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AegMPctILR3YRXVb7zbiX5WLW7hxXokPxUTfHOhKbN01Q2BAdQpJkaqvcKVhivbwLgs01L9XS2iBgSpYC0vs7w==" workbookSaltValue="p3w0CBaZ09RZyvjI85FbxQ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B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JC51" i="4" l="1"/>
  <c r="JC30" i="4"/>
  <c r="U30" i="4"/>
  <c r="R76" i="4"/>
  <c r="KA76" i="4"/>
  <c r="EL51" i="4"/>
  <c r="GL76" i="4"/>
  <c r="U51" i="4"/>
  <c r="EL30" i="4"/>
  <c r="F11" i="5"/>
  <c r="C11" i="5"/>
  <c r="D11" i="5"/>
  <c r="E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CS30" i="4"/>
  <c r="BZ76" i="4"/>
  <c r="MA51" i="4"/>
  <c r="MI76" i="4"/>
  <c r="HJ51" i="4"/>
  <c r="MA30" i="4"/>
  <c r="IT76" i="4"/>
  <c r="CS51" i="4"/>
  <c r="HJ30" i="4"/>
  <c r="BK76" i="4"/>
  <c r="LT76" i="4"/>
  <c r="LH30" i="4"/>
  <c r="IE76" i="4"/>
  <c r="BZ51" i="4"/>
  <c r="GQ30" i="4"/>
  <c r="BZ30" i="4"/>
  <c r="LH51" i="4"/>
  <c r="GQ51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<sst xmlns="http://schemas.openxmlformats.org/spreadsheetml/2006/main" count="278" uniqueCount="133">
  <si>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</si>
  <si>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</si>
  <si>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</si>
  <si>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</si>
  <si>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</si>
  <si>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</si>
  <si>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</si>
  <si>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</si>
  <si>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</si>
  <si>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</si>
  <si>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</si>
  <si>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</si>
  <si>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</si>
  <si>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</si>
  <si>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</si>
  <si>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</si>
  <si>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</si>
  <si>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</si>
  <si>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</si>
  <si>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</si>
  <si>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</si>
  <si>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</si>
  <si>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</si>
  <si>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</si>
  <si>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</si>
  <si>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</si>
  <si>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</si>
  <si>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</si>
  <si>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</si>
  <si>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</si>
  <si>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</si>
  <si>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</si>
  <si>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</si>
  <si>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</si>
  <si>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</si>
  <si>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</si>
  <si>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</si>
  <si>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</si>
  <si>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</si>
  <si>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</si>
  <si>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</si>
  <si>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</si>
  <si>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</si>
  <si>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</si>
  <si>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</si>
  <si>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</si>
  <si>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</si>
  <si>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</si>
  <si>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</si>
  <si>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</si>
  <si>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</si>
  <si>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</si>
  <si>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</si>
  <si>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</si>
  <si>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</si>
  <si>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</si>
  <si>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</si>
  <si>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</si>
  <si>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</si>
  <si>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</si>
  <si>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</si>
  <si>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</si>
  <si>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</si>
  <si>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</si>
  <si>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</si>
  <si>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</si>
  <si>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</si>
  <si>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</si>
  <si>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</si>
  <si>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</si>
  <si>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</si>
  <si>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</si>
  <si>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</si>
  <si>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</si>
  <si>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</si>
  <si>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</si>
  <si>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</si>
  <si>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</si>
  <si>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</si>
  <si>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</si>
  <si>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</si>
  <si>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</si>
  <si>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</si>
  <si>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</si>
  <si>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</si>
  <si>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</si>
  <si>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</si>
  <si>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</si>
  <si>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</si>
  <si>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</si>
  <si>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</si>
  <si>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</si>
  <si>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</si>
  <si>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</si>
  <si>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</si>
  <si>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</si>
  <si>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</si>
  <si>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</si>
  <si>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</si>
  <si>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</si>
  <si>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</si>
  <si>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</si>
  <si>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</si>
  <si>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</si>
  <si>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</si>
  <si>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</si>
  <si>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</si>
  <si>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</si>
  <si>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</si>
  <si>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</si>
  <si>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</si>
  <si>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</si>
  <si>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新長田駅前駐車場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</si>
  <si>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</si>
  <si>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</si>
  <si>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</si>
  <si>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</si>
  <si>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</si>
  <si>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</si>
  <si>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</si>
  <si>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</si>
  <si>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</si>
  <si>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</si>
  <si>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</si>
  <si>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</si>
  <si>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</si>
  <si>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</si>
  <si>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</si>
  <si>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</si>
  <si>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⑧設備投資見込額は昨年度より減少した。引き続き必要な設備更新に対する投資を計画的に実施していく。
⑩企業債残高対料金収入比率は、平成27年度より0である。</t>
    <rPh sb="15" eb="16">
      <t>ショウ</t>
    </rPh>
    <phoneticPr fontId="5"/>
  </si>
  <si>
    <t>⑪稼働率は前年度より増加したが、平均値を下回った。</t>
    <rPh sb="10" eb="12">
      <t>ゾウカ</t>
    </rPh>
    <phoneticPr fontId="5"/>
  </si>
  <si>
    <t>①収益的収支比率は前年度より減少し40%を下回った。類似施設の平均値を下回った。
④売上高GOP比率、⑤EBITDAは前年度から大幅に減少し、類似施設の平均値を下回った。</t>
    <phoneticPr fontId="5"/>
  </si>
  <si>
    <t>新長田駅周辺の駐車需要の増加が見込めないことから、大幅な収益の改善は見込めない。令和８年度に新長田駐車場を閉鎖することから、新長田駅前駐車場を受け皿とし経営改善を図る。</t>
    <rPh sb="40" eb="42">
      <t>レイワ</t>
    </rPh>
    <rPh sb="43" eb="45">
      <t>ネンド</t>
    </rPh>
    <rPh sb="53" eb="55">
      <t>ヘイサ</t>
    </rPh>
    <rPh sb="71" eb="72">
      <t>ウ</t>
    </rPh>
    <rPh sb="73" eb="74">
      <t>ザラ</t>
    </rPh>
    <rPh sb="76" eb="80">
      <t>ケイエイカイゼン</t>
    </rPh>
    <rPh sb="81" eb="82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</si>
</sst>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81.599999999999994</c:v>
                </c:pt>
                <c:pt idx="1">
                  <c:v>52.2</c:v>
                </c:pt>
                <c:pt idx="2">
                  <c:v>74.8</c:v>
                </c:pt>
                <c:pt idx="3">
                  <c:v>48.2</c:v>
                </c:pt>
                <c:pt idx="4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3-4323-AF89-4910F673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3-4323-AF89-4910F673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B-4995-B7DB-AE4E4886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B-4995-B7DB-AE4E4886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5B-4148-9755-B25B507C5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B-4148-9755-B25B507C5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BF0-4A17-B83E-FC212B78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0-4A17-B83E-FC212B78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5-4FBB-A6D1-A45C6A5A0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5-4FBB-A6D1-A45C6A5A0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6-4F08-9658-4D9EDBF9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6-4F08-9658-4D9EDBF9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94.7</c:v>
                </c:pt>
                <c:pt idx="1">
                  <c:v>107.3</c:v>
                </c:pt>
                <c:pt idx="2">
                  <c:v>106</c:v>
                </c:pt>
                <c:pt idx="3">
                  <c:v>96.7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373-920D-A836737A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7-4373-920D-A836737A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-80.8</c:v>
                </c:pt>
                <c:pt idx="1">
                  <c:v>-204.8</c:v>
                </c:pt>
                <c:pt idx="2">
                  <c:v>-109.1</c:v>
                </c:pt>
                <c:pt idx="3">
                  <c:v>-223.6</c:v>
                </c:pt>
                <c:pt idx="4">
                  <c:v>-395.4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D-4BB4-89CA-B52F938C9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D-4BB4-89CA-B52F938C9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-7518</c:v>
                </c:pt>
                <c:pt idx="1">
                  <c:v>-34645</c:v>
                </c:pt>
                <c:pt idx="2">
                  <c:v>-13434</c:v>
                </c:pt>
                <c:pt idx="3">
                  <c:v>-42474</c:v>
                </c:pt>
                <c:pt idx="4">
                  <c:v>-83702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F-46BA-A87F-C26AC0D9B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F-46BA-A87F-C26AC0D9B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CK36" zoomScaleNormal="100" zoomScaleSheetLayoutView="70" workbookViewId="0">
      <selection activeCell="NV65" sqref="NV65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新長田駅前駐車場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8450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151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300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81.599999999999994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52.2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74.8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48.2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38.1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94.7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107.3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106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96.7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-80.8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-204.8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-109.1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-223.6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-395.4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-7518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-34645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-13434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-42474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-83702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156423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00tDmJeJGwfvL7BhLoJxpO4AJ0ZYl8BCG8733Db1Ays1ZgVlva2DiMZoBuAPuiNFqjBXo2gNsOXSG2HfSmbeA==" saltValue="DOB1DAt3WMWmoSjk5WcDR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101</v>
      </c>
      <c r="AW5" s="47" t="s">
        <v>90</v>
      </c>
      <c r="AX5" s="47" t="s">
        <v>91</v>
      </c>
      <c r="AY5" s="47" t="s">
        <v>102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90</v>
      </c>
      <c r="BI5" s="47" t="s">
        <v>103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101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90</v>
      </c>
      <c r="CE5" s="47" t="s">
        <v>91</v>
      </c>
      <c r="CF5" s="47" t="s">
        <v>100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90</v>
      </c>
      <c r="CR5" s="47" t="s">
        <v>91</v>
      </c>
      <c r="CS5" s="47" t="s">
        <v>100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89</v>
      </c>
      <c r="DB5" s="47" t="s">
        <v>90</v>
      </c>
      <c r="DC5" s="47" t="s">
        <v>91</v>
      </c>
      <c r="DD5" s="47" t="s">
        <v>100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105</v>
      </c>
      <c r="DM5" s="47" t="s">
        <v>90</v>
      </c>
      <c r="DN5" s="47" t="s">
        <v>91</v>
      </c>
      <c r="DO5" s="47" t="s">
        <v>106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兵庫県神戸市</v>
      </c>
      <c r="I6" s="48" t="str">
        <f t="shared" si="1"/>
        <v>新長田駅前駐車場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28</v>
      </c>
      <c r="S6" s="50" t="str">
        <f t="shared" si="1"/>
        <v>駅</v>
      </c>
      <c r="T6" s="50" t="str">
        <f t="shared" si="1"/>
        <v>無</v>
      </c>
      <c r="U6" s="51">
        <f t="shared" si="1"/>
        <v>8450</v>
      </c>
      <c r="V6" s="51">
        <f t="shared" si="1"/>
        <v>151</v>
      </c>
      <c r="W6" s="51">
        <f t="shared" si="1"/>
        <v>300</v>
      </c>
      <c r="X6" s="50" t="str">
        <f t="shared" si="1"/>
        <v>代行制</v>
      </c>
      <c r="Y6" s="52">
        <f>IF(Y8="-",NA(),Y8)</f>
        <v>81.599999999999994</v>
      </c>
      <c r="Z6" s="52">
        <f t="shared" ref="Z6:AH6" si="2">IF(Z8="-",NA(),Z8)</f>
        <v>52.2</v>
      </c>
      <c r="AA6" s="52">
        <f t="shared" si="2"/>
        <v>74.8</v>
      </c>
      <c r="AB6" s="52">
        <f t="shared" si="2"/>
        <v>48.2</v>
      </c>
      <c r="AC6" s="52">
        <f t="shared" si="2"/>
        <v>38.1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-80.8</v>
      </c>
      <c r="BG6" s="52">
        <f t="shared" ref="BG6:BO6" si="5">IF(BG8="-",NA(),BG8)</f>
        <v>-204.8</v>
      </c>
      <c r="BH6" s="52">
        <f t="shared" si="5"/>
        <v>-109.1</v>
      </c>
      <c r="BI6" s="52">
        <f t="shared" si="5"/>
        <v>-223.6</v>
      </c>
      <c r="BJ6" s="52">
        <f t="shared" si="5"/>
        <v>-395.4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-7518</v>
      </c>
      <c r="BR6" s="53">
        <f t="shared" ref="BR6:BZ6" si="6">IF(BR8="-",NA(),BR8)</f>
        <v>-34645</v>
      </c>
      <c r="BS6" s="53">
        <f t="shared" si="6"/>
        <v>-13434</v>
      </c>
      <c r="BT6" s="53">
        <f t="shared" si="6"/>
        <v>-42474</v>
      </c>
      <c r="BU6" s="53">
        <f t="shared" si="6"/>
        <v>-83702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156423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94.7</v>
      </c>
      <c r="DL6" s="52">
        <f t="shared" ref="DL6:DT6" si="9">IF(DL8="-",NA(),DL8)</f>
        <v>107.3</v>
      </c>
      <c r="DM6" s="52">
        <f t="shared" si="9"/>
        <v>106</v>
      </c>
      <c r="DN6" s="52">
        <f t="shared" si="9"/>
        <v>96.7</v>
      </c>
      <c r="DO6" s="52">
        <f t="shared" si="9"/>
        <v>100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兵庫県　神戸市</v>
      </c>
      <c r="I7" s="48" t="str">
        <f t="shared" si="10"/>
        <v>新長田駅前駐車場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28</v>
      </c>
      <c r="S7" s="50" t="str">
        <f t="shared" si="10"/>
        <v>駅</v>
      </c>
      <c r="T7" s="50" t="str">
        <f t="shared" si="10"/>
        <v>無</v>
      </c>
      <c r="U7" s="51">
        <f t="shared" si="10"/>
        <v>8450</v>
      </c>
      <c r="V7" s="51">
        <f t="shared" si="10"/>
        <v>151</v>
      </c>
      <c r="W7" s="51">
        <f t="shared" si="10"/>
        <v>300</v>
      </c>
      <c r="X7" s="50" t="str">
        <f t="shared" si="10"/>
        <v>代行制</v>
      </c>
      <c r="Y7" s="52">
        <f>Y8</f>
        <v>81.599999999999994</v>
      </c>
      <c r="Z7" s="52">
        <f t="shared" ref="Z7:AH7" si="11">Z8</f>
        <v>52.2</v>
      </c>
      <c r="AA7" s="52">
        <f t="shared" si="11"/>
        <v>74.8</v>
      </c>
      <c r="AB7" s="52">
        <f t="shared" si="11"/>
        <v>48.2</v>
      </c>
      <c r="AC7" s="52">
        <f t="shared" si="11"/>
        <v>38.1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-80.8</v>
      </c>
      <c r="BG7" s="52">
        <f t="shared" ref="BG7:BO7" si="14">BG8</f>
        <v>-204.8</v>
      </c>
      <c r="BH7" s="52">
        <f t="shared" si="14"/>
        <v>-109.1</v>
      </c>
      <c r="BI7" s="52">
        <f t="shared" si="14"/>
        <v>-223.6</v>
      </c>
      <c r="BJ7" s="52">
        <f t="shared" si="14"/>
        <v>-395.4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-7518</v>
      </c>
      <c r="BR7" s="53">
        <f t="shared" ref="BR7:BZ7" si="15">BR8</f>
        <v>-34645</v>
      </c>
      <c r="BS7" s="53">
        <f t="shared" si="15"/>
        <v>-13434</v>
      </c>
      <c r="BT7" s="53">
        <f t="shared" si="15"/>
        <v>-42474</v>
      </c>
      <c r="BU7" s="53">
        <f t="shared" si="15"/>
        <v>-83702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108</v>
      </c>
      <c r="CL7" s="49"/>
      <c r="CM7" s="51">
        <f>CM8</f>
        <v>0</v>
      </c>
      <c r="CN7" s="51">
        <f>CN8</f>
        <v>156423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94.7</v>
      </c>
      <c r="DL7" s="52">
        <f t="shared" ref="DL7:DT7" si="17">DL8</f>
        <v>107.3</v>
      </c>
      <c r="DM7" s="52">
        <f t="shared" si="17"/>
        <v>106</v>
      </c>
      <c r="DN7" s="52">
        <f t="shared" si="17"/>
        <v>96.7</v>
      </c>
      <c r="DO7" s="52">
        <f t="shared" si="17"/>
        <v>100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10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28</v>
      </c>
      <c r="S8" s="57" t="s">
        <v>121</v>
      </c>
      <c r="T8" s="57" t="s">
        <v>122</v>
      </c>
      <c r="U8" s="58">
        <v>8450</v>
      </c>
      <c r="V8" s="58">
        <v>151</v>
      </c>
      <c r="W8" s="58">
        <v>300</v>
      </c>
      <c r="X8" s="57" t="s">
        <v>123</v>
      </c>
      <c r="Y8" s="59">
        <v>81.599999999999994</v>
      </c>
      <c r="Z8" s="59">
        <v>52.2</v>
      </c>
      <c r="AA8" s="59">
        <v>74.8</v>
      </c>
      <c r="AB8" s="59">
        <v>48.2</v>
      </c>
      <c r="AC8" s="59">
        <v>38.1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-80.8</v>
      </c>
      <c r="BG8" s="59">
        <v>-204.8</v>
      </c>
      <c r="BH8" s="59">
        <v>-109.1</v>
      </c>
      <c r="BI8" s="59">
        <v>-223.6</v>
      </c>
      <c r="BJ8" s="59">
        <v>-395.4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-7518</v>
      </c>
      <c r="BR8" s="60">
        <v>-34645</v>
      </c>
      <c r="BS8" s="60">
        <v>-13434</v>
      </c>
      <c r="BT8" s="61">
        <v>-42474</v>
      </c>
      <c r="BU8" s="61">
        <v>-83702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156423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94.7</v>
      </c>
      <c r="DL8" s="59">
        <v>107.3</v>
      </c>
      <c r="DM8" s="59">
        <v>106</v>
      </c>
      <c r="DN8" s="59">
        <v>96.7</v>
      </c>
      <c r="DO8" s="59">
        <v>100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4620DB3-275A-4255-BF78-57CC2B905003}"/>
</file>

<file path=customXml/itemProps2.xml><?xml version="1.0" encoding="utf-8"?>
<ds:datastoreItem xmlns:ds="http://schemas.openxmlformats.org/officeDocument/2006/customXml" ds:itemID="{EE8272E4-A0A9-4195-A2FE-AD0C2294CEF2}"/>
</file>

<file path=customXml/itemProps3.xml><?xml version="1.0" encoding="utf-8"?>
<ds:datastoreItem xmlns:ds="http://schemas.openxmlformats.org/officeDocument/2006/customXml" ds:itemID="{88C92AD0-13BA-4B8F-9F30-CF7E060BD58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2025-12-12T09:31:22Z</dcterms:created>
  <dcterms:modified xsi:type="dcterms:W3CDTF">2026-01-28T09:01:24Z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