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B05C6778-4E6F-4F46-9552-B01C6FF08611}" xr6:coauthVersionLast="47" xr6:coauthVersionMax="47" xr10:uidLastSave="{00000000-0000-0000-0000-000000000000}"/>
  <workbookProtection workbookAlgorithmName="SHA-512" workbookHashValue="5y4Ct88OVq39wzXz7CqjbWfk6+WEFXF70/jUf2JUquQ29RwDtOXmWc9uvgdkkH7ydvL37HTqJc1s2+XnONn9qA==" workbookSaltValue="jBbBodk8lY5zpp7iTJJO/g==" workbookSpinCount="100000" lockStructure="1"/>
  <bookViews>
    <workbookView xWindow="384" yWindow="384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MA31" i="4" s="1"/>
  <c r="DN7" i="5"/>
  <c r="DM7" i="5"/>
  <c r="KO31" i="4" s="1"/>
  <c r="DL7" i="5"/>
  <c r="DK7" i="5"/>
  <c r="JC31" i="4" s="1"/>
  <c r="DI7" i="5"/>
  <c r="DH7" i="5"/>
  <c r="DG7" i="5"/>
  <c r="DF7" i="5"/>
  <c r="DE7" i="5"/>
  <c r="DD7" i="5"/>
  <c r="MI77" i="4" s="1"/>
  <c r="DC7" i="5"/>
  <c r="DB7" i="5"/>
  <c r="LE77" i="4" s="1"/>
  <c r="DA7" i="5"/>
  <c r="CZ7" i="5"/>
  <c r="CN7" i="5"/>
  <c r="CM7" i="5"/>
  <c r="CV67" i="4" s="1"/>
  <c r="BZ7" i="5"/>
  <c r="BY7" i="5"/>
  <c r="LH53" i="4" s="1"/>
  <c r="BX7" i="5"/>
  <c r="BW7" i="5"/>
  <c r="BV7" i="5"/>
  <c r="BU7" i="5"/>
  <c r="BT7" i="5"/>
  <c r="BS7" i="5"/>
  <c r="BR7" i="5"/>
  <c r="BQ7" i="5"/>
  <c r="JC52" i="4" s="1"/>
  <c r="BO7" i="5"/>
  <c r="BN7" i="5"/>
  <c r="GQ53" i="4" s="1"/>
  <c r="BM7" i="5"/>
  <c r="BL7" i="5"/>
  <c r="BK7" i="5"/>
  <c r="BJ7" i="5"/>
  <c r="BI7" i="5"/>
  <c r="BH7" i="5"/>
  <c r="FX52" i="4" s="1"/>
  <c r="BG7" i="5"/>
  <c r="BF7" i="5"/>
  <c r="EL52" i="4" s="1"/>
  <c r="BD7" i="5"/>
  <c r="BC7" i="5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GQ32" i="4" s="1"/>
  <c r="AQ7" i="5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BG31" i="4" s="1"/>
  <c r="Z7" i="5"/>
  <c r="Y7" i="5"/>
  <c r="U31" i="4" s="1"/>
  <c r="X7" i="5"/>
  <c r="W7" i="5"/>
  <c r="JQ10" i="4" s="1"/>
  <c r="V7" i="5"/>
  <c r="U7" i="5"/>
  <c r="LJ8" i="4" s="1"/>
  <c r="T7" i="5"/>
  <c r="S7" i="5"/>
  <c r="R7" i="5"/>
  <c r="Q7" i="5"/>
  <c r="CF10" i="4" s="1"/>
  <c r="P7" i="5"/>
  <c r="O7" i="5"/>
  <c r="B10" i="4" s="1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V53" i="4"/>
  <c r="JC53" i="4"/>
  <c r="HJ53" i="4"/>
  <c r="FX53" i="4"/>
  <c r="FE53" i="4"/>
  <c r="EL53" i="4"/>
  <c r="CS53" i="4"/>
  <c r="BZ53" i="4"/>
  <c r="BG53" i="4"/>
  <c r="U53" i="4"/>
  <c r="MA52" i="4"/>
  <c r="LH52" i="4"/>
  <c r="KO52" i="4"/>
  <c r="JV52" i="4"/>
  <c r="HJ52" i="4"/>
  <c r="GQ52" i="4"/>
  <c r="FE52" i="4"/>
  <c r="BZ52" i="4"/>
  <c r="AN52" i="4"/>
  <c r="MA32" i="4"/>
  <c r="KO32" i="4"/>
  <c r="JV32" i="4"/>
  <c r="JC32" i="4"/>
  <c r="HJ32" i="4"/>
  <c r="FX32" i="4"/>
  <c r="EL32" i="4"/>
  <c r="CS32" i="4"/>
  <c r="BG32" i="4"/>
  <c r="AN32" i="4"/>
  <c r="U32" i="4"/>
  <c r="LH31" i="4"/>
  <c r="JV31" i="4"/>
  <c r="HJ31" i="4"/>
  <c r="GQ31" i="4"/>
  <c r="FX31" i="4"/>
  <c r="FE31" i="4"/>
  <c r="EL31" i="4"/>
  <c r="CS31" i="4"/>
  <c r="BZ31" i="4"/>
  <c r="AN31" i="4"/>
  <c r="LJ10" i="4"/>
  <c r="HX10" i="4"/>
  <c r="DU10" i="4"/>
  <c r="JQ8" i="4"/>
  <c r="HX8" i="4"/>
  <c r="FJ8" i="4"/>
  <c r="CF8" i="4"/>
  <c r="AQ8" i="4"/>
  <c r="B8" i="4"/>
  <c r="IE76" i="4" l="1"/>
  <c r="BZ51" i="4"/>
  <c r="GQ30" i="4"/>
  <c r="BZ30" i="4"/>
  <c r="BK76" i="4"/>
  <c r="LH51" i="4"/>
  <c r="LT76" i="4"/>
  <c r="GQ51" i="4"/>
  <c r="LH30" i="4"/>
  <c r="B11" i="5"/>
  <c r="F11" i="5"/>
  <c r="C11" i="5"/>
  <c r="D11" i="5"/>
  <c r="IT76" i="4" l="1"/>
  <c r="CS30" i="4"/>
  <c r="BZ76" i="4"/>
  <c r="MA51" i="4"/>
  <c r="MI76" i="4"/>
  <c r="HJ51" i="4"/>
  <c r="MA30" i="4"/>
  <c r="CS51" i="4"/>
  <c r="HJ30" i="4"/>
  <c r="U30" i="4"/>
  <c r="R76" i="4"/>
  <c r="JC51" i="4"/>
  <c r="KA76" i="4"/>
  <c r="EL51" i="4"/>
  <c r="JC30" i="4"/>
  <c r="GL76" i="4"/>
  <c r="U51" i="4"/>
  <c r="EL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<sst xmlns="http://schemas.openxmlformats.org/spreadsheetml/2006/main" count="278" uniqueCount="137">
  <si>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</si>
  <si>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</si>
  <si>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</si>
  <si>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</si>
  <si>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</si>
  <si>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</si>
  <si>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</si>
  <si>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</si>
  <si>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</si>
  <si>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</si>
  <si>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</si>
  <si>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</si>
  <si>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</si>
  <si>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</si>
  <si>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</si>
  <si>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</si>
  <si>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</si>
  <si>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</si>
  <si>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</si>
  <si>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</si>
  <si>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</si>
  <si>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</si>
  <si>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</si>
  <si>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</si>
  <si>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</si>
  <si>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</si>
  <si>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</si>
  <si>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</si>
  <si>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</si>
  <si>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</si>
  <si>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</si>
  <si>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</si>
  <si>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</si>
  <si>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</si>
  <si>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</si>
  <si>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</si>
  <si>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</si>
  <si>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</si>
  <si>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</si>
  <si>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</si>
  <si>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</si>
  <si>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</si>
  <si>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</si>
  <si>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</si>
  <si>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</si>
  <si>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</si>
  <si>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</si>
  <si>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</si>
  <si>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</si>
  <si>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</si>
  <si>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</si>
  <si>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</si>
  <si>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</si>
  <si>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</si>
  <si>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</si>
  <si>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</si>
  <si>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</si>
  <si>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</si>
  <si>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</si>
  <si>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</si>
  <si>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</si>
  <si>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</si>
  <si>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</si>
  <si>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</si>
  <si>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</si>
  <si>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</si>
  <si>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</si>
  <si>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</si>
  <si>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</si>
  <si>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</si>
  <si>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</si>
  <si>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</si>
  <si>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</si>
  <si>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</si>
  <si>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</si>
  <si>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</si>
  <si>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</si>
  <si>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</si>
  <si>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</si>
  <si>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</si>
  <si>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</si>
  <si>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</si>
  <si>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</si>
  <si>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</si>
  <si>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</si>
  <si>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</si>
  <si>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</si>
  <si>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</si>
  <si>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</si>
  <si>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</si>
  <si>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</si>
  <si>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</si>
  <si>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</si>
  <si>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</si>
  <si>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</si>
  <si>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</si>
  <si>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</si>
  <si>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</si>
  <si>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</si>
  <si>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</si>
  <si>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</si>
  <si>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</si>
  <si>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</si>
  <si>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</si>
  <si>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</si>
  <si>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</si>
  <si>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</si>
  <si>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</si>
  <si>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</si>
  <si>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</si>
  <si>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</si>
  <si>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</si>
  <si>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</si>
  <si>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</si>
  <si>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</si>
  <si>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</si>
  <si>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猿猴橋町駐車場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</si>
  <si>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</si>
  <si>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</si>
  <si>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</si>
  <si>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</si>
  <si>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</si>
  <si>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</si>
  <si>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</si>
  <si>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</si>
  <si>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</si>
  <si>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</si>
  <si>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</si>
  <si>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</si>
  <si>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</si>
  <si>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</si>
  <si>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</si>
  <si>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</si>
  <si>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類似施設平均値を上回っており、安定した営業総利益を確保しています。
⑤EBITDA
　類似施設平均値を上回っており、安定した収益性を確保しています。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27" eb="129">
      <t>ウワマワ</t>
    </rPh>
    <rPh sb="134" eb="136">
      <t>アンテイ</t>
    </rPh>
    <rPh sb="138" eb="140">
      <t>エイギョウ</t>
    </rPh>
    <rPh sb="140" eb="143">
      <t>ソウリエキ</t>
    </rPh>
    <rPh sb="144" eb="146">
      <t>カクホ</t>
    </rPh>
    <rPh sb="162" eb="164">
      <t>ルイジ</t>
    </rPh>
    <rPh sb="164" eb="166">
      <t>シセツ</t>
    </rPh>
    <rPh sb="166" eb="169">
      <t>ヘイキンチ</t>
    </rPh>
    <rPh sb="170" eb="172">
      <t>ウワマワ</t>
    </rPh>
    <rPh sb="177" eb="179">
      <t>アンテイ</t>
    </rPh>
    <rPh sb="181" eb="184">
      <t>シュウエキセイ</t>
    </rPh>
    <rPh sb="185" eb="187">
      <t>カクホ</t>
    </rPh>
    <phoneticPr fontId="15"/>
  </si>
  <si>
    <t>⑪稼働率
　類似施設平均値を下回っているものの、一定の稼働率があります。周辺に位置する広島駅の再開発事業に伴い、今後、更なる稼動率が期待できます。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シタマワ</t>
    </rPh>
    <rPh sb="24" eb="26">
      <t>イッテイ</t>
    </rPh>
    <rPh sb="27" eb="29">
      <t>カドウ</t>
    </rPh>
    <rPh sb="29" eb="30">
      <t>リツ</t>
    </rPh>
    <rPh sb="36" eb="38">
      <t>シュウヘン</t>
    </rPh>
    <rPh sb="39" eb="41">
      <t>イチ</t>
    </rPh>
    <rPh sb="43" eb="44">
      <t>ヒロ</t>
    </rPh>
    <rPh sb="44" eb="45">
      <t>シマ</t>
    </rPh>
    <rPh sb="45" eb="46">
      <t>エキ</t>
    </rPh>
    <rPh sb="47" eb="50">
      <t>サイカイハツ</t>
    </rPh>
    <rPh sb="50" eb="52">
      <t>ジギョウ</t>
    </rPh>
    <rPh sb="53" eb="54">
      <t>トモナ</t>
    </rPh>
    <rPh sb="56" eb="58">
      <t>コンゴ</t>
    </rPh>
    <rPh sb="59" eb="60">
      <t>サラ</t>
    </rPh>
    <rPh sb="62" eb="64">
      <t>カドウ</t>
    </rPh>
    <rPh sb="64" eb="65">
      <t>リツ</t>
    </rPh>
    <rPh sb="66" eb="68">
      <t>キタイ</t>
    </rPh>
    <phoneticPr fontId="15"/>
  </si>
  <si>
    <t>　収益性の安定した駐車場です。引き続き、利用者の声を反映させながら、運営を推進していきます。</t>
  </si>
  <si>
    <t>⑦敷地の地価
　道路上に設置した駐車場です。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39" eb="40">
      <t>ガク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</si>
</sst>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151A05DB-1F62-4011-9533-A84CC9786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263.3</c:v>
                </c:pt>
                <c:pt idx="1">
                  <c:v>352.8</c:v>
                </c:pt>
                <c:pt idx="2">
                  <c:v>369.8</c:v>
                </c:pt>
                <c:pt idx="3">
                  <c:v>336.3</c:v>
                </c:pt>
                <c:pt idx="4">
                  <c:v>438.3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3-44A4-9FD6-F8FD29A9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3-44A4-9FD6-F8FD29A9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4-4A7B-87B6-7F28C6EC1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4-4A7B-87B6-7F28C6EC1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880-40BA-843D-B49008B4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0-40BA-843D-B49008B4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218-4A0E-AF81-CCAE4BC7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8-4A0E-AF81-CCAE4BC7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9-42B7-97D9-001C213E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9-42B7-97D9-001C213E1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3-4C64-A9D8-716E2166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3-4C64-A9D8-716E2166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227.8</c:v>
                </c:pt>
                <c:pt idx="1">
                  <c:v>252.8</c:v>
                </c:pt>
                <c:pt idx="2">
                  <c:v>277.8</c:v>
                </c:pt>
                <c:pt idx="3">
                  <c:v>258.3</c:v>
                </c:pt>
                <c:pt idx="4">
                  <c:v>263.89999999999998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6-4934-9C96-A02588C8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6-4934-9C96-A02588C8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</c:v>
                </c:pt>
                <c:pt idx="1">
                  <c:v>71.7</c:v>
                </c:pt>
                <c:pt idx="2">
                  <c:v>73</c:v>
                </c:pt>
                <c:pt idx="3">
                  <c:v>70.3</c:v>
                </c:pt>
                <c:pt idx="4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C-4125-9395-B7D414FA1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C-4125-9395-B7D414FA1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9111</c:v>
                </c:pt>
                <c:pt idx="1">
                  <c:v>12271</c:v>
                </c:pt>
                <c:pt idx="2">
                  <c:v>14101</c:v>
                </c:pt>
                <c:pt idx="3">
                  <c:v>15051</c:v>
                </c:pt>
                <c:pt idx="4">
                  <c:v>18596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B-4E35-A5A0-836EE44B8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B-4E35-A5A0-836EE44B8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9" zoomScale="80" zoomScaleNormal="80" zoomScaleSheetLayoutView="70" workbookViewId="0">
      <selection activeCell="LG35" sqref="LG35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猿猴橋町駐車場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Ａ３Ｂ１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駅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495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123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55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36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300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133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263.3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352.8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369.8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336.3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438.3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227.8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252.8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277.8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258.3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263.89999999999998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383.4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338.4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1268.9000000000001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2075.9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1433.6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10.199999999999999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5.0999999999999996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1.9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3.3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3.8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136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134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62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71.7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73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70.3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77.2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9111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12271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14101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15051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18596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407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166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18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22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59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-122.5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8.5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26.6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35.4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27.3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2576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4153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6140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9344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6621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135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p9V/sP5mD+HiuOl79PLKa9upFGLDMmJyUVEWSyST/Ku3VYPJ8dZnaHQOmUsJI1kXVlGqQe5rxH+AOmcp30A9g==" saltValue="z+vzJKHYrgJcR9UJkj/37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103</v>
      </c>
      <c r="BG5" s="47" t="s">
        <v>104</v>
      </c>
      <c r="BH5" s="47" t="s">
        <v>105</v>
      </c>
      <c r="BI5" s="47" t="s">
        <v>106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103</v>
      </c>
      <c r="BR5" s="47" t="s">
        <v>107</v>
      </c>
      <c r="BS5" s="47" t="s">
        <v>91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103</v>
      </c>
      <c r="CC5" s="47" t="s">
        <v>90</v>
      </c>
      <c r="CD5" s="47" t="s">
        <v>91</v>
      </c>
      <c r="CE5" s="47" t="s">
        <v>106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109</v>
      </c>
      <c r="CP5" s="47" t="s">
        <v>110</v>
      </c>
      <c r="CQ5" s="47" t="s">
        <v>91</v>
      </c>
      <c r="CR5" s="47" t="s">
        <v>92</v>
      </c>
      <c r="CS5" s="47" t="s">
        <v>108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109</v>
      </c>
      <c r="DA5" s="47" t="s">
        <v>90</v>
      </c>
      <c r="DB5" s="47" t="s">
        <v>91</v>
      </c>
      <c r="DC5" s="47" t="s">
        <v>106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103</v>
      </c>
      <c r="DL5" s="47" t="s">
        <v>90</v>
      </c>
      <c r="DM5" s="47" t="s">
        <v>101</v>
      </c>
      <c r="DN5" s="47" t="s">
        <v>106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111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広島県広島市</v>
      </c>
      <c r="I6" s="48" t="str">
        <f t="shared" si="1"/>
        <v>猿猴橋町駐車場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55</v>
      </c>
      <c r="S6" s="50" t="str">
        <f t="shared" si="1"/>
        <v>駅</v>
      </c>
      <c r="T6" s="50" t="str">
        <f t="shared" si="1"/>
        <v>無</v>
      </c>
      <c r="U6" s="51">
        <f t="shared" si="1"/>
        <v>495</v>
      </c>
      <c r="V6" s="51">
        <f t="shared" si="1"/>
        <v>36</v>
      </c>
      <c r="W6" s="51">
        <f t="shared" si="1"/>
        <v>300</v>
      </c>
      <c r="X6" s="50" t="str">
        <f t="shared" si="1"/>
        <v>利用料金制</v>
      </c>
      <c r="Y6" s="52">
        <f>IF(Y8="-",NA(),Y8)</f>
        <v>263.3</v>
      </c>
      <c r="Z6" s="52">
        <f t="shared" ref="Z6:AH6" si="2">IF(Z8="-",NA(),Z8)</f>
        <v>352.8</v>
      </c>
      <c r="AA6" s="52">
        <f t="shared" si="2"/>
        <v>369.8</v>
      </c>
      <c r="AB6" s="52">
        <f t="shared" si="2"/>
        <v>336.3</v>
      </c>
      <c r="AC6" s="52">
        <f t="shared" si="2"/>
        <v>438.3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62</v>
      </c>
      <c r="BG6" s="52">
        <f t="shared" ref="BG6:BO6" si="5">IF(BG8="-",NA(),BG8)</f>
        <v>71.7</v>
      </c>
      <c r="BH6" s="52">
        <f t="shared" si="5"/>
        <v>73</v>
      </c>
      <c r="BI6" s="52">
        <f t="shared" si="5"/>
        <v>70.3</v>
      </c>
      <c r="BJ6" s="52">
        <f t="shared" si="5"/>
        <v>77.2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9111</v>
      </c>
      <c r="BR6" s="53">
        <f t="shared" ref="BR6:BZ6" si="6">IF(BR8="-",NA(),BR8)</f>
        <v>12271</v>
      </c>
      <c r="BS6" s="53">
        <f t="shared" si="6"/>
        <v>14101</v>
      </c>
      <c r="BT6" s="53">
        <f t="shared" si="6"/>
        <v>15051</v>
      </c>
      <c r="BU6" s="53">
        <f t="shared" si="6"/>
        <v>18596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227.8</v>
      </c>
      <c r="DL6" s="52">
        <f t="shared" ref="DL6:DT6" si="9">IF(DL8="-",NA(),DL8)</f>
        <v>252.8</v>
      </c>
      <c r="DM6" s="52">
        <f t="shared" si="9"/>
        <v>277.8</v>
      </c>
      <c r="DN6" s="52">
        <f t="shared" si="9"/>
        <v>258.3</v>
      </c>
      <c r="DO6" s="52">
        <f t="shared" si="9"/>
        <v>263.89999999999998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113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広島県　広島市</v>
      </c>
      <c r="I7" s="48" t="str">
        <f t="shared" si="10"/>
        <v>猿猴橋町駐車場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55</v>
      </c>
      <c r="S7" s="50" t="str">
        <f t="shared" si="10"/>
        <v>駅</v>
      </c>
      <c r="T7" s="50" t="str">
        <f t="shared" si="10"/>
        <v>無</v>
      </c>
      <c r="U7" s="51">
        <f t="shared" si="10"/>
        <v>495</v>
      </c>
      <c r="V7" s="51">
        <f t="shared" si="10"/>
        <v>36</v>
      </c>
      <c r="W7" s="51">
        <f t="shared" si="10"/>
        <v>300</v>
      </c>
      <c r="X7" s="50" t="str">
        <f t="shared" si="10"/>
        <v>利用料金制</v>
      </c>
      <c r="Y7" s="52">
        <f>Y8</f>
        <v>263.3</v>
      </c>
      <c r="Z7" s="52">
        <f t="shared" ref="Z7:AH7" si="11">Z8</f>
        <v>352.8</v>
      </c>
      <c r="AA7" s="52">
        <f t="shared" si="11"/>
        <v>369.8</v>
      </c>
      <c r="AB7" s="52">
        <f t="shared" si="11"/>
        <v>336.3</v>
      </c>
      <c r="AC7" s="52">
        <f t="shared" si="11"/>
        <v>438.3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62</v>
      </c>
      <c r="BG7" s="52">
        <f t="shared" ref="BG7:BO7" si="14">BG8</f>
        <v>71.7</v>
      </c>
      <c r="BH7" s="52">
        <f t="shared" si="14"/>
        <v>73</v>
      </c>
      <c r="BI7" s="52">
        <f t="shared" si="14"/>
        <v>70.3</v>
      </c>
      <c r="BJ7" s="52">
        <f t="shared" si="14"/>
        <v>77.2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9111</v>
      </c>
      <c r="BR7" s="53">
        <f t="shared" ref="BR7:BZ7" si="15">BR8</f>
        <v>12271</v>
      </c>
      <c r="BS7" s="53">
        <f t="shared" si="15"/>
        <v>14101</v>
      </c>
      <c r="BT7" s="53">
        <f t="shared" si="15"/>
        <v>15051</v>
      </c>
      <c r="BU7" s="53">
        <f t="shared" si="15"/>
        <v>18596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227.8</v>
      </c>
      <c r="DL7" s="52">
        <f t="shared" ref="DL7:DT7" si="17">DL8</f>
        <v>252.8</v>
      </c>
      <c r="DM7" s="52">
        <f t="shared" si="17"/>
        <v>277.8</v>
      </c>
      <c r="DN7" s="52">
        <f t="shared" si="17"/>
        <v>258.3</v>
      </c>
      <c r="DO7" s="52">
        <f t="shared" si="17"/>
        <v>263.89999999999998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3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55</v>
      </c>
      <c r="S8" s="57" t="s">
        <v>125</v>
      </c>
      <c r="T8" s="57" t="s">
        <v>126</v>
      </c>
      <c r="U8" s="58">
        <v>495</v>
      </c>
      <c r="V8" s="58">
        <v>36</v>
      </c>
      <c r="W8" s="58">
        <v>300</v>
      </c>
      <c r="X8" s="57" t="s">
        <v>127</v>
      </c>
      <c r="Y8" s="59">
        <v>263.3</v>
      </c>
      <c r="Z8" s="59">
        <v>352.8</v>
      </c>
      <c r="AA8" s="59">
        <v>369.8</v>
      </c>
      <c r="AB8" s="59">
        <v>336.3</v>
      </c>
      <c r="AC8" s="59">
        <v>438.3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62</v>
      </c>
      <c r="BG8" s="59">
        <v>71.7</v>
      </c>
      <c r="BH8" s="59">
        <v>73</v>
      </c>
      <c r="BI8" s="59">
        <v>70.3</v>
      </c>
      <c r="BJ8" s="59">
        <v>77.2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9111</v>
      </c>
      <c r="BR8" s="60">
        <v>12271</v>
      </c>
      <c r="BS8" s="60">
        <v>14101</v>
      </c>
      <c r="BT8" s="61">
        <v>15051</v>
      </c>
      <c r="BU8" s="61">
        <v>18596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227.8</v>
      </c>
      <c r="DL8" s="59">
        <v>252.8</v>
      </c>
      <c r="DM8" s="59">
        <v>277.8</v>
      </c>
      <c r="DN8" s="59">
        <v>258.3</v>
      </c>
      <c r="DO8" s="59">
        <v>263.89999999999998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759468E-9A10-4AE7-8E8F-088CE7639817}"/>
</file>

<file path=customXml/itemProps2.xml><?xml version="1.0" encoding="utf-8"?>
<ds:datastoreItem xmlns:ds="http://schemas.openxmlformats.org/officeDocument/2006/customXml" ds:itemID="{0D78127A-23A4-410C-99D5-9F9BFDE13246}"/>
</file>

<file path=customXml/itemProps3.xml><?xml version="1.0" encoding="utf-8"?>
<ds:datastoreItem xmlns:ds="http://schemas.openxmlformats.org/officeDocument/2006/customXml" ds:itemID="{5E6AD73D-D870-4BE5-8746-0CDCBDA419B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2025-12-12T09:32:07Z</dcterms:created>
  <dcterms:modified xsi:type="dcterms:W3CDTF">2026-02-04T10:08:47Z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