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CDDD2F41-43BF-4921-A14D-0A8A6F2CEDBC}" xr6:coauthVersionLast="47" xr6:coauthVersionMax="47" xr10:uidLastSave="{00000000-0000-0000-0000-000000000000}"/>
  <workbookProtection workbookAlgorithmName="SHA-512" workbookHashValue="WHbR6JCTY7P94DhZ6DPCZOP9D8NjHS66urED8axodfk4thWTsiMbFRJMy2G8zwSL7Jv6xmsc3kc5QZiIW1IqSg==" workbookSaltValue="VqSlvWH6CP8W04m/4SSA+g==" workbookSpinCount="100000" lockStructure="1"/>
  <bookViews>
    <workbookView xWindow="384" yWindow="384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CV67" i="4" s="1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<sst xmlns="http://schemas.openxmlformats.org/spreadsheetml/2006/main" count="278" uniqueCount="127">
  <si>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</si>
  <si>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</si>
  <si>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</si>
  <si>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</si>
  <si>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</si>
  <si>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</si>
  <si>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</si>
  <si>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</si>
  <si>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</si>
  <si>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</si>
  <si>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</si>
  <si>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</si>
  <si>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</si>
  <si>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</si>
  <si>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</si>
  <si>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</si>
  <si>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</si>
  <si>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</si>
  <si>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</si>
  <si>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</si>
  <si>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</si>
  <si>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</si>
  <si>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</si>
  <si>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</si>
  <si>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</si>
  <si>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</si>
  <si>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</si>
  <si>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</si>
  <si>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</si>
  <si>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</si>
  <si>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</si>
  <si>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</si>
  <si>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</si>
  <si>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</si>
  <si>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</si>
  <si>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</si>
  <si>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</si>
  <si>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</si>
  <si>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</si>
  <si>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</si>
  <si>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</si>
  <si>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</si>
  <si>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</si>
  <si>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</si>
  <si>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</si>
  <si>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</si>
  <si>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</si>
  <si>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</si>
  <si>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</si>
  <si>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</si>
  <si>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</si>
  <si>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</si>
  <si>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</si>
  <si>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</si>
  <si>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</si>
  <si>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</si>
  <si>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</si>
  <si>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</si>
  <si>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</si>
  <si>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</si>
  <si>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</si>
  <si>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</si>
  <si>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</si>
  <si>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</si>
  <si>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</si>
  <si>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</si>
  <si>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</si>
  <si>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</si>
  <si>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</si>
  <si>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</si>
  <si>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</si>
  <si>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</si>
  <si>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</si>
  <si>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</si>
  <si>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</si>
  <si>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</si>
  <si>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</si>
  <si>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</si>
  <si>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</si>
  <si>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</si>
  <si>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</si>
  <si>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</si>
  <si>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</si>
  <si>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</si>
  <si>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</si>
  <si>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</si>
  <si>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</si>
  <si>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</si>
  <si>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</si>
  <si>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</si>
  <si>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</si>
  <si>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</si>
  <si>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</si>
  <si>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</si>
  <si>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</si>
  <si>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</si>
  <si>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</si>
  <si>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</si>
  <si>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</si>
  <si>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</si>
  <si>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</si>
  <si>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</si>
  <si>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</si>
  <si>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</si>
  <si>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</si>
  <si>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広島県　広島市</t>
  </si>
  <si>
    <t>富士見町駐車場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</si>
  <si>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</si>
  <si>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</si>
  <si>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</si>
  <si>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</si>
  <si>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</si>
  <si>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</si>
  <si>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</si>
  <si>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</si>
  <si>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</si>
  <si>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</si>
  <si>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</si>
  <si>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</si>
  <si>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</si>
  <si>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</si>
  <si>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</si>
  <si>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</si>
  <si>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3" eb="165">
      <t>ルイジ</t>
    </rPh>
    <rPh sb="165" eb="167">
      <t>シセツ</t>
    </rPh>
    <rPh sb="167" eb="170">
      <t>ヘイキンチ</t>
    </rPh>
    <rPh sb="171" eb="173">
      <t>オオハバ</t>
    </rPh>
    <rPh sb="174" eb="176">
      <t>ウワマワ</t>
    </rPh>
    <rPh sb="181" eb="182">
      <t>タカ</t>
    </rPh>
    <rPh sb="183" eb="186">
      <t>シュウエキセイ</t>
    </rPh>
    <rPh sb="187" eb="189">
      <t>カクホ</t>
    </rPh>
    <phoneticPr fontId="15"/>
  </si>
  <si>
    <t>⑪稼働率
　類似施設平均値を上回っています。今後も同程度の稼働率が見込まれます。
　</t>
    <rPh sb="1" eb="3">
      <t>カドウ</t>
    </rPh>
    <rPh sb="3" eb="4">
      <t>リツ</t>
    </rPh>
    <phoneticPr fontId="15"/>
  </si>
  <si>
    <t>　収益性、稼働率共に安定した駐車場です。引き続き、利用者の声を反映させながら、運営を推進していきます。</t>
  </si>
  <si>
    <t>⑦敷地の地価
　道路上に設置した駐車場です。
⑧設備投資見込額
　設備投資見込額はありません。
⑩企業債残高対料金収入比率
　類似施設平均値を大幅に上回っています。公債費の償還に伴い低下していきます。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</si>
</sst>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25FA7DDD-AF01-433B-A95E-95826F0BE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306.3</c:v>
                </c:pt>
                <c:pt idx="1">
                  <c:v>398.5</c:v>
                </c:pt>
                <c:pt idx="2">
                  <c:v>389.1</c:v>
                </c:pt>
                <c:pt idx="3">
                  <c:v>298</c:v>
                </c:pt>
                <c:pt idx="4">
                  <c:v>275.89999999999998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6-4A11-821C-C4FC7850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A11-821C-C4FC7850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97.4</c:v>
                </c:pt>
                <c:pt idx="2">
                  <c:v>95</c:v>
                </c:pt>
                <c:pt idx="3">
                  <c:v>164.5</c:v>
                </c:pt>
                <c:pt idx="4">
                  <c:v>144.9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6-4BC7-BA14-594A3E59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6-4BC7-BA14-594A3E59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DC5-419D-963D-825887CB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5-419D-963D-825887CB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B98-4469-B5A6-E35C11B42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8-4469-B5A6-E35C11B42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C-434A-AC45-81579B457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C-434A-AC45-81579B457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0-4BEC-B080-2E0E14D4F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0-4BEC-B080-2E0E14D4F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194.7</c:v>
                </c:pt>
                <c:pt idx="1">
                  <c:v>209.6</c:v>
                </c:pt>
                <c:pt idx="2">
                  <c:v>230.9</c:v>
                </c:pt>
                <c:pt idx="3">
                  <c:v>211.7</c:v>
                </c:pt>
                <c:pt idx="4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0-4730-AA97-41B8B978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0-4730-AA97-41B8B978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74.900000000000006</c:v>
                </c:pt>
                <c:pt idx="2">
                  <c:v>74.400000000000006</c:v>
                </c:pt>
                <c:pt idx="3">
                  <c:v>70</c:v>
                </c:pt>
                <c:pt idx="4">
                  <c:v>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A-4DF9-A24B-BA01A8FE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A-4DF9-A24B-BA01A8FE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30554</c:v>
                </c:pt>
                <c:pt idx="1">
                  <c:v>38859</c:v>
                </c:pt>
                <c:pt idx="2">
                  <c:v>39507</c:v>
                </c:pt>
                <c:pt idx="3">
                  <c:v>35722</c:v>
                </c:pt>
                <c:pt idx="4">
                  <c:v>40032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83F-A0B3-8E454E98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E-483F-A0B3-8E454E98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6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広島県広島市　富士見町駐車場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885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54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334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6" t="s">
        <v>123</v>
      </c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6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6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6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6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6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6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6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6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6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6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6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6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6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6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6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306.3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398.5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389.1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298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275.89999999999998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194.7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209.6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230.9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211.7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234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6" t="s">
        <v>126</v>
      </c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6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6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6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6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6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6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6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6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6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6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6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6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6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6"/>
      <c r="NE46" s="147"/>
      <c r="NF46" s="147"/>
      <c r="NG46" s="147"/>
      <c r="NH46" s="147"/>
      <c r="NI46" s="147"/>
      <c r="NJ46" s="147"/>
      <c r="NK46" s="147"/>
      <c r="NL46" s="147"/>
      <c r="NM46" s="147"/>
      <c r="NN46" s="147"/>
      <c r="NO46" s="147"/>
      <c r="NP46" s="147"/>
      <c r="NQ46" s="147"/>
      <c r="NR46" s="14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6"/>
      <c r="NE47" s="147"/>
      <c r="NF47" s="147"/>
      <c r="NG47" s="147"/>
      <c r="NH47" s="147"/>
      <c r="NI47" s="147"/>
      <c r="NJ47" s="147"/>
      <c r="NK47" s="147"/>
      <c r="NL47" s="147"/>
      <c r="NM47" s="147"/>
      <c r="NN47" s="147"/>
      <c r="NO47" s="147"/>
      <c r="NP47" s="147"/>
      <c r="NQ47" s="147"/>
      <c r="NR47" s="14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6" t="s">
        <v>124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67.400000000000006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74.900000000000006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74.400000000000006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70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73.7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30554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38859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39507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35722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40032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2">
      <c r="A57" s="2"/>
      <c r="B57" s="25"/>
      <c r="NB57" s="26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50"/>
      <c r="NE64" s="151"/>
      <c r="NF64" s="151"/>
      <c r="NG64" s="151"/>
      <c r="NH64" s="151"/>
      <c r="NI64" s="151"/>
      <c r="NJ64" s="151"/>
      <c r="NK64" s="151"/>
      <c r="NL64" s="151"/>
      <c r="NM64" s="151"/>
      <c r="NN64" s="151"/>
      <c r="NO64" s="151"/>
      <c r="NP64" s="151"/>
      <c r="NQ64" s="151"/>
      <c r="NR64" s="14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125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111.3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97.4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95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164.5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144.9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SZHOz6swHqjI2m7spHv3xM+DJKpHAqAlypUXU7xyfKwIOcZVsNjSp9+XIH24bHUaoPX1z4opezYPwo/Wv991w==" saltValue="pyqQSjq+N+4jhh60rTY9/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62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63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64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65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66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67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68</v>
      </c>
      <c r="CN4" s="136" t="s">
        <v>69</v>
      </c>
      <c r="CO4" s="138" t="s">
        <v>70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71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72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7"/>
      <c r="CN5" s="137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99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広島県広島市</v>
      </c>
      <c r="I6" s="48" t="str">
        <f t="shared" si="1"/>
        <v>富士見町駐車場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54</v>
      </c>
      <c r="S6" s="50" t="str">
        <f t="shared" si="1"/>
        <v>公共施設</v>
      </c>
      <c r="T6" s="50" t="str">
        <f t="shared" si="1"/>
        <v>無</v>
      </c>
      <c r="U6" s="51">
        <f t="shared" si="1"/>
        <v>885</v>
      </c>
      <c r="V6" s="51">
        <f t="shared" si="1"/>
        <v>94</v>
      </c>
      <c r="W6" s="51">
        <f t="shared" si="1"/>
        <v>334</v>
      </c>
      <c r="X6" s="50" t="str">
        <f t="shared" si="1"/>
        <v>利用料金制</v>
      </c>
      <c r="Y6" s="52">
        <f>IF(Y8="-",NA(),Y8)</f>
        <v>306.3</v>
      </c>
      <c r="Z6" s="52">
        <f t="shared" ref="Z6:AH6" si="2">IF(Z8="-",NA(),Z8)</f>
        <v>398.5</v>
      </c>
      <c r="AA6" s="52">
        <f t="shared" si="2"/>
        <v>389.1</v>
      </c>
      <c r="AB6" s="52">
        <f t="shared" si="2"/>
        <v>298</v>
      </c>
      <c r="AC6" s="52">
        <f t="shared" si="2"/>
        <v>275.89999999999998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67.400000000000006</v>
      </c>
      <c r="BG6" s="52">
        <f t="shared" ref="BG6:BO6" si="5">IF(BG8="-",NA(),BG8)</f>
        <v>74.900000000000006</v>
      </c>
      <c r="BH6" s="52">
        <f t="shared" si="5"/>
        <v>74.400000000000006</v>
      </c>
      <c r="BI6" s="52">
        <f t="shared" si="5"/>
        <v>70</v>
      </c>
      <c r="BJ6" s="52">
        <f t="shared" si="5"/>
        <v>73.7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30554</v>
      </c>
      <c r="BR6" s="53">
        <f t="shared" ref="BR6:BZ6" si="6">IF(BR8="-",NA(),BR8)</f>
        <v>38859</v>
      </c>
      <c r="BS6" s="53">
        <f t="shared" si="6"/>
        <v>39507</v>
      </c>
      <c r="BT6" s="53">
        <f t="shared" si="6"/>
        <v>35722</v>
      </c>
      <c r="BU6" s="53">
        <f t="shared" si="6"/>
        <v>40032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111.3</v>
      </c>
      <c r="DA6" s="52">
        <f t="shared" ref="DA6:DI6" si="8">IF(DA8="-",NA(),DA8)</f>
        <v>97.4</v>
      </c>
      <c r="DB6" s="52">
        <f t="shared" si="8"/>
        <v>95</v>
      </c>
      <c r="DC6" s="52">
        <f t="shared" si="8"/>
        <v>164.5</v>
      </c>
      <c r="DD6" s="52">
        <f t="shared" si="8"/>
        <v>144.9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194.7</v>
      </c>
      <c r="DL6" s="52">
        <f t="shared" ref="DL6:DT6" si="9">IF(DL8="-",NA(),DL8)</f>
        <v>209.6</v>
      </c>
      <c r="DM6" s="52">
        <f t="shared" si="9"/>
        <v>230.9</v>
      </c>
      <c r="DN6" s="52">
        <f t="shared" si="9"/>
        <v>211.7</v>
      </c>
      <c r="DO6" s="52">
        <f t="shared" si="9"/>
        <v>234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広島県　広島市</v>
      </c>
      <c r="I7" s="48" t="str">
        <f t="shared" si="10"/>
        <v>富士見町駐車場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885</v>
      </c>
      <c r="V7" s="51">
        <f t="shared" si="10"/>
        <v>94</v>
      </c>
      <c r="W7" s="51">
        <f t="shared" si="10"/>
        <v>334</v>
      </c>
      <c r="X7" s="50" t="str">
        <f t="shared" si="10"/>
        <v>利用料金制</v>
      </c>
      <c r="Y7" s="52">
        <f>Y8</f>
        <v>306.3</v>
      </c>
      <c r="Z7" s="52">
        <f t="shared" ref="Z7:AH7" si="11">Z8</f>
        <v>398.5</v>
      </c>
      <c r="AA7" s="52">
        <f t="shared" si="11"/>
        <v>389.1</v>
      </c>
      <c r="AB7" s="52">
        <f t="shared" si="11"/>
        <v>298</v>
      </c>
      <c r="AC7" s="52">
        <f t="shared" si="11"/>
        <v>275.89999999999998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67.400000000000006</v>
      </c>
      <c r="BG7" s="52">
        <f t="shared" ref="BG7:BO7" si="14">BG8</f>
        <v>74.900000000000006</v>
      </c>
      <c r="BH7" s="52">
        <f t="shared" si="14"/>
        <v>74.400000000000006</v>
      </c>
      <c r="BI7" s="52">
        <f t="shared" si="14"/>
        <v>70</v>
      </c>
      <c r="BJ7" s="52">
        <f t="shared" si="14"/>
        <v>73.7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30554</v>
      </c>
      <c r="BR7" s="53">
        <f t="shared" ref="BR7:BZ7" si="15">BR8</f>
        <v>38859</v>
      </c>
      <c r="BS7" s="53">
        <f t="shared" si="15"/>
        <v>39507</v>
      </c>
      <c r="BT7" s="53">
        <f t="shared" si="15"/>
        <v>35722</v>
      </c>
      <c r="BU7" s="53">
        <f t="shared" si="15"/>
        <v>40032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104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104</v>
      </c>
      <c r="CY7" s="49"/>
      <c r="CZ7" s="52">
        <f>CZ8</f>
        <v>111.3</v>
      </c>
      <c r="DA7" s="52">
        <f t="shared" ref="DA7:DI7" si="16">DA8</f>
        <v>97.4</v>
      </c>
      <c r="DB7" s="52">
        <f t="shared" si="16"/>
        <v>95</v>
      </c>
      <c r="DC7" s="52">
        <f t="shared" si="16"/>
        <v>164.5</v>
      </c>
      <c r="DD7" s="52">
        <f t="shared" si="16"/>
        <v>144.9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194.7</v>
      </c>
      <c r="DL7" s="52">
        <f t="shared" ref="DL7:DT7" si="17">DL8</f>
        <v>209.6</v>
      </c>
      <c r="DM7" s="52">
        <f t="shared" si="17"/>
        <v>230.9</v>
      </c>
      <c r="DN7" s="52">
        <f t="shared" si="17"/>
        <v>211.7</v>
      </c>
      <c r="DO7" s="52">
        <f t="shared" si="17"/>
        <v>234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7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54</v>
      </c>
      <c r="S8" s="57" t="s">
        <v>115</v>
      </c>
      <c r="T8" s="57" t="s">
        <v>116</v>
      </c>
      <c r="U8" s="58">
        <v>885</v>
      </c>
      <c r="V8" s="58">
        <v>94</v>
      </c>
      <c r="W8" s="58">
        <v>334</v>
      </c>
      <c r="X8" s="57" t="s">
        <v>117</v>
      </c>
      <c r="Y8" s="59">
        <v>306.3</v>
      </c>
      <c r="Z8" s="59">
        <v>398.5</v>
      </c>
      <c r="AA8" s="59">
        <v>389.1</v>
      </c>
      <c r="AB8" s="59">
        <v>298</v>
      </c>
      <c r="AC8" s="59">
        <v>275.89999999999998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67.400000000000006</v>
      </c>
      <c r="BG8" s="59">
        <v>74.900000000000006</v>
      </c>
      <c r="BH8" s="59">
        <v>74.400000000000006</v>
      </c>
      <c r="BI8" s="59">
        <v>70</v>
      </c>
      <c r="BJ8" s="59">
        <v>73.7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30554</v>
      </c>
      <c r="BR8" s="60">
        <v>38859</v>
      </c>
      <c r="BS8" s="60">
        <v>39507</v>
      </c>
      <c r="BT8" s="61">
        <v>35722</v>
      </c>
      <c r="BU8" s="61">
        <v>40032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111.3</v>
      </c>
      <c r="DA8" s="59">
        <v>97.4</v>
      </c>
      <c r="DB8" s="59">
        <v>95</v>
      </c>
      <c r="DC8" s="59">
        <v>164.5</v>
      </c>
      <c r="DD8" s="59">
        <v>144.9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194.7</v>
      </c>
      <c r="DL8" s="59">
        <v>209.6</v>
      </c>
      <c r="DM8" s="59">
        <v>230.9</v>
      </c>
      <c r="DN8" s="59">
        <v>211.7</v>
      </c>
      <c r="DO8" s="59">
        <v>234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118</v>
      </c>
      <c r="C10" s="64" t="s">
        <v>119</v>
      </c>
      <c r="D10" s="64" t="s">
        <v>120</v>
      </c>
      <c r="E10" s="64" t="s">
        <v>121</v>
      </c>
      <c r="F10" s="64" t="s">
        <v>122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5C251E65-2458-4207-BD22-CBE3449C7CE8}"/>
</file>

<file path=customXml/itemProps2.xml><?xml version="1.0" encoding="utf-8"?>
<ds:datastoreItem xmlns:ds="http://schemas.openxmlformats.org/officeDocument/2006/customXml" ds:itemID="{0F69D612-45FA-410E-BE05-8A55AB5C3607}"/>
</file>

<file path=customXml/itemProps3.xml><?xml version="1.0" encoding="utf-8"?>
<ds:datastoreItem xmlns:ds="http://schemas.openxmlformats.org/officeDocument/2006/customXml" ds:itemID="{5FF5CF6A-4C96-4475-814F-044955D58DF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2025-12-12T09:32:10Z</dcterms:created>
  <dcterms:modified xsi:type="dcterms:W3CDTF">2026-02-04T10:26:20Z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