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872687B8-CB18-4099-89F0-80791001AF89}" xr6:coauthVersionLast="47" xr6:coauthVersionMax="47" xr10:uidLastSave="{00000000-0000-0000-0000-000000000000}"/>
  <workbookProtection workbookAlgorithmName="SHA-512" workbookHashValue="p8PQnJRjrqwedsJGaKHI2Iwat/r0+bWlYgJJpkaBTWWayUT302MDMC80JpFbI8a9B5xgC1H3DrFhCntWRWNgiQ==" workbookSaltValue="/0l9HHN2KsL+bHB4xfQRMA==" workbookSpinCount="100000" lockStructure="1"/>
  <bookViews>
    <workbookView xWindow="1536" yWindow="1080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Q7" i="5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HJ52" i="4"/>
  <c r="GQ52" i="4"/>
  <c r="FX52" i="4"/>
  <c r="FE52" i="4"/>
  <c r="EL52" i="4"/>
  <c r="BZ52" i="4"/>
  <c r="BG52" i="4"/>
  <c r="AN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LJ10" i="4"/>
  <c r="JQ10" i="4"/>
  <c r="HX10" i="4"/>
  <c r="DU10" i="4"/>
  <c r="CF10" i="4"/>
  <c r="B10" i="4"/>
  <c r="JQ8" i="4"/>
  <c r="HX8" i="4"/>
  <c r="FJ8" i="4"/>
  <c r="CF8" i="4"/>
  <c r="AQ8" i="4"/>
  <c r="B8" i="4"/>
  <c r="IE76" i="4" l="1"/>
  <c r="BZ51" i="4"/>
  <c r="GQ30" i="4"/>
  <c r="BZ30" i="4"/>
  <c r="BK76" i="4"/>
  <c r="LH51" i="4"/>
  <c r="LT76" i="4"/>
  <c r="GQ51" i="4"/>
  <c r="LH30" i="4"/>
  <c r="B11" i="5"/>
  <c r="F11" i="5"/>
  <c r="C11" i="5"/>
  <c r="D11" i="5"/>
  <c r="AG76" i="4" l="1"/>
  <c r="JV51" i="4"/>
  <c r="KP76" i="4"/>
  <c r="FE51" i="4"/>
  <c r="JV30" i="4"/>
  <c r="HA76" i="4"/>
  <c r="AN51" i="4"/>
  <c r="FE30" i="4"/>
  <c r="AN30" i="4"/>
  <c r="BZ76" i="4"/>
  <c r="CS30" i="4"/>
  <c r="MA51" i="4"/>
  <c r="MI76" i="4"/>
  <c r="HJ51" i="4"/>
  <c r="MA30" i="4"/>
  <c r="IT76" i="4"/>
  <c r="CS51" i="4"/>
  <c r="HJ30" i="4"/>
  <c r="U30" i="4"/>
  <c r="R76" i="4"/>
  <c r="JC51" i="4"/>
  <c r="KA76" i="4"/>
  <c r="EL51" i="4"/>
  <c r="JC30" i="4"/>
  <c r="GL76" i="4"/>
  <c r="U51" i="4"/>
  <c r="EL30" i="4"/>
  <c r="LE76" i="4"/>
  <c r="FX51" i="4"/>
  <c r="KO30" i="4"/>
  <c r="HP76" i="4"/>
  <c r="BG51" i="4"/>
  <c r="FX30" i="4"/>
  <c r="BG30" i="4"/>
  <c r="AV76" i="4"/>
  <c r="KO51" i="4"/>
</calcChain>
</file>

<file path=xl/sharedStrings.xml><?xml version="1.0" encoding="utf-8"?>
<sst xmlns="http://schemas.openxmlformats.org/spreadsheetml/2006/main" count="278" uniqueCount="133">
  <si>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</si>
  <si>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</si>
  <si>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</si>
  <si>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</si>
  <si>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</si>
  <si>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</si>
  <si>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</si>
  <si>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</si>
  <si>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</si>
  <si>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</si>
  <si>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</si>
  <si>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</si>
  <si>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</si>
  <si>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</si>
  <si>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</si>
  <si>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</si>
  <si>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</si>
  <si>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</si>
  <si>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</si>
  <si>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</si>
  <si>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</si>
  <si>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</si>
  <si>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</si>
  <si>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</si>
  <si>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</si>
  <si>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</si>
  <si>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</si>
  <si>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</si>
  <si>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</si>
  <si>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</si>
  <si>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</si>
  <si>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</si>
  <si>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</si>
  <si>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</si>
  <si>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</si>
  <si>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</si>
  <si>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</si>
  <si>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</si>
  <si>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</si>
  <si>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</si>
  <si>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</si>
  <si>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</si>
  <si>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</si>
  <si>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</si>
  <si>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</si>
  <si>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</si>
  <si>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</si>
  <si>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</si>
  <si>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</si>
  <si>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</si>
  <si>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</si>
  <si>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</si>
  <si>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</si>
  <si>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</si>
  <si>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</si>
  <si>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</si>
  <si>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</si>
  <si>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</si>
  <si>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</si>
  <si>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</si>
  <si>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</si>
  <si>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</si>
  <si>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</si>
  <si>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</si>
  <si>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</si>
  <si>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</si>
  <si>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</si>
  <si>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</si>
  <si>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</si>
  <si>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</si>
  <si>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</si>
  <si>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</si>
  <si>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</si>
  <si>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</si>
  <si>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</si>
  <si>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</si>
  <si>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</si>
  <si>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</si>
  <si>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</si>
  <si>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</si>
  <si>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</si>
  <si>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</si>
  <si>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</si>
  <si>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</si>
  <si>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</si>
  <si>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</si>
  <si>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</si>
  <si>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</si>
  <si>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</si>
  <si>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</si>
  <si>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</si>
  <si>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</si>
  <si>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</si>
  <si>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</si>
  <si>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</si>
  <si>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</si>
  <si>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</si>
  <si>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</si>
  <si>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</si>
  <si>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</si>
  <si>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</si>
  <si>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</si>
  <si>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</si>
  <si>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</si>
  <si>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</si>
  <si>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</si>
  <si>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</si>
  <si>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</si>
  <si>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</si>
  <si>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</si>
  <si>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</si>
  <si>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広島県　広島市</t>
  </si>
  <si>
    <t>東観音町駐車場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</si>
  <si>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</si>
  <si>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</si>
  <si>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</si>
  <si>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</si>
  <si>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</si>
  <si>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</si>
  <si>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</si>
  <si>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</si>
  <si>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</si>
  <si>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</si>
  <si>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</si>
  <si>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</si>
  <si>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</si>
  <si>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</si>
  <si>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</si>
  <si>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</si>
  <si>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類似施設平均値を下回っているものの、営業総利益を確保しています。
⑤EBITDA
　類似施設平均値を大幅に下回っているものの、収益性を確保しています。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19" eb="121">
      <t>ルイジ</t>
    </rPh>
    <rPh sb="121" eb="123">
      <t>シセツ</t>
    </rPh>
    <rPh sb="123" eb="126">
      <t>ヘイキンチ</t>
    </rPh>
    <rPh sb="127" eb="129">
      <t>シタマワ</t>
    </rPh>
    <rPh sb="137" eb="142">
      <t>エイギョウソウリエキ</t>
    </rPh>
    <rPh sb="143" eb="145">
      <t>カクホ</t>
    </rPh>
    <rPh sb="169" eb="171">
      <t>オオハバ</t>
    </rPh>
    <phoneticPr fontId="15"/>
  </si>
  <si>
    <t>⑦敷地の地価
　道路上に設置した駐車場です。
⑧設備投資見込額
　設備投資見込額はありません。
⑩企業債残高対料金収入比率
　類似施設平均値を大幅に上回っています。公債費の償還に伴い低下していきます。</t>
    <rPh sb="1" eb="3">
      <t>シキチ</t>
    </rPh>
    <rPh sb="4" eb="6">
      <t>チカ</t>
    </rPh>
    <rPh sb="33" eb="35">
      <t>セツビ</t>
    </rPh>
    <rPh sb="35" eb="39">
      <t>トウシミコ</t>
    </rPh>
    <rPh sb="39" eb="40">
      <t>ガク</t>
    </rPh>
    <rPh sb="63" eb="65">
      <t>ルイジ</t>
    </rPh>
    <rPh sb="65" eb="67">
      <t>シセツ</t>
    </rPh>
    <rPh sb="67" eb="70">
      <t>ヘイキンチ</t>
    </rPh>
    <rPh sb="71" eb="73">
      <t>オオハバ</t>
    </rPh>
    <rPh sb="74" eb="76">
      <t>ウワマワ</t>
    </rPh>
    <rPh sb="82" eb="85">
      <t>コウサイヒ</t>
    </rPh>
    <rPh sb="86" eb="88">
      <t>ショウカン</t>
    </rPh>
    <rPh sb="89" eb="90">
      <t>トモナ</t>
    </rPh>
    <rPh sb="91" eb="93">
      <t>テイカ</t>
    </rPh>
    <phoneticPr fontId="15"/>
  </si>
  <si>
    <t>⑪稼働率
　類似施設平均値と同等の稼働率があります。</t>
    <rPh sb="1" eb="3">
      <t>カドウ</t>
    </rPh>
    <rPh sb="3" eb="4">
      <t>リツ</t>
    </rPh>
    <rPh sb="14" eb="16">
      <t>ドウトウ</t>
    </rPh>
    <phoneticPr fontId="15"/>
  </si>
  <si>
    <t>　収益性を確保した駐車場です。引き続き、利用者の声を反映させながら、運営を推進していきます。</t>
    <rPh sb="5" eb="7">
      <t>カクホ</t>
    </rPh>
    <rPh sb="9" eb="12">
      <t>チュウシャジョウ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</si>
</sst>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57DC66A5-3F8A-4350-BBFD-6598196E2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53.5</c:v>
                </c:pt>
                <c:pt idx="1">
                  <c:v>75.3</c:v>
                </c:pt>
                <c:pt idx="2">
                  <c:v>73.8</c:v>
                </c:pt>
                <c:pt idx="3">
                  <c:v>6.1</c:v>
                </c:pt>
                <c:pt idx="4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3-4BAD-812C-C5283ABC3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3-4BAD-812C-C5283ABC3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7F9-B06E-7624059D7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9-47F9-B06E-7624059D7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81D-49BB-BBF3-7C606A14C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D-49BB-BBF3-7C606A14C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B3F-4EAA-9FF2-A482ACEAC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F-4EAA-9FF2-A482ACEAC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D-4940-912C-7A2D901B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D-4940-912C-7A2D901B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C-48AC-ABFB-98A1D400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C-48AC-ABFB-98A1D400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91.7</c:v>
                </c:pt>
                <c:pt idx="1">
                  <c:v>97.2</c:v>
                </c:pt>
                <c:pt idx="2">
                  <c:v>91.7</c:v>
                </c:pt>
                <c:pt idx="3">
                  <c:v>77.8</c:v>
                </c:pt>
                <c:pt idx="4">
                  <c:v>152.80000000000001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B-4875-BC02-20429234F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B-4875-BC02-20429234F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-87.1</c:v>
                </c:pt>
                <c:pt idx="1">
                  <c:v>-32.700000000000003</c:v>
                </c:pt>
                <c:pt idx="2">
                  <c:v>-35.5</c:v>
                </c:pt>
                <c:pt idx="3">
                  <c:v>-1533.1</c:v>
                </c:pt>
                <c:pt idx="4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1-4DD0-A45B-919E75032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1-4DD0-A45B-919E75032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-2597</c:v>
                </c:pt>
                <c:pt idx="1">
                  <c:v>-1196</c:v>
                </c:pt>
                <c:pt idx="2">
                  <c:v>-1369</c:v>
                </c:pt>
                <c:pt idx="3">
                  <c:v>-52971</c:v>
                </c:pt>
                <c:pt idx="4">
                  <c:v>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8-41F5-81F5-645D7AD52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8-41F5-81F5-645D7AD52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42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東観音町駐車場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Ａ３Ｂ２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公共施設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504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119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広場式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38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36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200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129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53.5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75.3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73.8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6.1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130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91.7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97.2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91.7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77.8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152.80000000000001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3200.8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274.39999999999998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972.8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2703.2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1430.9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4.8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3.3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1.6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1.5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2.2000000000000002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130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131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-87.1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-32.700000000000003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-35.5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-1533.1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26.3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-2597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-1196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-1369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-52971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1831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98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13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2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4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3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-56.4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16.899999999999999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26.4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-1.9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27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1059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2866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4637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4223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4987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4"/>
      <c r="NE64" s="145"/>
      <c r="NF64" s="145"/>
      <c r="NG64" s="145"/>
      <c r="NH64" s="145"/>
      <c r="NI64" s="145"/>
      <c r="NJ64" s="145"/>
      <c r="NK64" s="145"/>
      <c r="NL64" s="145"/>
      <c r="NM64" s="145"/>
      <c r="NN64" s="145"/>
      <c r="NO64" s="145"/>
      <c r="NP64" s="145"/>
      <c r="NQ64" s="145"/>
      <c r="NR64" s="14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132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724.7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4"/>
      <c r="NE82" s="145"/>
      <c r="NF82" s="145"/>
      <c r="NG82" s="145"/>
      <c r="NH82" s="145"/>
      <c r="NI82" s="145"/>
      <c r="NJ82" s="145"/>
      <c r="NK82" s="145"/>
      <c r="NL82" s="145"/>
      <c r="NM82" s="145"/>
      <c r="NN82" s="145"/>
      <c r="NO82" s="145"/>
      <c r="NP82" s="145"/>
      <c r="NQ82" s="145"/>
      <c r="NR82" s="14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KQjtNMtyW3JAqXtd1KmnccM9aKwwu3ofNfcLTMCQJg7fSMmvDG3zkHx5nAQCDuIjnOmLI97LcprxyO+nrNh5wQ==" saltValue="brNq2fjK3iN4fkmk5TPjJ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5" t="s">
        <v>59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64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65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66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67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68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69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70</v>
      </c>
      <c r="CN4" s="130" t="s">
        <v>71</v>
      </c>
      <c r="CO4" s="132" t="s">
        <v>72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73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74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101</v>
      </c>
      <c r="AL5" s="47" t="s">
        <v>92</v>
      </c>
      <c r="AM5" s="47" t="s">
        <v>93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102</v>
      </c>
      <c r="AV5" s="47" t="s">
        <v>91</v>
      </c>
      <c r="AW5" s="47" t="s">
        <v>103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91</v>
      </c>
      <c r="BH5" s="47" t="s">
        <v>92</v>
      </c>
      <c r="BI5" s="47" t="s">
        <v>93</v>
      </c>
      <c r="BJ5" s="47" t="s">
        <v>104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91</v>
      </c>
      <c r="BS5" s="47" t="s">
        <v>92</v>
      </c>
      <c r="BT5" s="47" t="s">
        <v>105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101</v>
      </c>
      <c r="CD5" s="47" t="s">
        <v>92</v>
      </c>
      <c r="CE5" s="47" t="s">
        <v>93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31"/>
      <c r="CN5" s="131"/>
      <c r="CO5" s="47" t="s">
        <v>90</v>
      </c>
      <c r="CP5" s="47" t="s">
        <v>101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101</v>
      </c>
      <c r="DB5" s="47" t="s">
        <v>92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102</v>
      </c>
      <c r="DL5" s="47" t="s">
        <v>91</v>
      </c>
      <c r="DM5" s="47" t="s">
        <v>92</v>
      </c>
      <c r="DN5" s="47" t="s">
        <v>105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106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20</v>
      </c>
      <c r="H6" s="48" t="str">
        <f>SUBSTITUTE(H8,"　","")</f>
        <v>広島県広島市</v>
      </c>
      <c r="I6" s="48" t="str">
        <f t="shared" si="1"/>
        <v>東観音町駐車場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38</v>
      </c>
      <c r="S6" s="50" t="str">
        <f t="shared" si="1"/>
        <v>公共施設</v>
      </c>
      <c r="T6" s="50" t="str">
        <f t="shared" si="1"/>
        <v>無</v>
      </c>
      <c r="U6" s="51">
        <f t="shared" si="1"/>
        <v>504</v>
      </c>
      <c r="V6" s="51">
        <f t="shared" si="1"/>
        <v>36</v>
      </c>
      <c r="W6" s="51">
        <f t="shared" si="1"/>
        <v>200</v>
      </c>
      <c r="X6" s="50" t="str">
        <f t="shared" si="1"/>
        <v>利用料金制</v>
      </c>
      <c r="Y6" s="52">
        <f>IF(Y8="-",NA(),Y8)</f>
        <v>53.5</v>
      </c>
      <c r="Z6" s="52">
        <f t="shared" ref="Z6:AH6" si="2">IF(Z8="-",NA(),Z8)</f>
        <v>75.3</v>
      </c>
      <c r="AA6" s="52">
        <f t="shared" si="2"/>
        <v>73.8</v>
      </c>
      <c r="AB6" s="52">
        <f t="shared" si="2"/>
        <v>6.1</v>
      </c>
      <c r="AC6" s="52">
        <f t="shared" si="2"/>
        <v>130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-87.1</v>
      </c>
      <c r="BG6" s="52">
        <f t="shared" ref="BG6:BO6" si="5">IF(BG8="-",NA(),BG8)</f>
        <v>-32.700000000000003</v>
      </c>
      <c r="BH6" s="52">
        <f t="shared" si="5"/>
        <v>-35.5</v>
      </c>
      <c r="BI6" s="52">
        <f t="shared" si="5"/>
        <v>-1533.1</v>
      </c>
      <c r="BJ6" s="52">
        <f t="shared" si="5"/>
        <v>26.3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-2597</v>
      </c>
      <c r="BR6" s="53">
        <f t="shared" ref="BR6:BZ6" si="6">IF(BR8="-",NA(),BR8)</f>
        <v>-1196</v>
      </c>
      <c r="BS6" s="53">
        <f t="shared" si="6"/>
        <v>-1369</v>
      </c>
      <c r="BT6" s="53">
        <f t="shared" si="6"/>
        <v>-52971</v>
      </c>
      <c r="BU6" s="53">
        <f t="shared" si="6"/>
        <v>1831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724.7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91.7</v>
      </c>
      <c r="DL6" s="52">
        <f t="shared" ref="DL6:DT6" si="9">IF(DL8="-",NA(),DL8)</f>
        <v>97.2</v>
      </c>
      <c r="DM6" s="52">
        <f t="shared" si="9"/>
        <v>91.7</v>
      </c>
      <c r="DN6" s="52">
        <f t="shared" si="9"/>
        <v>77.8</v>
      </c>
      <c r="DO6" s="52">
        <f t="shared" si="9"/>
        <v>152.80000000000001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108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20</v>
      </c>
      <c r="H7" s="48" t="str">
        <f t="shared" si="10"/>
        <v>広島県　広島市</v>
      </c>
      <c r="I7" s="48" t="str">
        <f t="shared" si="10"/>
        <v>東観音町駐車場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38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504</v>
      </c>
      <c r="V7" s="51">
        <f t="shared" si="10"/>
        <v>36</v>
      </c>
      <c r="W7" s="51">
        <f t="shared" si="10"/>
        <v>200</v>
      </c>
      <c r="X7" s="50" t="str">
        <f t="shared" si="10"/>
        <v>利用料金制</v>
      </c>
      <c r="Y7" s="52">
        <f>Y8</f>
        <v>53.5</v>
      </c>
      <c r="Z7" s="52">
        <f t="shared" ref="Z7:AH7" si="11">Z8</f>
        <v>75.3</v>
      </c>
      <c r="AA7" s="52">
        <f t="shared" si="11"/>
        <v>73.8</v>
      </c>
      <c r="AB7" s="52">
        <f t="shared" si="11"/>
        <v>6.1</v>
      </c>
      <c r="AC7" s="52">
        <f t="shared" si="11"/>
        <v>130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-87.1</v>
      </c>
      <c r="BG7" s="52">
        <f t="shared" ref="BG7:BO7" si="14">BG8</f>
        <v>-32.700000000000003</v>
      </c>
      <c r="BH7" s="52">
        <f t="shared" si="14"/>
        <v>-35.5</v>
      </c>
      <c r="BI7" s="52">
        <f t="shared" si="14"/>
        <v>-1533.1</v>
      </c>
      <c r="BJ7" s="52">
        <f t="shared" si="14"/>
        <v>26.3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-2597</v>
      </c>
      <c r="BR7" s="53">
        <f t="shared" ref="BR7:BZ7" si="15">BR8</f>
        <v>-1196</v>
      </c>
      <c r="BS7" s="53">
        <f t="shared" si="15"/>
        <v>-1369</v>
      </c>
      <c r="BT7" s="53">
        <f t="shared" si="15"/>
        <v>-52971</v>
      </c>
      <c r="BU7" s="53">
        <f t="shared" si="15"/>
        <v>1831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724.7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91.7</v>
      </c>
      <c r="DL7" s="52">
        <f t="shared" ref="DL7:DT7" si="17">DL8</f>
        <v>97.2</v>
      </c>
      <c r="DM7" s="52">
        <f t="shared" si="17"/>
        <v>91.7</v>
      </c>
      <c r="DN7" s="52">
        <f t="shared" si="17"/>
        <v>77.8</v>
      </c>
      <c r="DO7" s="52">
        <f t="shared" si="17"/>
        <v>152.80000000000001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20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120</v>
      </c>
      <c r="R8" s="58">
        <v>38</v>
      </c>
      <c r="S8" s="57" t="s">
        <v>121</v>
      </c>
      <c r="T8" s="57" t="s">
        <v>122</v>
      </c>
      <c r="U8" s="58">
        <v>504</v>
      </c>
      <c r="V8" s="58">
        <v>36</v>
      </c>
      <c r="W8" s="58">
        <v>200</v>
      </c>
      <c r="X8" s="57" t="s">
        <v>123</v>
      </c>
      <c r="Y8" s="59">
        <v>53.5</v>
      </c>
      <c r="Z8" s="59">
        <v>75.3</v>
      </c>
      <c r="AA8" s="59">
        <v>73.8</v>
      </c>
      <c r="AB8" s="59">
        <v>6.1</v>
      </c>
      <c r="AC8" s="59">
        <v>130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-87.1</v>
      </c>
      <c r="BG8" s="59">
        <v>-32.700000000000003</v>
      </c>
      <c r="BH8" s="59">
        <v>-35.5</v>
      </c>
      <c r="BI8" s="59">
        <v>-1533.1</v>
      </c>
      <c r="BJ8" s="59">
        <v>26.3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-2597</v>
      </c>
      <c r="BR8" s="60">
        <v>-1196</v>
      </c>
      <c r="BS8" s="60">
        <v>-1369</v>
      </c>
      <c r="BT8" s="61">
        <v>-52971</v>
      </c>
      <c r="BU8" s="61">
        <v>1831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0</v>
      </c>
      <c r="CN8" s="58">
        <v>0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0</v>
      </c>
      <c r="DA8" s="59">
        <v>0</v>
      </c>
      <c r="DB8" s="59">
        <v>0</v>
      </c>
      <c r="DC8" s="59">
        <v>0</v>
      </c>
      <c r="DD8" s="59">
        <v>724.7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91.7</v>
      </c>
      <c r="DL8" s="59">
        <v>97.2</v>
      </c>
      <c r="DM8" s="59">
        <v>91.7</v>
      </c>
      <c r="DN8" s="59">
        <v>77.8</v>
      </c>
      <c r="DO8" s="59">
        <v>152.80000000000001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C48623E8-B247-46BB-B679-18650D911C20}"/>
</file>

<file path=customXml/itemProps2.xml><?xml version="1.0" encoding="utf-8"?>
<ds:datastoreItem xmlns:ds="http://schemas.openxmlformats.org/officeDocument/2006/customXml" ds:itemID="{97ECD8C0-9297-4F6E-BBF7-AAD73BF3D97A}"/>
</file>

<file path=customXml/itemProps3.xml><?xml version="1.0" encoding="utf-8"?>
<ds:datastoreItem xmlns:ds="http://schemas.openxmlformats.org/officeDocument/2006/customXml" ds:itemID="{1C5A3557-8140-42E7-9CB2-ACF1AB4E03C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2025-12-12T09:32:18Z</dcterms:created>
  <dcterms:modified xsi:type="dcterms:W3CDTF">2026-02-04T11:34:23Z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