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72000722-7549-4FFA-9863-1006EE9A8765}" xr6:coauthVersionLast="47" xr6:coauthVersionMax="47" xr10:uidLastSave="{00000000-0000-0000-0000-000000000000}"/>
  <workbookProtection workbookAlgorithmName="SHA-512" workbookHashValue="X3i5HFQDkId+6IAjl6w52tYHjXk0mSmZiWpk2PHu79F4I5Wj/WxE3T5cml8VxfC+jmi3g+QEsTIgLciwDFP4Ow==" workbookSaltValue="tHhw3Tg4EvwrlMl7RxK/zQ==" workbookSpinCount="100000" lockStructure="1"/>
  <bookViews>
    <workbookView xWindow="2688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51" i="4" l="1"/>
  <c r="HJ30" i="4"/>
  <c r="IT76" i="4"/>
  <c r="CS30" i="4"/>
  <c r="BZ76" i="4"/>
  <c r="MA51" i="4"/>
  <c r="MI76" i="4"/>
  <c r="HJ51" i="4"/>
  <c r="MA30" i="4"/>
  <c r="C11" i="5"/>
  <c r="D11" i="5"/>
  <c r="E11" i="5"/>
  <c r="B11" i="5"/>
  <c r="KO51" i="4" l="1"/>
  <c r="LE76" i="4"/>
  <c r="FX51" i="4"/>
  <c r="KO30" i="4"/>
  <c r="HP76" i="4"/>
  <c r="BG51" i="4"/>
  <c r="FX30" i="4"/>
  <c r="BG30" i="4"/>
  <c r="AV76" i="4"/>
  <c r="JC30" i="4"/>
  <c r="GL76" i="4"/>
  <c r="EL30" i="4"/>
  <c r="U30" i="4"/>
  <c r="R76" i="4"/>
  <c r="JC51" i="4"/>
  <c r="KA76" i="4"/>
  <c r="EL51" i="4"/>
  <c r="U51" i="4"/>
  <c r="LT76" i="4"/>
  <c r="IE76" i="4"/>
  <c r="BZ51" i="4"/>
  <c r="GQ30" i="4"/>
  <c r="BZ30" i="4"/>
  <c r="BK76" i="4"/>
  <c r="LH51" i="4"/>
  <c r="GQ51" i="4"/>
  <c r="LH30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<sst xmlns="http://schemas.openxmlformats.org/spreadsheetml/2006/main" count="278" uniqueCount="133">
  <si>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</si>
  <si>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</si>
  <si>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</si>
  <si>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</si>
  <si>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</si>
  <si>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</si>
  <si>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</si>
  <si>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</si>
  <si>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</si>
  <si>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</si>
  <si>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</si>
  <si>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</si>
  <si>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</si>
  <si>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</si>
  <si>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</si>
  <si>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</si>
  <si>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</si>
  <si>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</si>
  <si>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</si>
  <si>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</si>
  <si>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</si>
  <si>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</si>
  <si>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</si>
  <si>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</si>
  <si>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</si>
  <si>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</si>
  <si>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</si>
  <si>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</si>
  <si>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</si>
  <si>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</si>
  <si>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</si>
  <si>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</si>
  <si>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</si>
  <si>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</si>
  <si>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</si>
  <si>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</si>
  <si>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</si>
  <si>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</si>
  <si>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</si>
  <si>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</si>
  <si>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</si>
  <si>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</si>
  <si>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</si>
  <si>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</si>
  <si>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</si>
  <si>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</si>
  <si>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</si>
  <si>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</si>
  <si>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</si>
  <si>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</si>
  <si>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</si>
  <si>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</si>
  <si>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</si>
  <si>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</si>
  <si>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</si>
  <si>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</si>
  <si>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</si>
  <si>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</si>
  <si>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</si>
  <si>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</si>
  <si>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</si>
  <si>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</si>
  <si>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</si>
  <si>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</si>
  <si>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</si>
  <si>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</si>
  <si>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</si>
  <si>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</si>
  <si>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</si>
  <si>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</si>
  <si>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</si>
  <si>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</si>
  <si>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</si>
  <si>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</si>
  <si>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</si>
  <si>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</si>
  <si>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</si>
  <si>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</si>
  <si>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</si>
  <si>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</si>
  <si>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</si>
  <si>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</si>
  <si>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</si>
  <si>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</si>
  <si>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</si>
  <si>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</si>
  <si>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</si>
  <si>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</si>
  <si>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</si>
  <si>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</si>
  <si>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</si>
  <si>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</si>
  <si>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</si>
  <si>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</si>
  <si>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</si>
  <si>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</si>
  <si>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</si>
  <si>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</si>
  <si>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</si>
  <si>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</si>
  <si>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</si>
  <si>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</si>
  <si>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</si>
  <si>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</si>
  <si>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</si>
  <si>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</si>
  <si>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</si>
  <si>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</si>
  <si>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</si>
  <si>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</si>
  <si>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</si>
  <si>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広島県　広島市</t>
  </si>
  <si>
    <t>福島町駐車場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</si>
  <si>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</si>
  <si>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</si>
  <si>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</si>
  <si>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</si>
  <si>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</si>
  <si>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</si>
  <si>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</si>
  <si>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</si>
  <si>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</si>
  <si>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</si>
  <si>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</si>
  <si>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</si>
  <si>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</si>
  <si>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</si>
  <si>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</si>
  <si>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</si>
  <si>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類似施設平均値を下回っているものの、安定した収益性を確保しています。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3" eb="165">
      <t>ルイジ</t>
    </rPh>
    <rPh sb="165" eb="167">
      <t>シセツ</t>
    </rPh>
    <rPh sb="167" eb="170">
      <t>ヘイキンチ</t>
    </rPh>
    <rPh sb="171" eb="173">
      <t>シタマワ</t>
    </rPh>
    <rPh sb="181" eb="183">
      <t>アンテイ</t>
    </rPh>
    <rPh sb="185" eb="188">
      <t>シュウエキセイ</t>
    </rPh>
    <rPh sb="189" eb="191">
      <t>カクホ</t>
    </rPh>
    <phoneticPr fontId="15"/>
  </si>
  <si>
    <t>⑪稼働率
　類似施設平均値を上回っています。今後も同程度の稼働率が見込まれます。</t>
    <rPh sb="1" eb="3">
      <t>カドウ</t>
    </rPh>
    <rPh sb="3" eb="4">
      <t>リツ</t>
    </rPh>
    <phoneticPr fontId="15"/>
  </si>
  <si>
    <t>　収益性、稼働率共に安定した駐車場です。引き続き、利用者の声を反映させながら、運営を推進していきます。</t>
  </si>
  <si>
    <t>⑦敷地の地価
　道路上に設置した駐車場です。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</si>
</sst>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1F7A6EE8-383B-4924-A056-9667466AF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226.6</c:v>
                </c:pt>
                <c:pt idx="1">
                  <c:v>259.10000000000002</c:v>
                </c:pt>
                <c:pt idx="2">
                  <c:v>221.3</c:v>
                </c:pt>
                <c:pt idx="3">
                  <c:v>196.4</c:v>
                </c:pt>
                <c:pt idx="4">
                  <c:v>214.6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7-455E-B2F0-CDBE52D8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7-455E-B2F0-CDBE52D8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7-48D6-923A-D5825AF2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8D6-923A-D5825AF2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9C-4C4A-957D-BD5127D8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C-4C4A-957D-BD5127D8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FE-4D00-99E9-87EF6322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D00-99E9-87EF6322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E-43CA-8222-59ED32E9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E-43CA-8222-59ED32E9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8-44ED-95D2-14C17763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8-44ED-95D2-14C17763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285.7</c:v>
                </c:pt>
                <c:pt idx="1">
                  <c:v>276.2</c:v>
                </c:pt>
                <c:pt idx="2">
                  <c:v>223.8</c:v>
                </c:pt>
                <c:pt idx="3">
                  <c:v>228.6</c:v>
                </c:pt>
                <c:pt idx="4">
                  <c:v>214.3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0EA-99F2-817B2CD9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0EA-99F2-817B2CD9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55.9</c:v>
                </c:pt>
                <c:pt idx="1">
                  <c:v>61.4</c:v>
                </c:pt>
                <c:pt idx="2">
                  <c:v>54.8</c:v>
                </c:pt>
                <c:pt idx="3">
                  <c:v>49.1</c:v>
                </c:pt>
                <c:pt idx="4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8-40F2-9587-4605C629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0F2-9587-4605C629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4122</c:v>
                </c:pt>
                <c:pt idx="1">
                  <c:v>4504</c:v>
                </c:pt>
                <c:pt idx="2">
                  <c:v>3697</c:v>
                </c:pt>
                <c:pt idx="3">
                  <c:v>3504</c:v>
                </c:pt>
                <c:pt idx="4">
                  <c:v>3896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7-454A-9179-172ABE3B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54A-9179-172ABE3B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3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福島町駐車場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304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119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0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21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300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129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226.6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259.10000000000002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221.3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196.4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214.6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285.7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276.2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223.8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228.6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214.3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132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130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55.9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61.4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54.8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49.1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53.4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4122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4504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3697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3504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3896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131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SlcNHzMLFb1TcJkoPxfHVfic/v/9+w0vu03hV9/UFRYy79yuFatzG8ZUpkBlunKo8SeHhxB03r0VKu744qWAw==" saltValue="KcBqrVpBzu/LOLqZFzqGr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63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64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65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66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67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68</v>
      </c>
      <c r="CN4" s="130" t="s">
        <v>69</v>
      </c>
      <c r="CO4" s="132" t="s">
        <v>70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71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72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100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102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102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103</v>
      </c>
      <c r="BR5" s="47" t="s">
        <v>89</v>
      </c>
      <c r="BS5" s="47" t="s">
        <v>102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104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1"/>
      <c r="CN5" s="131"/>
      <c r="CO5" s="47" t="s">
        <v>88</v>
      </c>
      <c r="CP5" s="47" t="s">
        <v>101</v>
      </c>
      <c r="CQ5" s="47" t="s">
        <v>102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105</v>
      </c>
      <c r="DA5" s="47" t="s">
        <v>89</v>
      </c>
      <c r="DB5" s="47" t="s">
        <v>102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105</v>
      </c>
      <c r="DL5" s="47" t="s">
        <v>89</v>
      </c>
      <c r="DM5" s="47" t="s">
        <v>100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22</v>
      </c>
      <c r="H6" s="48" t="str">
        <f>SUBSTITUTE(H8,"　","")</f>
        <v>広島県広島市</v>
      </c>
      <c r="I6" s="48" t="str">
        <f t="shared" si="1"/>
        <v>福島町駐車場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0</v>
      </c>
      <c r="S6" s="50" t="str">
        <f t="shared" si="1"/>
        <v>公共施設</v>
      </c>
      <c r="T6" s="50" t="str">
        <f t="shared" si="1"/>
        <v>無</v>
      </c>
      <c r="U6" s="51">
        <f t="shared" si="1"/>
        <v>304</v>
      </c>
      <c r="V6" s="51">
        <f t="shared" si="1"/>
        <v>21</v>
      </c>
      <c r="W6" s="51">
        <f t="shared" si="1"/>
        <v>300</v>
      </c>
      <c r="X6" s="50" t="str">
        <f t="shared" si="1"/>
        <v>利用料金制</v>
      </c>
      <c r="Y6" s="52">
        <f>IF(Y8="-",NA(),Y8)</f>
        <v>226.6</v>
      </c>
      <c r="Z6" s="52">
        <f t="shared" ref="Z6:AH6" si="2">IF(Z8="-",NA(),Z8)</f>
        <v>259.10000000000002</v>
      </c>
      <c r="AA6" s="52">
        <f t="shared" si="2"/>
        <v>221.3</v>
      </c>
      <c r="AB6" s="52">
        <f t="shared" si="2"/>
        <v>196.4</v>
      </c>
      <c r="AC6" s="52">
        <f t="shared" si="2"/>
        <v>214.6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55.9</v>
      </c>
      <c r="BG6" s="52">
        <f t="shared" ref="BG6:BO6" si="5">IF(BG8="-",NA(),BG8)</f>
        <v>61.4</v>
      </c>
      <c r="BH6" s="52">
        <f t="shared" si="5"/>
        <v>54.8</v>
      </c>
      <c r="BI6" s="52">
        <f t="shared" si="5"/>
        <v>49.1</v>
      </c>
      <c r="BJ6" s="52">
        <f t="shared" si="5"/>
        <v>53.4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4122</v>
      </c>
      <c r="BR6" s="53">
        <f t="shared" ref="BR6:BZ6" si="6">IF(BR8="-",NA(),BR8)</f>
        <v>4504</v>
      </c>
      <c r="BS6" s="53">
        <f t="shared" si="6"/>
        <v>3697</v>
      </c>
      <c r="BT6" s="53">
        <f t="shared" si="6"/>
        <v>3504</v>
      </c>
      <c r="BU6" s="53">
        <f t="shared" si="6"/>
        <v>3896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285.7</v>
      </c>
      <c r="DL6" s="52">
        <f t="shared" ref="DL6:DT6" si="9">IF(DL8="-",NA(),DL8)</f>
        <v>276.2</v>
      </c>
      <c r="DM6" s="52">
        <f t="shared" si="9"/>
        <v>223.8</v>
      </c>
      <c r="DN6" s="52">
        <f t="shared" si="9"/>
        <v>228.6</v>
      </c>
      <c r="DO6" s="52">
        <f t="shared" si="9"/>
        <v>214.3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22</v>
      </c>
      <c r="H7" s="48" t="str">
        <f t="shared" si="10"/>
        <v>広島県　広島市</v>
      </c>
      <c r="I7" s="48" t="str">
        <f t="shared" si="10"/>
        <v>福島町駐車場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0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304</v>
      </c>
      <c r="V7" s="51">
        <f t="shared" si="10"/>
        <v>21</v>
      </c>
      <c r="W7" s="51">
        <f t="shared" si="10"/>
        <v>300</v>
      </c>
      <c r="X7" s="50" t="str">
        <f t="shared" si="10"/>
        <v>利用料金制</v>
      </c>
      <c r="Y7" s="52">
        <f>Y8</f>
        <v>226.6</v>
      </c>
      <c r="Z7" s="52">
        <f t="shared" ref="Z7:AH7" si="11">Z8</f>
        <v>259.10000000000002</v>
      </c>
      <c r="AA7" s="52">
        <f t="shared" si="11"/>
        <v>221.3</v>
      </c>
      <c r="AB7" s="52">
        <f t="shared" si="11"/>
        <v>196.4</v>
      </c>
      <c r="AC7" s="52">
        <f t="shared" si="11"/>
        <v>214.6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55.9</v>
      </c>
      <c r="BG7" s="52">
        <f t="shared" ref="BG7:BO7" si="14">BG8</f>
        <v>61.4</v>
      </c>
      <c r="BH7" s="52">
        <f t="shared" si="14"/>
        <v>54.8</v>
      </c>
      <c r="BI7" s="52">
        <f t="shared" si="14"/>
        <v>49.1</v>
      </c>
      <c r="BJ7" s="52">
        <f t="shared" si="14"/>
        <v>53.4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4122</v>
      </c>
      <c r="BR7" s="53">
        <f t="shared" ref="BR7:BZ7" si="15">BR8</f>
        <v>4504</v>
      </c>
      <c r="BS7" s="53">
        <f t="shared" si="15"/>
        <v>3697</v>
      </c>
      <c r="BT7" s="53">
        <f t="shared" si="15"/>
        <v>3504</v>
      </c>
      <c r="BU7" s="53">
        <f t="shared" si="15"/>
        <v>3896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285.7</v>
      </c>
      <c r="DL7" s="52">
        <f t="shared" ref="DL7:DT7" si="17">DL8</f>
        <v>276.2</v>
      </c>
      <c r="DM7" s="52">
        <f t="shared" si="17"/>
        <v>223.8</v>
      </c>
      <c r="DN7" s="52">
        <f t="shared" si="17"/>
        <v>228.6</v>
      </c>
      <c r="DO7" s="52">
        <f t="shared" si="17"/>
        <v>214.3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22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0</v>
      </c>
      <c r="S8" s="57" t="s">
        <v>121</v>
      </c>
      <c r="T8" s="57" t="s">
        <v>122</v>
      </c>
      <c r="U8" s="58">
        <v>304</v>
      </c>
      <c r="V8" s="58">
        <v>21</v>
      </c>
      <c r="W8" s="58">
        <v>300</v>
      </c>
      <c r="X8" s="57" t="s">
        <v>123</v>
      </c>
      <c r="Y8" s="59">
        <v>226.6</v>
      </c>
      <c r="Z8" s="59">
        <v>259.10000000000002</v>
      </c>
      <c r="AA8" s="59">
        <v>221.3</v>
      </c>
      <c r="AB8" s="59">
        <v>196.4</v>
      </c>
      <c r="AC8" s="59">
        <v>214.6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55.9</v>
      </c>
      <c r="BG8" s="59">
        <v>61.4</v>
      </c>
      <c r="BH8" s="59">
        <v>54.8</v>
      </c>
      <c r="BI8" s="59">
        <v>49.1</v>
      </c>
      <c r="BJ8" s="59">
        <v>53.4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4122</v>
      </c>
      <c r="BR8" s="60">
        <v>4504</v>
      </c>
      <c r="BS8" s="60">
        <v>3697</v>
      </c>
      <c r="BT8" s="61">
        <v>3504</v>
      </c>
      <c r="BU8" s="61">
        <v>3896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285.7</v>
      </c>
      <c r="DL8" s="59">
        <v>276.2</v>
      </c>
      <c r="DM8" s="59">
        <v>223.8</v>
      </c>
      <c r="DN8" s="59">
        <v>228.6</v>
      </c>
      <c r="DO8" s="59">
        <v>214.3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6150F38-243F-4637-9454-249F99C02E06}"/>
</file>

<file path=customXml/itemProps2.xml><?xml version="1.0" encoding="utf-8"?>
<ds:datastoreItem xmlns:ds="http://schemas.openxmlformats.org/officeDocument/2006/customXml" ds:itemID="{88FD26F3-61AC-491A-9EEA-FF1737318C52}"/>
</file>

<file path=customXml/itemProps3.xml><?xml version="1.0" encoding="utf-8"?>
<ds:datastoreItem xmlns:ds="http://schemas.openxmlformats.org/officeDocument/2006/customXml" ds:itemID="{CD33A20E-F135-4361-8CBA-1898123B77A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2025-12-12T09:32:20Z</dcterms:created>
  <dcterms:modified xsi:type="dcterms:W3CDTF">2026-02-04T11:41:36Z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