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3.47\toshikoutuu\004_企画調査係\400------【市営駐車場】\260　公営企業関係（照会含む）\経営比較分析\R8.1.22〆公営企業に係る経営比較分析表（令和６年度決算）の分析について\★提出\"/>
    </mc:Choice>
  </mc:AlternateContent>
  <xr:revisionPtr revIDLastSave="0" documentId="13_ncr:1_{C5CADB5E-5496-44C7-AEB7-08EAD8CA6444}" xr6:coauthVersionLast="47" xr6:coauthVersionMax="47" xr10:uidLastSave="{00000000-0000-0000-0000-000000000000}"/>
  <workbookProtection workbookAlgorithmName="SHA-512" workbookHashValue="wNgAoqJRqbeIlnuz/2fxYX1BPfdAVDuT+W6zpK376nqcV6Zi6sw7XtJ7Kk/8LAcR0vOyWY4DXiHxDrcaazWt5w==" workbookSaltValue="PEalPCerKgGEx1zB+o3BtQ==" workbookSpinCount="100000" lockStructure="1"/>
  <bookViews>
    <workbookView xWindow="-28920" yWindow="-90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DP7" i="5"/>
  <c r="DO7" i="5"/>
  <c r="DN7" i="5"/>
  <c r="DM7" i="5"/>
  <c r="DL7" i="5"/>
  <c r="JV31" i="4" s="1"/>
  <c r="DK7" i="5"/>
  <c r="JC31" i="4" s="1"/>
  <c r="DI7" i="5"/>
  <c r="DH7" i="5"/>
  <c r="DG7" i="5"/>
  <c r="DF7" i="5"/>
  <c r="DE7" i="5"/>
  <c r="DD7" i="5"/>
  <c r="DC7" i="5"/>
  <c r="LT77" i="4" s="1"/>
  <c r="DB7" i="5"/>
  <c r="LE77" i="4" s="1"/>
  <c r="DA7" i="5"/>
  <c r="CZ7" i="5"/>
  <c r="CN7" i="5"/>
  <c r="CV76" i="4" s="1"/>
  <c r="CM7" i="5"/>
  <c r="BZ7" i="5"/>
  <c r="BY7" i="5"/>
  <c r="BX7" i="5"/>
  <c r="BW7" i="5"/>
  <c r="JV53" i="4" s="1"/>
  <c r="BV7" i="5"/>
  <c r="BU7" i="5"/>
  <c r="BT7" i="5"/>
  <c r="LH52" i="4" s="1"/>
  <c r="BS7" i="5"/>
  <c r="BR7" i="5"/>
  <c r="BQ7" i="5"/>
  <c r="BO7" i="5"/>
  <c r="BN7" i="5"/>
  <c r="GQ53" i="4" s="1"/>
  <c r="BM7" i="5"/>
  <c r="BL7" i="5"/>
  <c r="BK7" i="5"/>
  <c r="BJ7" i="5"/>
  <c r="BI7" i="5"/>
  <c r="BH7" i="5"/>
  <c r="BG7" i="5"/>
  <c r="FE52" i="4" s="1"/>
  <c r="BF7" i="5"/>
  <c r="EL52" i="4" s="1"/>
  <c r="BD7" i="5"/>
  <c r="BC7" i="5"/>
  <c r="BB7" i="5"/>
  <c r="BG53" i="4" s="1"/>
  <c r="BA7" i="5"/>
  <c r="AZ7" i="5"/>
  <c r="AY7" i="5"/>
  <c r="AX7" i="5"/>
  <c r="AW7" i="5"/>
  <c r="BG52" i="4" s="1"/>
  <c r="AV7" i="5"/>
  <c r="AU7" i="5"/>
  <c r="AS7" i="5"/>
  <c r="HJ32" i="4" s="1"/>
  <c r="AR7" i="5"/>
  <c r="AQ7" i="5"/>
  <c r="AP7" i="5"/>
  <c r="AO7" i="5"/>
  <c r="EL32" i="4" s="1"/>
  <c r="AN7" i="5"/>
  <c r="AM7" i="5"/>
  <c r="AL7" i="5"/>
  <c r="AK7" i="5"/>
  <c r="AJ7" i="5"/>
  <c r="AH7" i="5"/>
  <c r="AG7" i="5"/>
  <c r="AF7" i="5"/>
  <c r="AE7" i="5"/>
  <c r="AN32" i="4" s="1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B10" i="4" s="1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C53" i="4"/>
  <c r="HJ53" i="4"/>
  <c r="FX53" i="4"/>
  <c r="FE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CS52" i="4"/>
  <c r="BZ52" i="4"/>
  <c r="AN52" i="4"/>
  <c r="U52" i="4"/>
  <c r="KO32" i="4"/>
  <c r="JV32" i="4"/>
  <c r="JC32" i="4"/>
  <c r="GQ32" i="4"/>
  <c r="FX32" i="4"/>
  <c r="FE32" i="4"/>
  <c r="CS32" i="4"/>
  <c r="BZ32" i="4"/>
  <c r="BG32" i="4"/>
  <c r="U32" i="4"/>
  <c r="MA31" i="4"/>
  <c r="LH31" i="4"/>
  <c r="KO31" i="4"/>
  <c r="HJ31" i="4"/>
  <c r="GQ31" i="4"/>
  <c r="FX31" i="4"/>
  <c r="FE31" i="4"/>
  <c r="EL31" i="4"/>
  <c r="CS31" i="4"/>
  <c r="BG31" i="4"/>
  <c r="AN31" i="4"/>
  <c r="U31" i="4"/>
  <c r="JQ10" i="4"/>
  <c r="HX10" i="4"/>
  <c r="DU10" i="4"/>
  <c r="CF10" i="4"/>
  <c r="LJ8" i="4"/>
  <c r="HX8" i="4"/>
  <c r="FJ8" i="4"/>
  <c r="DU8" i="4"/>
  <c r="AQ8" i="4"/>
  <c r="B8" i="4"/>
  <c r="HJ30" i="4" l="1"/>
  <c r="CS30" i="4"/>
  <c r="BZ76" i="4"/>
  <c r="MA51" i="4"/>
  <c r="MI76" i="4"/>
  <c r="HJ51" i="4"/>
  <c r="MA30" i="4"/>
  <c r="IT76" i="4"/>
  <c r="CS51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LT76" i="4"/>
  <c r="IE76" i="4"/>
  <c r="BZ51" i="4"/>
  <c r="GQ30" i="4"/>
  <c r="BZ30" i="4"/>
  <c r="BK76" i="4"/>
  <c r="LH51" i="4"/>
  <c r="GQ51" i="4"/>
  <c r="LH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<sst xmlns="http://schemas.openxmlformats.org/spreadsheetml/2006/main" count="278" uniqueCount="133">
  <si>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</si>
  <si>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</si>
  <si>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</si>
  <si>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</si>
  <si>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</si>
  <si>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</si>
  <si>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</si>
  <si>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</si>
  <si>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</si>
  <si>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</si>
  <si>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</si>
  <si>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</si>
  <si>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</si>
  <si>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</si>
  <si>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</si>
  <si>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</si>
  <si>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</si>
  <si>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</si>
  <si>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</si>
  <si>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</si>
  <si>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</si>
  <si>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</si>
  <si>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</si>
  <si>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</si>
  <si>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</si>
  <si>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</si>
  <si>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</si>
  <si>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</si>
  <si>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</si>
  <si>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</si>
  <si>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</si>
  <si>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</si>
  <si>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</si>
  <si>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</si>
  <si>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</si>
  <si>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</si>
  <si>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</si>
  <si>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</si>
  <si>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</si>
  <si>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</si>
  <si>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</si>
  <si>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</si>
  <si>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</si>
  <si>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</si>
  <si>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</si>
  <si>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</si>
  <si>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</si>
  <si>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</si>
  <si>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</si>
  <si>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</si>
  <si>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</si>
  <si>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</si>
  <si>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</si>
  <si>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</si>
  <si>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</si>
  <si>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</si>
  <si>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</si>
  <si>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</si>
  <si>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</si>
  <si>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</si>
  <si>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</si>
  <si>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</si>
  <si>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</si>
  <si>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</si>
  <si>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</si>
  <si>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</si>
  <si>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</si>
  <si>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</si>
  <si>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</si>
  <si>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</si>
  <si>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</si>
  <si>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</si>
  <si>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</si>
  <si>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</si>
  <si>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</si>
  <si>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</si>
  <si>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</si>
  <si>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</si>
  <si>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</si>
  <si>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</si>
  <si>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</si>
  <si>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</si>
  <si>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</si>
  <si>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</si>
  <si>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</si>
  <si>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</si>
  <si>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</si>
  <si>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</si>
  <si>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</si>
  <si>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</si>
  <si>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</si>
  <si>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</si>
  <si>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</si>
  <si>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</si>
  <si>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</si>
  <si>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</si>
  <si>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</si>
  <si>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</si>
  <si>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</si>
  <si>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</si>
  <si>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</si>
  <si>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</si>
  <si>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</si>
  <si>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</si>
  <si>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</si>
  <si>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</si>
  <si>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</si>
  <si>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</si>
  <si>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</si>
  <si>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</si>
  <si>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</si>
  <si>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福岡県　北九州市</t>
  </si>
  <si>
    <t>黒崎駅西駐車場</t>
  </si>
  <si>
    <t>法非適用</t>
  </si>
  <si>
    <t>駐車場整備事業</t>
  </si>
  <si>
    <t>-</t>
  </si>
  <si>
    <t>Ａ１Ｂ２</t>
  </si>
  <si>
    <t>非設置</t>
  </si>
  <si>
    <t>該当数値なし</t>
  </si>
  <si>
    <t>届出駐車場 附置義務駐車施設</t>
  </si>
  <si>
    <t>立体式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</si>
  <si>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</si>
  <si>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</si>
  <si>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</si>
  <si>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</si>
  <si>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</si>
  <si>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</si>
  <si>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</si>
  <si>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</si>
  <si>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稼働率は類似施設平均値と比較しても高く、駐車場としての需要は大きい。</t>
    <rPh sb="0" eb="3">
      <t>カドウリツ</t>
    </rPh>
    <rPh sb="4" eb="8">
      <t>ルイジシセツ</t>
    </rPh>
    <rPh sb="8" eb="11">
      <t>ヘイキンチ</t>
    </rPh>
    <rPh sb="12" eb="14">
      <t>ヒカク</t>
    </rPh>
    <rPh sb="17" eb="18">
      <t>タカ</t>
    </rPh>
    <rPh sb="20" eb="23">
      <t>チュウシャジョウ</t>
    </rPh>
    <rPh sb="27" eb="29">
      <t>ジュヨウ</t>
    </rPh>
    <rPh sb="30" eb="31">
      <t>オオ</t>
    </rPh>
    <phoneticPr fontId="5"/>
  </si>
  <si>
    <t>当該駐車場は区役所や公的施設に隣接していることから、今後も公共施設の付帯駐車場として存続させる必要がある。
今後大規模な修繕が必要となることが予想されることから、長寿命化計画に基づき、管理・運営を行っていく。</t>
    <rPh sb="0" eb="2">
      <t>トウガイ</t>
    </rPh>
    <rPh sb="2" eb="5">
      <t>チュウシャジョウ</t>
    </rPh>
    <rPh sb="6" eb="9">
      <t>クヤクショ</t>
    </rPh>
    <rPh sb="10" eb="12">
      <t>コウテキ</t>
    </rPh>
    <rPh sb="12" eb="14">
      <t>シセツ</t>
    </rPh>
    <rPh sb="15" eb="17">
      <t>リンセツ</t>
    </rPh>
    <rPh sb="26" eb="28">
      <t>コンゴ</t>
    </rPh>
    <rPh sb="29" eb="33">
      <t>コウキョウシセツ</t>
    </rPh>
    <rPh sb="34" eb="39">
      <t>フタイチュウシャジョウ</t>
    </rPh>
    <rPh sb="42" eb="44">
      <t>ソンゾク</t>
    </rPh>
    <rPh sb="47" eb="49">
      <t>ヒツヨウ</t>
    </rPh>
    <rPh sb="54" eb="56">
      <t>コンゴ</t>
    </rPh>
    <rPh sb="56" eb="59">
      <t>ダイキボ</t>
    </rPh>
    <rPh sb="60" eb="62">
      <t>シュウゼン</t>
    </rPh>
    <rPh sb="63" eb="65">
      <t>ヒツヨウ</t>
    </rPh>
    <rPh sb="71" eb="73">
      <t>ヨソウ</t>
    </rPh>
    <rPh sb="81" eb="85">
      <t>チョウジュミョウカ</t>
    </rPh>
    <rPh sb="85" eb="87">
      <t>ケイカク</t>
    </rPh>
    <rPh sb="88" eb="89">
      <t>モト</t>
    </rPh>
    <rPh sb="92" eb="94">
      <t>カンリ</t>
    </rPh>
    <rPh sb="95" eb="97">
      <t>ウンエイ</t>
    </rPh>
    <rPh sb="98" eb="99">
      <t>オコナ</t>
    </rPh>
    <phoneticPr fontId="5"/>
  </si>
  <si>
    <t xml:space="preserve">収益的収支比率が１００％を超えており、単年度収支が黒字であることが示されている。
他会計からの繰入金もないため、独立で採算が取れている。
売上高ＧＯＰ比率が類似施設平均値と比較しても高く、収益性は高いといえる。
</t>
    <phoneticPr fontId="5"/>
  </si>
  <si>
    <t>駐車場の規模が大きいため、今後、多額の設備投資が必要になってくると予想される。</t>
    <rPh sb="0" eb="3">
      <t>チュウシャジョウ</t>
    </rPh>
    <rPh sb="4" eb="6">
      <t>キボ</t>
    </rPh>
    <rPh sb="7" eb="8">
      <t>オオ</t>
    </rPh>
    <rPh sb="13" eb="15">
      <t>コンゴ</t>
    </rPh>
    <rPh sb="16" eb="18">
      <t>タガク</t>
    </rPh>
    <rPh sb="19" eb="21">
      <t>セツビ</t>
    </rPh>
    <rPh sb="21" eb="23">
      <t>トウシ</t>
    </rPh>
    <rPh sb="24" eb="26">
      <t>ヒツヨウ</t>
    </rPh>
    <rPh sb="33" eb="35">
      <t>ヨソウ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</si>
</sst>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86.4</c:v>
                </c:pt>
                <c:pt idx="2">
                  <c:v>115.2</c:v>
                </c:pt>
                <c:pt idx="3">
                  <c:v>118.7</c:v>
                </c:pt>
                <c:pt idx="4">
                  <c:v>129.30000000000001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D-4356-962E-67831DC02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166.4</c:v>
                </c:pt>
                <c:pt idx="1">
                  <c:v>177.9</c:v>
                </c:pt>
                <c:pt idx="2">
                  <c:v>183.3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356-962E-67831DC02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28.3</c:v>
                </c:pt>
                <c:pt idx="2">
                  <c:v>5.9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BD7-827F-66D6D670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69.3</c:v>
                </c:pt>
                <c:pt idx="1">
                  <c:v>93</c:v>
                </c:pt>
                <c:pt idx="2">
                  <c:v>141.1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BD7-827F-66D6D670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EDD-4BAF-AE77-11BFCA88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D-4BAF-AE77-11BFCA88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898-4423-A935-F8D2B53E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8-4423-A935-F8D2B53E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A-42A0-9576-295DA616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9.9</c:v>
                </c:pt>
                <c:pt idx="1">
                  <c:v>5.0999999999999996</c:v>
                </c:pt>
                <c:pt idx="2">
                  <c:v>5.6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A-42A0-9576-295DA616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6-438B-BD65-A382C936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260</c:v>
                </c:pt>
                <c:pt idx="1">
                  <c:v>15564</c:v>
                </c:pt>
                <c:pt idx="2">
                  <c:v>28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6-438B-BD65-A382C936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195.6</c:v>
                </c:pt>
                <c:pt idx="1">
                  <c:v>210.7</c:v>
                </c:pt>
                <c:pt idx="2">
                  <c:v>240</c:v>
                </c:pt>
                <c:pt idx="3">
                  <c:v>218.2</c:v>
                </c:pt>
                <c:pt idx="4">
                  <c:v>223.9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6-4669-AB39-0478CEDE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140.30000000000001</c:v>
                </c:pt>
                <c:pt idx="1">
                  <c:v>147.30000000000001</c:v>
                </c:pt>
                <c:pt idx="2">
                  <c:v>162.9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6-4669-AB39-0478CEDE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32.799999999999997</c:v>
                </c:pt>
                <c:pt idx="1">
                  <c:v>38.5</c:v>
                </c:pt>
                <c:pt idx="2">
                  <c:v>41.5</c:v>
                </c:pt>
                <c:pt idx="3">
                  <c:v>38.799999999999997</c:v>
                </c:pt>
                <c:pt idx="4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F-43B9-A85E-CB4F776C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-15.8</c:v>
                </c:pt>
                <c:pt idx="1">
                  <c:v>5</c:v>
                </c:pt>
                <c:pt idx="2">
                  <c:v>18.399999999999999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F-43B9-A85E-CB4F776C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27354</c:v>
                </c:pt>
                <c:pt idx="1">
                  <c:v>40001</c:v>
                </c:pt>
                <c:pt idx="2">
                  <c:v>46296</c:v>
                </c:pt>
                <c:pt idx="3">
                  <c:v>42969</c:v>
                </c:pt>
                <c:pt idx="4">
                  <c:v>45985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3-49D6-A9C0-04FEFD68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13494</c:v>
                </c:pt>
                <c:pt idx="1">
                  <c:v>17746</c:v>
                </c:pt>
                <c:pt idx="2">
                  <c:v>17293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3-49D6-A9C0-04FEFD68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A31" zoomScale="89" zoomScaleNormal="89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福岡県北九州市　黒崎駅西駐車場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25570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119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637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65.8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86.4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115.2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118.7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129.30000000000001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195.6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210.7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240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218.2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223.9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166.4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177.9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183.3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186.3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194.5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9.9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7.6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6.5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140.30000000000001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147.30000000000001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162.9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161.69999999999999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166.4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129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32.799999999999997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38.5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41.5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38.799999999999997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40.200000000000003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27354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40001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46296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42969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45985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260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15564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23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-15.8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18.399999999999999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6.9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12.2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13494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17746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18662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18024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1838598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75799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77.7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28.3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5.9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69.3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93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141.1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333.3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368.1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6H3f+a2NpvTO50+1hkzanKPcI621xzz0M5z72Pdtm1z/k3VdK5JozNVgq59wTTDDOEqVDkv16/vF9REyQJiCw==" saltValue="DzYxHvfLPV3iIfa0zMgPw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90</v>
      </c>
      <c r="AW5" s="47" t="s">
        <v>105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106</v>
      </c>
      <c r="BH5" s="47" t="s">
        <v>101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106</v>
      </c>
      <c r="BS5" s="47" t="s">
        <v>105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104</v>
      </c>
      <c r="CC5" s="47" t="s">
        <v>100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104</v>
      </c>
      <c r="CP5" s="47" t="s">
        <v>100</v>
      </c>
      <c r="CQ5" s="47" t="s">
        <v>91</v>
      </c>
      <c r="CR5" s="47" t="s">
        <v>92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100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104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107</v>
      </c>
      <c r="B6" s="48">
        <f>B8</f>
        <v>2024</v>
      </c>
      <c r="C6" s="48">
        <f t="shared" ref="C6:X6" si="1">C8</f>
        <v>401005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福岡県北九州市</v>
      </c>
      <c r="I6" s="48" t="str">
        <f t="shared" si="1"/>
        <v>黒崎駅西駐車場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立体式</v>
      </c>
      <c r="R6" s="51">
        <f t="shared" si="1"/>
        <v>24</v>
      </c>
      <c r="S6" s="50" t="str">
        <f t="shared" si="1"/>
        <v>公共施設</v>
      </c>
      <c r="T6" s="50" t="str">
        <f t="shared" si="1"/>
        <v>無</v>
      </c>
      <c r="U6" s="51">
        <f t="shared" si="1"/>
        <v>25570</v>
      </c>
      <c r="V6" s="51">
        <f t="shared" si="1"/>
        <v>637</v>
      </c>
      <c r="W6" s="51">
        <f t="shared" si="1"/>
        <v>300</v>
      </c>
      <c r="X6" s="50" t="str">
        <f t="shared" si="1"/>
        <v>代行制</v>
      </c>
      <c r="Y6" s="52">
        <f>IF(Y8="-",NA(),Y8)</f>
        <v>65.8</v>
      </c>
      <c r="Z6" s="52">
        <f t="shared" ref="Z6:AH6" si="2">IF(Z8="-",NA(),Z8)</f>
        <v>86.4</v>
      </c>
      <c r="AA6" s="52">
        <f t="shared" si="2"/>
        <v>115.2</v>
      </c>
      <c r="AB6" s="52">
        <f t="shared" si="2"/>
        <v>118.7</v>
      </c>
      <c r="AC6" s="52">
        <f t="shared" si="2"/>
        <v>129.30000000000001</v>
      </c>
      <c r="AD6" s="52">
        <f t="shared" si="2"/>
        <v>166.4</v>
      </c>
      <c r="AE6" s="52">
        <f t="shared" si="2"/>
        <v>177.9</v>
      </c>
      <c r="AF6" s="52">
        <f t="shared" si="2"/>
        <v>183.3</v>
      </c>
      <c r="AG6" s="52">
        <f t="shared" si="2"/>
        <v>186.3</v>
      </c>
      <c r="AH6" s="52">
        <f t="shared" si="2"/>
        <v>194.5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9.9</v>
      </c>
      <c r="AP6" s="52">
        <f t="shared" si="3"/>
        <v>5.0999999999999996</v>
      </c>
      <c r="AQ6" s="52">
        <f t="shared" si="3"/>
        <v>5.6</v>
      </c>
      <c r="AR6" s="52">
        <f t="shared" si="3"/>
        <v>7.6</v>
      </c>
      <c r="AS6" s="52">
        <f t="shared" si="3"/>
        <v>6.5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260</v>
      </c>
      <c r="BA6" s="53">
        <f t="shared" si="4"/>
        <v>15564</v>
      </c>
      <c r="BB6" s="53">
        <f t="shared" si="4"/>
        <v>28</v>
      </c>
      <c r="BC6" s="53">
        <f t="shared" si="4"/>
        <v>23</v>
      </c>
      <c r="BD6" s="53">
        <f t="shared" si="4"/>
        <v>37</v>
      </c>
      <c r="BE6" s="51" t="str">
        <f>IF(BE8="-","",IF(BE8="-","【-】","【"&amp;SUBSTITUTE(TEXT(BE8,"#,##0"),"-","△")&amp;"】"))</f>
        <v>【39】</v>
      </c>
      <c r="BF6" s="52">
        <f>IF(BF8="-",NA(),BF8)</f>
        <v>32.799999999999997</v>
      </c>
      <c r="BG6" s="52">
        <f t="shared" ref="BG6:BO6" si="5">IF(BG8="-",NA(),BG8)</f>
        <v>38.5</v>
      </c>
      <c r="BH6" s="52">
        <f t="shared" si="5"/>
        <v>41.5</v>
      </c>
      <c r="BI6" s="52">
        <f t="shared" si="5"/>
        <v>38.799999999999997</v>
      </c>
      <c r="BJ6" s="52">
        <f t="shared" si="5"/>
        <v>40.200000000000003</v>
      </c>
      <c r="BK6" s="52">
        <f t="shared" si="5"/>
        <v>-15.8</v>
      </c>
      <c r="BL6" s="52">
        <f t="shared" si="5"/>
        <v>5</v>
      </c>
      <c r="BM6" s="52">
        <f t="shared" si="5"/>
        <v>18.399999999999999</v>
      </c>
      <c r="BN6" s="52">
        <f t="shared" si="5"/>
        <v>6.9</v>
      </c>
      <c r="BO6" s="52">
        <f t="shared" si="5"/>
        <v>12.2</v>
      </c>
      <c r="BP6" s="49" t="str">
        <f>IF(BP8="-","",IF(BP8="-","【-】","【"&amp;SUBSTITUTE(TEXT(BP8,"#,##0.0"),"-","△")&amp;"】"))</f>
        <v>【2.0】</v>
      </c>
      <c r="BQ6" s="53">
        <f>IF(BQ8="-",NA(),BQ8)</f>
        <v>27354</v>
      </c>
      <c r="BR6" s="53">
        <f t="shared" ref="BR6:BZ6" si="6">IF(BR8="-",NA(),BR8)</f>
        <v>40001</v>
      </c>
      <c r="BS6" s="53">
        <f t="shared" si="6"/>
        <v>46296</v>
      </c>
      <c r="BT6" s="53">
        <f t="shared" si="6"/>
        <v>42969</v>
      </c>
      <c r="BU6" s="53">
        <f t="shared" si="6"/>
        <v>45985</v>
      </c>
      <c r="BV6" s="53">
        <f t="shared" si="6"/>
        <v>13494</v>
      </c>
      <c r="BW6" s="53">
        <f t="shared" si="6"/>
        <v>17746</v>
      </c>
      <c r="BX6" s="53">
        <f t="shared" si="6"/>
        <v>17293</v>
      </c>
      <c r="BY6" s="53">
        <f t="shared" si="6"/>
        <v>18662</v>
      </c>
      <c r="BZ6" s="53">
        <f t="shared" si="6"/>
        <v>18024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1838598</v>
      </c>
      <c r="CN6" s="51">
        <f t="shared" si="7"/>
        <v>75799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77.7</v>
      </c>
      <c r="DA6" s="52">
        <f t="shared" ref="DA6:DI6" si="8">IF(DA8="-",NA(),DA8)</f>
        <v>28.3</v>
      </c>
      <c r="DB6" s="52">
        <f t="shared" si="8"/>
        <v>5.9</v>
      </c>
      <c r="DC6" s="52">
        <f t="shared" si="8"/>
        <v>0</v>
      </c>
      <c r="DD6" s="52">
        <f t="shared" si="8"/>
        <v>0</v>
      </c>
      <c r="DE6" s="52">
        <f t="shared" si="8"/>
        <v>69.3</v>
      </c>
      <c r="DF6" s="52">
        <f t="shared" si="8"/>
        <v>93</v>
      </c>
      <c r="DG6" s="52">
        <f t="shared" si="8"/>
        <v>141.1</v>
      </c>
      <c r="DH6" s="52">
        <f t="shared" si="8"/>
        <v>333.3</v>
      </c>
      <c r="DI6" s="52">
        <f t="shared" si="8"/>
        <v>368.1</v>
      </c>
      <c r="DJ6" s="49" t="str">
        <f>IF(DJ8="-","",IF(DJ8="-","【-】","【"&amp;SUBSTITUTE(TEXT(DJ8,"#,##0.0"),"-","△")&amp;"】"))</f>
        <v>【73.4】</v>
      </c>
      <c r="DK6" s="52">
        <f>IF(DK8="-",NA(),DK8)</f>
        <v>195.6</v>
      </c>
      <c r="DL6" s="52">
        <f t="shared" ref="DL6:DT6" si="9">IF(DL8="-",NA(),DL8)</f>
        <v>210.7</v>
      </c>
      <c r="DM6" s="52">
        <f t="shared" si="9"/>
        <v>240</v>
      </c>
      <c r="DN6" s="52">
        <f t="shared" si="9"/>
        <v>218.2</v>
      </c>
      <c r="DO6" s="52">
        <f t="shared" si="9"/>
        <v>223.9</v>
      </c>
      <c r="DP6" s="52">
        <f t="shared" si="9"/>
        <v>140.30000000000001</v>
      </c>
      <c r="DQ6" s="52">
        <f t="shared" si="9"/>
        <v>147.30000000000001</v>
      </c>
      <c r="DR6" s="52">
        <f t="shared" si="9"/>
        <v>162.9</v>
      </c>
      <c r="DS6" s="52">
        <f t="shared" si="9"/>
        <v>161.69999999999999</v>
      </c>
      <c r="DT6" s="52">
        <f t="shared" si="9"/>
        <v>166.4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109</v>
      </c>
      <c r="B7" s="48">
        <f t="shared" ref="B7:X7" si="10">B8</f>
        <v>2024</v>
      </c>
      <c r="C7" s="48">
        <f t="shared" si="10"/>
        <v>401005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福岡県　北九州市</v>
      </c>
      <c r="I7" s="48" t="str">
        <f t="shared" si="10"/>
        <v>黒崎駅西駐車場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立体式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25570</v>
      </c>
      <c r="V7" s="51">
        <f t="shared" si="10"/>
        <v>637</v>
      </c>
      <c r="W7" s="51">
        <f t="shared" si="10"/>
        <v>300</v>
      </c>
      <c r="X7" s="50" t="str">
        <f t="shared" si="10"/>
        <v>代行制</v>
      </c>
      <c r="Y7" s="52">
        <f>Y8</f>
        <v>65.8</v>
      </c>
      <c r="Z7" s="52">
        <f t="shared" ref="Z7:AH7" si="11">Z8</f>
        <v>86.4</v>
      </c>
      <c r="AA7" s="52">
        <f t="shared" si="11"/>
        <v>115.2</v>
      </c>
      <c r="AB7" s="52">
        <f t="shared" si="11"/>
        <v>118.7</v>
      </c>
      <c r="AC7" s="52">
        <f t="shared" si="11"/>
        <v>129.30000000000001</v>
      </c>
      <c r="AD7" s="52">
        <f t="shared" si="11"/>
        <v>166.4</v>
      </c>
      <c r="AE7" s="52">
        <f t="shared" si="11"/>
        <v>177.9</v>
      </c>
      <c r="AF7" s="52">
        <f t="shared" si="11"/>
        <v>183.3</v>
      </c>
      <c r="AG7" s="52">
        <f t="shared" si="11"/>
        <v>186.3</v>
      </c>
      <c r="AH7" s="52">
        <f t="shared" si="11"/>
        <v>194.5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9.9</v>
      </c>
      <c r="AP7" s="52">
        <f t="shared" si="12"/>
        <v>5.0999999999999996</v>
      </c>
      <c r="AQ7" s="52">
        <f t="shared" si="12"/>
        <v>5.6</v>
      </c>
      <c r="AR7" s="52">
        <f t="shared" si="12"/>
        <v>7.6</v>
      </c>
      <c r="AS7" s="52">
        <f t="shared" si="12"/>
        <v>6.5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260</v>
      </c>
      <c r="BA7" s="53">
        <f t="shared" si="13"/>
        <v>15564</v>
      </c>
      <c r="BB7" s="53">
        <f t="shared" si="13"/>
        <v>28</v>
      </c>
      <c r="BC7" s="53">
        <f t="shared" si="13"/>
        <v>23</v>
      </c>
      <c r="BD7" s="53">
        <f t="shared" si="13"/>
        <v>37</v>
      </c>
      <c r="BE7" s="51"/>
      <c r="BF7" s="52">
        <f>BF8</f>
        <v>32.799999999999997</v>
      </c>
      <c r="BG7" s="52">
        <f t="shared" ref="BG7:BO7" si="14">BG8</f>
        <v>38.5</v>
      </c>
      <c r="BH7" s="52">
        <f t="shared" si="14"/>
        <v>41.5</v>
      </c>
      <c r="BI7" s="52">
        <f t="shared" si="14"/>
        <v>38.799999999999997</v>
      </c>
      <c r="BJ7" s="52">
        <f t="shared" si="14"/>
        <v>40.200000000000003</v>
      </c>
      <c r="BK7" s="52">
        <f t="shared" si="14"/>
        <v>-15.8</v>
      </c>
      <c r="BL7" s="52">
        <f t="shared" si="14"/>
        <v>5</v>
      </c>
      <c r="BM7" s="52">
        <f t="shared" si="14"/>
        <v>18.399999999999999</v>
      </c>
      <c r="BN7" s="52">
        <f t="shared" si="14"/>
        <v>6.9</v>
      </c>
      <c r="BO7" s="52">
        <f t="shared" si="14"/>
        <v>12.2</v>
      </c>
      <c r="BP7" s="49"/>
      <c r="BQ7" s="53">
        <f>BQ8</f>
        <v>27354</v>
      </c>
      <c r="BR7" s="53">
        <f t="shared" ref="BR7:BZ7" si="15">BR8</f>
        <v>40001</v>
      </c>
      <c r="BS7" s="53">
        <f t="shared" si="15"/>
        <v>46296</v>
      </c>
      <c r="BT7" s="53">
        <f t="shared" si="15"/>
        <v>42969</v>
      </c>
      <c r="BU7" s="53">
        <f t="shared" si="15"/>
        <v>45985</v>
      </c>
      <c r="BV7" s="53">
        <f t="shared" si="15"/>
        <v>13494</v>
      </c>
      <c r="BW7" s="53">
        <f t="shared" si="15"/>
        <v>17746</v>
      </c>
      <c r="BX7" s="53">
        <f t="shared" si="15"/>
        <v>17293</v>
      </c>
      <c r="BY7" s="53">
        <f t="shared" si="15"/>
        <v>18662</v>
      </c>
      <c r="BZ7" s="53">
        <f t="shared" si="15"/>
        <v>18024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108</v>
      </c>
      <c r="CL7" s="49"/>
      <c r="CM7" s="51">
        <f>CM8</f>
        <v>1838598</v>
      </c>
      <c r="CN7" s="51">
        <f>CN8</f>
        <v>75799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108</v>
      </c>
      <c r="CY7" s="49"/>
      <c r="CZ7" s="52">
        <f>CZ8</f>
        <v>77.7</v>
      </c>
      <c r="DA7" s="52">
        <f t="shared" ref="DA7:DI7" si="16">DA8</f>
        <v>28.3</v>
      </c>
      <c r="DB7" s="52">
        <f t="shared" si="16"/>
        <v>5.9</v>
      </c>
      <c r="DC7" s="52">
        <f t="shared" si="16"/>
        <v>0</v>
      </c>
      <c r="DD7" s="52">
        <f t="shared" si="16"/>
        <v>0</v>
      </c>
      <c r="DE7" s="52">
        <f t="shared" si="16"/>
        <v>69.3</v>
      </c>
      <c r="DF7" s="52">
        <f t="shared" si="16"/>
        <v>93</v>
      </c>
      <c r="DG7" s="52">
        <f t="shared" si="16"/>
        <v>141.1</v>
      </c>
      <c r="DH7" s="52">
        <f t="shared" si="16"/>
        <v>333.3</v>
      </c>
      <c r="DI7" s="52">
        <f t="shared" si="16"/>
        <v>368.1</v>
      </c>
      <c r="DJ7" s="49"/>
      <c r="DK7" s="52">
        <f>DK8</f>
        <v>195.6</v>
      </c>
      <c r="DL7" s="52">
        <f t="shared" ref="DL7:DT7" si="17">DL8</f>
        <v>210.7</v>
      </c>
      <c r="DM7" s="52">
        <f t="shared" si="17"/>
        <v>240</v>
      </c>
      <c r="DN7" s="52">
        <f t="shared" si="17"/>
        <v>218.2</v>
      </c>
      <c r="DO7" s="52">
        <f t="shared" si="17"/>
        <v>223.9</v>
      </c>
      <c r="DP7" s="52">
        <f t="shared" si="17"/>
        <v>140.30000000000001</v>
      </c>
      <c r="DQ7" s="52">
        <f t="shared" si="17"/>
        <v>147.30000000000001</v>
      </c>
      <c r="DR7" s="52">
        <f t="shared" si="17"/>
        <v>162.9</v>
      </c>
      <c r="DS7" s="52">
        <f t="shared" si="17"/>
        <v>161.69999999999999</v>
      </c>
      <c r="DT7" s="52">
        <f t="shared" si="17"/>
        <v>166.4</v>
      </c>
      <c r="DU7" s="49"/>
    </row>
    <row r="8" spans="1:125" s="54" customFormat="1" x14ac:dyDescent="0.15">
      <c r="A8" s="37"/>
      <c r="B8" s="55">
        <v>2024</v>
      </c>
      <c r="C8" s="55">
        <v>401005</v>
      </c>
      <c r="D8" s="55">
        <v>47</v>
      </c>
      <c r="E8" s="55">
        <v>14</v>
      </c>
      <c r="F8" s="55">
        <v>0</v>
      </c>
      <c r="G8" s="55">
        <v>7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24</v>
      </c>
      <c r="S8" s="57" t="s">
        <v>121</v>
      </c>
      <c r="T8" s="57" t="s">
        <v>122</v>
      </c>
      <c r="U8" s="58">
        <v>25570</v>
      </c>
      <c r="V8" s="58">
        <v>637</v>
      </c>
      <c r="W8" s="58">
        <v>300</v>
      </c>
      <c r="X8" s="57" t="s">
        <v>123</v>
      </c>
      <c r="Y8" s="59">
        <v>65.8</v>
      </c>
      <c r="Z8" s="59">
        <v>86.4</v>
      </c>
      <c r="AA8" s="59">
        <v>115.2</v>
      </c>
      <c r="AB8" s="59">
        <v>118.7</v>
      </c>
      <c r="AC8" s="59">
        <v>129.30000000000001</v>
      </c>
      <c r="AD8" s="59">
        <v>166.4</v>
      </c>
      <c r="AE8" s="59">
        <v>177.9</v>
      </c>
      <c r="AF8" s="59">
        <v>183.3</v>
      </c>
      <c r="AG8" s="59">
        <v>186.3</v>
      </c>
      <c r="AH8" s="59">
        <v>194.5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9.9</v>
      </c>
      <c r="AP8" s="59">
        <v>5.0999999999999996</v>
      </c>
      <c r="AQ8" s="59">
        <v>5.6</v>
      </c>
      <c r="AR8" s="59">
        <v>7.6</v>
      </c>
      <c r="AS8" s="59">
        <v>6.5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260</v>
      </c>
      <c r="BA8" s="60">
        <v>15564</v>
      </c>
      <c r="BB8" s="60">
        <v>28</v>
      </c>
      <c r="BC8" s="60">
        <v>23</v>
      </c>
      <c r="BD8" s="60">
        <v>37</v>
      </c>
      <c r="BE8" s="60">
        <v>39</v>
      </c>
      <c r="BF8" s="59">
        <v>32.799999999999997</v>
      </c>
      <c r="BG8" s="59">
        <v>38.5</v>
      </c>
      <c r="BH8" s="59">
        <v>41.5</v>
      </c>
      <c r="BI8" s="59">
        <v>38.799999999999997</v>
      </c>
      <c r="BJ8" s="59">
        <v>40.200000000000003</v>
      </c>
      <c r="BK8" s="59">
        <v>-15.8</v>
      </c>
      <c r="BL8" s="59">
        <v>5</v>
      </c>
      <c r="BM8" s="59">
        <v>18.399999999999999</v>
      </c>
      <c r="BN8" s="59">
        <v>6.9</v>
      </c>
      <c r="BO8" s="59">
        <v>12.2</v>
      </c>
      <c r="BP8" s="56">
        <v>2</v>
      </c>
      <c r="BQ8" s="60">
        <v>27354</v>
      </c>
      <c r="BR8" s="60">
        <v>40001</v>
      </c>
      <c r="BS8" s="60">
        <v>46296</v>
      </c>
      <c r="BT8" s="61">
        <v>42969</v>
      </c>
      <c r="BU8" s="61">
        <v>45985</v>
      </c>
      <c r="BV8" s="60">
        <v>13494</v>
      </c>
      <c r="BW8" s="60">
        <v>17746</v>
      </c>
      <c r="BX8" s="60">
        <v>17293</v>
      </c>
      <c r="BY8" s="60">
        <v>18662</v>
      </c>
      <c r="BZ8" s="60">
        <v>18024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1838598</v>
      </c>
      <c r="CN8" s="58">
        <v>75799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77.7</v>
      </c>
      <c r="DA8" s="59">
        <v>28.3</v>
      </c>
      <c r="DB8" s="59">
        <v>5.9</v>
      </c>
      <c r="DC8" s="59">
        <v>0</v>
      </c>
      <c r="DD8" s="59">
        <v>0</v>
      </c>
      <c r="DE8" s="59">
        <v>69.3</v>
      </c>
      <c r="DF8" s="59">
        <v>93</v>
      </c>
      <c r="DG8" s="59">
        <v>141.1</v>
      </c>
      <c r="DH8" s="59">
        <v>333.3</v>
      </c>
      <c r="DI8" s="59">
        <v>368.1</v>
      </c>
      <c r="DJ8" s="56">
        <v>73.400000000000006</v>
      </c>
      <c r="DK8" s="59">
        <v>195.6</v>
      </c>
      <c r="DL8" s="59">
        <v>210.7</v>
      </c>
      <c r="DM8" s="59">
        <v>240</v>
      </c>
      <c r="DN8" s="59">
        <v>218.2</v>
      </c>
      <c r="DO8" s="59">
        <v>223.9</v>
      </c>
      <c r="DP8" s="59">
        <v>140.30000000000001</v>
      </c>
      <c r="DQ8" s="59">
        <v>147.30000000000001</v>
      </c>
      <c r="DR8" s="59">
        <v>162.9</v>
      </c>
      <c r="DS8" s="59">
        <v>161.69999999999999</v>
      </c>
      <c r="DT8" s="59">
        <v>166.4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5268E6F-4290-49B2-B30C-E01FB07727A4}"/>
</file>

<file path=customXml/itemProps2.xml><?xml version="1.0" encoding="utf-8"?>
<ds:datastoreItem xmlns:ds="http://schemas.openxmlformats.org/officeDocument/2006/customXml" ds:itemID="{EAEFA67D-4B31-4F09-B55B-333AC5C38E3A}"/>
</file>

<file path=customXml/itemProps3.xml><?xml version="1.0" encoding="utf-8"?>
<ds:datastoreItem xmlns:ds="http://schemas.openxmlformats.org/officeDocument/2006/customXml" ds:itemID="{51E4F8D5-C0BC-45B8-9DDB-4D8A844A25A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2026-01-21T01:54:32Z</cp:lastPrinted>
  <dcterms:created xsi:type="dcterms:W3CDTF">2025-12-12T09:33:46Z</dcterms:created>
  <dcterms:modified xsi:type="dcterms:W3CDTF">2026-01-21T01:54:43Z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