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08_お手伝い\260216　財政状況資料集\04_公表\01HP作成依頼\提出データ\都道府県\"/>
    </mc:Choice>
  </mc:AlternateContent>
  <xr:revisionPtr revIDLastSave="0" documentId="13_ncr:1_{30579E3F-3AB8-4BA6-AE43-7C0FD3E0BC1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CO32" i="10"/>
  <c r="CO33" i="10" s="1"/>
  <c r="CO34" i="10" s="1"/>
  <c r="CO35" i="10" s="1"/>
  <c r="CO36" i="10" s="1"/>
  <c r="CO37" i="10" s="1"/>
  <c r="CO38" i="10" s="1"/>
  <c r="CO39" i="10" s="1"/>
  <c r="CO40" i="10" s="1"/>
  <c r="CO41" i="10" s="1"/>
  <c r="BW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AM32" i="10"/>
  <c r="AM33" i="10" s="1"/>
  <c r="AM34" i="10" s="1"/>
  <c r="AM35" i="10" s="1"/>
  <c r="U32" i="10"/>
  <c r="BE32" i="10"/>
</calcChain>
</file>

<file path=xl/sharedStrings.xml><?xml version="1.0" encoding="utf-8"?>
<sst xmlns="http://schemas.openxmlformats.org/spreadsheetml/2006/main" count="1160" uniqueCount="574">
  <si>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</si>
  <si>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</si>
  <si>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</si>
  <si>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</si>
  <si>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</si>
  <si>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</si>
  <si>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</si>
  <si>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</si>
  <si>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</si>
  <si>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</si>
  <si>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</si>
  <si>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</si>
  <si>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</si>
  <si>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</si>
  <si>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</si>
  <si>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</si>
  <si>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</si>
  <si>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</si>
  <si>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</si>
  <si>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</si>
  <si>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</si>
  <si>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</si>
  <si>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</si>
  <si>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</si>
  <si>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</si>
  <si>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</si>
  <si>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</si>
  <si>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</si>
  <si>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</si>
  <si>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</si>
  <si>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</si>
  <si>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</si>
  <si>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</si>
  <si>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</si>
  <si>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</si>
  <si>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</si>
  <si>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</si>
  <si>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</si>
  <si>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</si>
  <si>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</si>
  <si>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</si>
  <si>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</si>
  <si>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</si>
  <si>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</si>
  <si>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</si>
  <si>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</si>
  <si>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</si>
  <si>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</si>
  <si>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</si>
  <si>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</si>
  <si>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</si>
  <si>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</si>
  <si>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</si>
  <si>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</si>
  <si>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</si>
  <si>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</si>
  <si>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</si>
  <si>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</si>
  <si>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</si>
  <si>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</si>
  <si>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</si>
  <si>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</si>
  <si>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</si>
  <si>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</si>
  <si>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</si>
  <si>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</si>
  <si>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</si>
  <si>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</si>
  <si>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</si>
  <si>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</si>
  <si>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</si>
  <si>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</si>
  <si>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</si>
  <si>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</si>
  <si>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</si>
  <si>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</si>
  <si>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</si>
  <si>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</si>
  <si>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</si>
  <si>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</si>
  <si>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宮城県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</si>
  <si>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</si>
  <si>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</si>
  <si>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</si>
  <si>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</si>
  <si>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</si>
  <si>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</si>
  <si>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</si>
  <si>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</si>
  <si>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</si>
  <si>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</si>
  <si>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</si>
  <si>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</si>
  <si>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</si>
  <si>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</si>
  <si>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</si>
  <si>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</si>
  <si>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</si>
  <si>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</si>
  <si>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</si>
  <si>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</si>
  <si>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</si>
  <si>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</si>
  <si>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</si>
  <si>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</si>
  <si>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</si>
  <si>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</si>
  <si>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</si>
  <si>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</si>
  <si>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</si>
  <si>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</si>
  <si>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</si>
  <si>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</si>
  <si>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</si>
  <si>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-1.4</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</si>
  <si>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</si>
  <si>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</si>
  <si>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</si>
  <si>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</si>
  <si>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</si>
  <si>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</si>
  <si>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</si>
  <si>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</si>
  <si>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</si>
  <si>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</si>
  <si>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</si>
  <si>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</si>
  <si>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</si>
  <si>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</si>
  <si>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</si>
  <si>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</si>
  <si>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</si>
  <si>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</si>
  <si>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</si>
  <si>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</si>
  <si>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</si>
  <si>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</si>
  <si>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</si>
  <si>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</si>
  <si>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</si>
  <si>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</si>
  <si>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</si>
  <si>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-0.9</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</si>
  <si>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</si>
  <si>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</si>
  <si>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</si>
  <si>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</si>
  <si>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</si>
  <si>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</si>
  <si>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</si>
  <si>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</si>
  <si>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</si>
  <si>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</si>
  <si>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</si>
  <si>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</si>
  <si>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</si>
  <si>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</si>
  <si>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</si>
  <si>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</si>
  <si>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</si>
  <si>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</si>
  <si>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</si>
  <si>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</si>
  <si>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</si>
  <si>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</si>
  <si>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</si>
  <si>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</si>
  <si>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</si>
  <si>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</si>
  <si>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</si>
  <si>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</si>
  <si>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</si>
  <si>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</si>
  <si>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</si>
  <si>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</si>
  <si>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</si>
  <si>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</si>
  <si>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</si>
  <si>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</si>
  <si>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</si>
  <si>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</si>
  <si>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</si>
  <si>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宮城県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</si>
  <si>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</si>
  <si>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</si>
  <si>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</si>
  <si>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</si>
  <si>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</si>
  <si>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</si>
  <si>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</si>
  <si>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</si>
  <si>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</si>
  <si>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</si>
  <si>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</si>
  <si>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</si>
  <si>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</si>
  <si>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</si>
  <si>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</si>
  <si>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</si>
  <si>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</si>
  <si>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</si>
  <si>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</si>
  <si>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</si>
  <si>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</si>
  <si>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</si>
  <si>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</si>
  <si>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</si>
  <si>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</si>
  <si>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</si>
  <si>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</si>
  <si>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</si>
  <si>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</si>
  <si>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</si>
  <si>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</si>
  <si>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</si>
  <si>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</si>
  <si>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</si>
  <si>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</si>
  <si>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</si>
  <si>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</si>
  <si>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</si>
  <si>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</si>
  <si>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</si>
  <si>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</si>
  <si>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</si>
  <si>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</si>
  <si>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</si>
  <si>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</si>
  <si>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</si>
  <si>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</si>
  <si>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</si>
  <si>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</si>
  <si>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</si>
  <si>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</si>
  <si>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</si>
  <si>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</si>
  <si>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</si>
  <si>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</si>
  <si>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</si>
  <si>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</si>
  <si>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</si>
  <si>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</si>
  <si>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</si>
  <si>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</si>
  <si>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</si>
  <si>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</si>
  <si>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</si>
  <si>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</si>
  <si>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</si>
  <si>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</si>
  <si>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</si>
  <si>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</si>
  <si>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</si>
  <si>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</si>
  <si>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</si>
  <si>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</si>
  <si>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</si>
  <si>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</si>
  <si>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</si>
  <si>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</si>
  <si>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</si>
  <si>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</si>
  <si>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</si>
  <si>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</si>
  <si>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</si>
  <si>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</si>
  <si>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</si>
  <si>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</si>
  <si>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</si>
  <si>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</si>
  <si>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</si>
  <si>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</si>
  <si>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</si>
  <si>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</si>
  <si>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</si>
  <si>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</si>
  <si>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</si>
  <si>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</si>
  <si>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</si>
  <si>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</si>
  <si>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</si>
  <si>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</si>
  <si>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</si>
  <si>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</si>
  <si>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</si>
  <si>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</si>
  <si>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</si>
  <si>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</si>
  <si>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</si>
  <si>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</si>
  <si>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</si>
  <si>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</si>
  <si>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</si>
  <si>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</si>
  <si>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</si>
  <si>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</si>
  <si>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</si>
  <si>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</si>
  <si>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</si>
  <si>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</si>
  <si>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</si>
  <si>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</si>
  <si>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</si>
  <si>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</si>
  <si>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</si>
  <si>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</si>
  <si>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</si>
  <si>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</si>
  <si>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</si>
  <si>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</si>
  <si>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</si>
  <si>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</si>
  <si>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</si>
  <si>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</si>
  <si>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</si>
  <si>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</si>
  <si>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</si>
  <si>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</si>
  <si>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</si>
  <si>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</si>
  <si>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</si>
  <si>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</si>
  <si>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</si>
  <si>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</si>
  <si>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</si>
  <si>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</si>
  <si>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</si>
  <si>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</si>
  <si>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</si>
  <si>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</si>
  <si>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</si>
  <si>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</si>
  <si>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</si>
  <si>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</si>
  <si>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宮城県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</si>
  <si>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</si>
  <si>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</si>
  <si>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</si>
  <si>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</si>
  <si>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</si>
  <si>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</si>
  <si>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</si>
  <si>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</si>
  <si>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</si>
  <si>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</si>
  <si>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</si>
  <si>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</si>
  <si>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</si>
  <si>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</si>
  <si>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</si>
  <si>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</si>
  <si>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</si>
  <si>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</si>
  <si>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</si>
  <si>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</si>
  <si>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公債費特別会計</t>
    <phoneticPr fontId="3"/>
  </si>
  <si>
    <t>母子父子寡婦福祉資金特別会計</t>
    <phoneticPr fontId="3"/>
  </si>
  <si>
    <t>中小企業高度化資金特別会計</t>
    <phoneticPr fontId="3"/>
  </si>
  <si>
    <t>農業改良資金特別会計</t>
    <phoneticPr fontId="3"/>
  </si>
  <si>
    <t>沿岸漁業改善資金特別会計</t>
    <phoneticPr fontId="3"/>
  </si>
  <si>
    <t>林業・木材産業改善資金特別会計</t>
    <phoneticPr fontId="3"/>
  </si>
  <si>
    <t>県有林特別会計</t>
    <phoneticPr fontId="3"/>
  </si>
  <si>
    <t>土地取得特別会計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</si>
  <si>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</si>
  <si>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</si>
  <si>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</si>
  <si>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</si>
  <si>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</si>
  <si>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</si>
  <si>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</si>
  <si>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</si>
  <si>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</si>
  <si>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</si>
  <si>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</si>
  <si>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</si>
  <si>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</si>
  <si>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</si>
  <si>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水道用水供給事業会計</t>
    <phoneticPr fontId="3"/>
  </si>
  <si>
    <t>法適用企業</t>
    <phoneticPr fontId="3"/>
  </si>
  <si>
    <t>工業用水道事業会計</t>
    <phoneticPr fontId="3"/>
  </si>
  <si>
    <t>地域整備事業会計</t>
    <phoneticPr fontId="3"/>
  </si>
  <si>
    <t>流域下水道事業会計</t>
    <phoneticPr fontId="3"/>
  </si>
  <si>
    <t>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</si>
  <si>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</si>
  <si>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</si>
  <si>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</si>
  <si>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</si>
  <si>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</si>
  <si>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</si>
  <si>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</si>
  <si>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</si>
  <si>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</si>
  <si>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</si>
  <si>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</si>
  <si>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</si>
  <si>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</si>
  <si>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</si>
  <si>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</si>
  <si>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</si>
  <si>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</si>
  <si>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</si>
  <si>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</si>
  <si>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</si>
  <si>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</si>
  <si>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</si>
  <si>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</si>
  <si>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</si>
  <si>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</si>
  <si>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</si>
  <si>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</si>
  <si>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</si>
  <si>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</si>
  <si>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</si>
  <si>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</si>
  <si>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</si>
  <si>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</si>
  <si>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</si>
  <si>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</si>
  <si>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</si>
  <si>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</si>
  <si>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</si>
  <si>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</si>
  <si>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</si>
  <si>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</si>
  <si>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</si>
  <si>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</si>
  <si>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</si>
  <si>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</si>
  <si>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</si>
  <si>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</si>
  <si>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</si>
  <si>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</si>
  <si>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</si>
  <si>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</si>
  <si>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</si>
  <si>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</si>
  <si>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</si>
  <si>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</si>
  <si>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</si>
  <si>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</si>
  <si>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</si>
  <si>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</si>
  <si>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</si>
  <si>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</si>
  <si>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</si>
  <si>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</si>
  <si>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</si>
  <si>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</si>
  <si>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</si>
  <si>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</si>
  <si>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</si>
  <si>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</si>
  <si>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</si>
  <si>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</si>
  <si>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</si>
  <si>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</si>
  <si>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</si>
  <si>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</si>
  <si>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</si>
  <si>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</si>
  <si>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</si>
  <si>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</si>
  <si>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</si>
  <si>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</si>
  <si>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</si>
  <si>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</si>
  <si>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</si>
  <si>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</si>
  <si>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</si>
  <si>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</si>
  <si>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</si>
  <si>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</si>
  <si>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</si>
  <si>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</si>
  <si>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</si>
  <si>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</si>
  <si>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</si>
  <si>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</si>
  <si>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</si>
  <si>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</si>
  <si>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</si>
  <si>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</si>
  <si>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</si>
  <si>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</si>
  <si>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</si>
  <si>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</si>
  <si>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</si>
  <si>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</si>
  <si>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</si>
  <si>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</si>
  <si>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</si>
  <si>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</si>
  <si>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</si>
  <si>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</si>
  <si>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</si>
  <si>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</si>
  <si>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</si>
  <si>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</si>
  <si>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</si>
  <si>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</si>
  <si>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</si>
  <si>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</si>
  <si>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</si>
  <si>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</si>
  <si>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</si>
  <si>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</si>
  <si>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</si>
  <si>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</si>
  <si>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</si>
  <si>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</si>
  <si>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</si>
  <si>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</si>
  <si>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</si>
  <si>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</si>
  <si>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</si>
  <si>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</si>
  <si>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0.26</t>
  </si>
  <si>
    <t>▲ 2.62</t>
  </si>
  <si>
    <t>▲ 2.34</t>
  </si>
  <si>
    <t>水道用水供給事業会計</t>
  </si>
  <si>
    <t>地域整備事業会計</t>
  </si>
  <si>
    <t>工業用水道事業会計</t>
  </si>
  <si>
    <t>国民健康保険特別会計</t>
  </si>
  <si>
    <t>流域下水道事業会計</t>
  </si>
  <si>
    <t>港湾整備事業特別会計</t>
  </si>
  <si>
    <t>一般会計</t>
  </si>
  <si>
    <t>県有林特別会計</t>
  </si>
  <si>
    <t>その他会計（赤字）</t>
  </si>
  <si>
    <t>その他会計（黒字）</t>
  </si>
  <si>
    <t>（百万円）</t>
    <phoneticPr fontId="2"/>
  </si>
  <si>
    <t>R02</t>
    <phoneticPr fontId="2"/>
  </si>
  <si>
    <t>R03</t>
    <phoneticPr fontId="2"/>
  </si>
  <si>
    <t>R04</t>
    <phoneticPr fontId="2"/>
  </si>
  <si>
    <t>R05</t>
    <phoneticPr fontId="2"/>
  </si>
  <si>
    <t>R06</t>
    <phoneticPr fontId="2"/>
  </si>
  <si>
    <t>○</t>
  </si>
  <si>
    <t>（公社）みやぎ農業振興公社</t>
    <rPh sb="1" eb="3">
      <t>コウシャ</t>
    </rPh>
    <rPh sb="7" eb="9">
      <t>ノウギョウ</t>
    </rPh>
    <rPh sb="9" eb="11">
      <t>シンコウ</t>
    </rPh>
    <rPh sb="11" eb="13">
      <t>コウシャ</t>
    </rPh>
    <phoneticPr fontId="23"/>
  </si>
  <si>
    <t>（一社）宮城県畜産協会</t>
    <rPh sb="1" eb="2">
      <t>イチ</t>
    </rPh>
    <rPh sb="2" eb="3">
      <t>シャ</t>
    </rPh>
    <rPh sb="4" eb="7">
      <t>ミヤギケン</t>
    </rPh>
    <rPh sb="7" eb="9">
      <t>チクサン</t>
    </rPh>
    <rPh sb="9" eb="11">
      <t>キョウカイ</t>
    </rPh>
    <phoneticPr fontId="23"/>
  </si>
  <si>
    <t>（一社）宮城県林業公社</t>
    <rPh sb="1" eb="2">
      <t>イチ</t>
    </rPh>
    <rPh sb="2" eb="3">
      <t>シャ</t>
    </rPh>
    <rPh sb="4" eb="7">
      <t>ミヤギケン</t>
    </rPh>
    <rPh sb="7" eb="9">
      <t>リンギョウ</t>
    </rPh>
    <rPh sb="9" eb="11">
      <t>コウシャ</t>
    </rPh>
    <phoneticPr fontId="23"/>
  </si>
  <si>
    <t>（公社）宮城県青果物価格安定相互補償協会</t>
    <rPh sb="1" eb="3">
      <t>コウシャ</t>
    </rPh>
    <rPh sb="4" eb="7">
      <t>ミヤギケン</t>
    </rPh>
    <rPh sb="7" eb="10">
      <t>セイカブツ</t>
    </rPh>
    <rPh sb="10" eb="12">
      <t>カカク</t>
    </rPh>
    <rPh sb="12" eb="14">
      <t>アンテイ</t>
    </rPh>
    <rPh sb="14" eb="16">
      <t>ソウゴ</t>
    </rPh>
    <rPh sb="16" eb="18">
      <t>ホショウ</t>
    </rPh>
    <rPh sb="18" eb="20">
      <t>キョウカイ</t>
    </rPh>
    <phoneticPr fontId="23"/>
  </si>
  <si>
    <t>（公財）宮城県水産振興協会</t>
    <rPh sb="1" eb="3">
      <t>コウザイ</t>
    </rPh>
    <rPh sb="4" eb="7">
      <t>ミヤギケン</t>
    </rPh>
    <rPh sb="7" eb="9">
      <t>スイサン</t>
    </rPh>
    <rPh sb="9" eb="11">
      <t>シンコウ</t>
    </rPh>
    <rPh sb="11" eb="13">
      <t>キョウカイ</t>
    </rPh>
    <phoneticPr fontId="23"/>
  </si>
  <si>
    <t>（公財）みやぎ林業活性化基金</t>
    <rPh sb="1" eb="3">
      <t>コウザイ</t>
    </rPh>
    <rPh sb="7" eb="9">
      <t>リンギョウ</t>
    </rPh>
    <rPh sb="9" eb="12">
      <t>カッセイカ</t>
    </rPh>
    <rPh sb="12" eb="14">
      <t>キキン</t>
    </rPh>
    <phoneticPr fontId="23"/>
  </si>
  <si>
    <t>（公財）みやぎ産業振興機構</t>
    <rPh sb="1" eb="3">
      <t>コウザイ</t>
    </rPh>
    <rPh sb="7" eb="9">
      <t>サンギョウ</t>
    </rPh>
    <rPh sb="9" eb="11">
      <t>シンコウ</t>
    </rPh>
    <rPh sb="11" eb="13">
      <t>キコウ</t>
    </rPh>
    <phoneticPr fontId="23"/>
  </si>
  <si>
    <t>（一財）みやぎ産業交流センター</t>
    <rPh sb="1" eb="2">
      <t>イチ</t>
    </rPh>
    <rPh sb="2" eb="3">
      <t>ザイ</t>
    </rPh>
    <rPh sb="7" eb="9">
      <t>サンギョウ</t>
    </rPh>
    <rPh sb="9" eb="11">
      <t>コウリュウ</t>
    </rPh>
    <phoneticPr fontId="23"/>
  </si>
  <si>
    <t>（公財）宮城県腎臓協会</t>
    <rPh sb="1" eb="3">
      <t>コウザイ</t>
    </rPh>
    <rPh sb="4" eb="7">
      <t>ミヤギケン</t>
    </rPh>
    <rPh sb="7" eb="9">
      <t>ジンゾウ</t>
    </rPh>
    <rPh sb="9" eb="11">
      <t>キョウカイ</t>
    </rPh>
    <phoneticPr fontId="23"/>
  </si>
  <si>
    <t>（公財）宮城県環境事業公社</t>
    <rPh sb="1" eb="3">
      <t>コウザイ</t>
    </rPh>
    <rPh sb="4" eb="7">
      <t>ミヤギケン</t>
    </rPh>
    <rPh sb="7" eb="9">
      <t>カンキョウ</t>
    </rPh>
    <rPh sb="9" eb="11">
      <t>ジギョウ</t>
    </rPh>
    <rPh sb="11" eb="13">
      <t>コウシャ</t>
    </rPh>
    <phoneticPr fontId="23"/>
  </si>
  <si>
    <t>（公財）宮城県生活衛生営業指導センター</t>
    <rPh sb="1" eb="3">
      <t>コウザイ</t>
    </rPh>
    <rPh sb="4" eb="7">
      <t>ミヤギケン</t>
    </rPh>
    <rPh sb="7" eb="9">
      <t>セイカツ</t>
    </rPh>
    <rPh sb="9" eb="11">
      <t>エイセイ</t>
    </rPh>
    <rPh sb="11" eb="13">
      <t>エイギョウ</t>
    </rPh>
    <rPh sb="13" eb="15">
      <t>シドウ</t>
    </rPh>
    <phoneticPr fontId="23"/>
  </si>
  <si>
    <t>（公財）宮城県フェリー埠頭公社</t>
    <rPh sb="1" eb="3">
      <t>コウザイ</t>
    </rPh>
    <rPh sb="4" eb="7">
      <t>ミヤギケン</t>
    </rPh>
    <rPh sb="11" eb="13">
      <t>フトウ</t>
    </rPh>
    <rPh sb="13" eb="15">
      <t>コウシャ</t>
    </rPh>
    <phoneticPr fontId="23"/>
  </si>
  <si>
    <t>（公財）宮城県文化振興財団</t>
    <rPh sb="1" eb="3">
      <t>コウザイ</t>
    </rPh>
    <rPh sb="4" eb="7">
      <t>ミヤギケン</t>
    </rPh>
    <rPh sb="7" eb="9">
      <t>ブンカ</t>
    </rPh>
    <rPh sb="9" eb="11">
      <t>シンコウ</t>
    </rPh>
    <rPh sb="11" eb="13">
      <t>ザイダン</t>
    </rPh>
    <phoneticPr fontId="23"/>
  </si>
  <si>
    <t>（公財）慶長遣欧使節船協会</t>
    <rPh sb="1" eb="3">
      <t>コウザイ</t>
    </rPh>
    <rPh sb="4" eb="6">
      <t>ケイチョウ</t>
    </rPh>
    <rPh sb="6" eb="8">
      <t>ケンオウ</t>
    </rPh>
    <rPh sb="8" eb="11">
      <t>シセツセン</t>
    </rPh>
    <rPh sb="11" eb="13">
      <t>キョウカイ</t>
    </rPh>
    <phoneticPr fontId="23"/>
  </si>
  <si>
    <t>（公財）宮城県スポーツ協会</t>
    <rPh sb="1" eb="3">
      <t>コウザイ</t>
    </rPh>
    <rPh sb="4" eb="7">
      <t>ミヤギケン</t>
    </rPh>
    <rPh sb="11" eb="13">
      <t>キョウカイ</t>
    </rPh>
    <phoneticPr fontId="23"/>
  </si>
  <si>
    <t>（公財）宮城県伊豆沼・内沼環境保全財団</t>
    <rPh sb="1" eb="3">
      <t>コウザイ</t>
    </rPh>
    <rPh sb="4" eb="7">
      <t>ミヤギケン</t>
    </rPh>
    <rPh sb="7" eb="9">
      <t>イズ</t>
    </rPh>
    <rPh sb="9" eb="10">
      <t>ヌマ</t>
    </rPh>
    <rPh sb="11" eb="13">
      <t>ウチヌマ</t>
    </rPh>
    <rPh sb="13" eb="15">
      <t>カンキョウ</t>
    </rPh>
    <rPh sb="15" eb="17">
      <t>ホゼン</t>
    </rPh>
    <rPh sb="17" eb="19">
      <t>ザイダン</t>
    </rPh>
    <phoneticPr fontId="23"/>
  </si>
  <si>
    <t>（公財）宮城県国際化協会</t>
    <rPh sb="1" eb="3">
      <t>コウザイ</t>
    </rPh>
    <rPh sb="4" eb="7">
      <t>ミヤギケン</t>
    </rPh>
    <rPh sb="7" eb="10">
      <t>コクサイカ</t>
    </rPh>
    <rPh sb="10" eb="12">
      <t>キョウカイ</t>
    </rPh>
    <phoneticPr fontId="23"/>
  </si>
  <si>
    <t>（公財）東北自治研修所</t>
    <rPh sb="1" eb="3">
      <t>コウザイ</t>
    </rPh>
    <rPh sb="4" eb="6">
      <t>トウホク</t>
    </rPh>
    <rPh sb="6" eb="8">
      <t>ジチ</t>
    </rPh>
    <rPh sb="8" eb="11">
      <t>ケンシュウジョ</t>
    </rPh>
    <phoneticPr fontId="23"/>
  </si>
  <si>
    <t>（公財）宮城県暴力団追放推進センター</t>
    <rPh sb="1" eb="3">
      <t>コウザイ</t>
    </rPh>
    <rPh sb="4" eb="7">
      <t>ミヤギケン</t>
    </rPh>
    <rPh sb="7" eb="10">
      <t>ボウリョクダン</t>
    </rPh>
    <rPh sb="10" eb="12">
      <t>ツイホウ</t>
    </rPh>
    <rPh sb="12" eb="14">
      <t>スイシン</t>
    </rPh>
    <phoneticPr fontId="23"/>
  </si>
  <si>
    <t>（株）宮城県食肉流通公社</t>
    <rPh sb="0" eb="3">
      <t>カブ</t>
    </rPh>
    <rPh sb="3" eb="6">
      <t>ミヤギケン</t>
    </rPh>
    <rPh sb="6" eb="8">
      <t>ショクニク</t>
    </rPh>
    <rPh sb="8" eb="10">
      <t>リュウツウ</t>
    </rPh>
    <rPh sb="10" eb="12">
      <t>コウシャ</t>
    </rPh>
    <phoneticPr fontId="23"/>
  </si>
  <si>
    <t>（株）仙台港貿易促進センター</t>
    <rPh sb="0" eb="3">
      <t>カブ</t>
    </rPh>
    <rPh sb="3" eb="6">
      <t>センダイコウ</t>
    </rPh>
    <rPh sb="6" eb="8">
      <t>ボウエキ</t>
    </rPh>
    <rPh sb="8" eb="10">
      <t>ソクシン</t>
    </rPh>
    <phoneticPr fontId="23"/>
  </si>
  <si>
    <t>仙台臨海鉄道（株）</t>
    <rPh sb="0" eb="2">
      <t>センダイ</t>
    </rPh>
    <rPh sb="2" eb="4">
      <t>リンカイ</t>
    </rPh>
    <rPh sb="4" eb="6">
      <t>テツドウ</t>
    </rPh>
    <rPh sb="6" eb="9">
      <t>カブ</t>
    </rPh>
    <phoneticPr fontId="23"/>
  </si>
  <si>
    <t>仙台空港鉄道（株）</t>
    <rPh sb="0" eb="2">
      <t>センダイ</t>
    </rPh>
    <rPh sb="2" eb="4">
      <t>クウコウ</t>
    </rPh>
    <rPh sb="4" eb="6">
      <t>テツドウ</t>
    </rPh>
    <rPh sb="6" eb="9">
      <t>カブ</t>
    </rPh>
    <phoneticPr fontId="23"/>
  </si>
  <si>
    <t>宮城県開発（株）</t>
    <rPh sb="0" eb="3">
      <t>ミヤギケン</t>
    </rPh>
    <rPh sb="3" eb="5">
      <t>カイハツ</t>
    </rPh>
    <rPh sb="5" eb="8">
      <t>カブ</t>
    </rPh>
    <phoneticPr fontId="23"/>
  </si>
  <si>
    <t>（株）ベガルタ仙台</t>
    <rPh sb="0" eb="3">
      <t>カブ</t>
    </rPh>
    <rPh sb="7" eb="9">
      <t>センダイ</t>
    </rPh>
    <phoneticPr fontId="23"/>
  </si>
  <si>
    <t>（公財）インテリジェント・コスモス学術振興財団</t>
    <rPh sb="1" eb="3">
      <t>コウザイ</t>
    </rPh>
    <rPh sb="17" eb="19">
      <t>ガクジュツ</t>
    </rPh>
    <rPh sb="19" eb="21">
      <t>シンコウ</t>
    </rPh>
    <rPh sb="21" eb="23">
      <t>ザイダン</t>
    </rPh>
    <phoneticPr fontId="23"/>
  </si>
  <si>
    <t>宮城県住宅供給公社</t>
    <rPh sb="0" eb="3">
      <t>ミヤギケン</t>
    </rPh>
    <rPh sb="3" eb="5">
      <t>ジュウタク</t>
    </rPh>
    <rPh sb="5" eb="7">
      <t>キョウキュウ</t>
    </rPh>
    <rPh sb="7" eb="9">
      <t>コウシャ</t>
    </rPh>
    <phoneticPr fontId="23"/>
  </si>
  <si>
    <t>宮城県道路公社</t>
    <rPh sb="0" eb="3">
      <t>ミヤギケン</t>
    </rPh>
    <rPh sb="3" eb="5">
      <t>ドウロ</t>
    </rPh>
    <rPh sb="5" eb="7">
      <t>コウシャ</t>
    </rPh>
    <phoneticPr fontId="23"/>
  </si>
  <si>
    <t>宮城県土地開発公社</t>
    <rPh sb="0" eb="3">
      <t>ミヤギケン</t>
    </rPh>
    <rPh sb="3" eb="5">
      <t>トチ</t>
    </rPh>
    <rPh sb="5" eb="7">
      <t>カイハツ</t>
    </rPh>
    <rPh sb="7" eb="9">
      <t>コウシャ</t>
    </rPh>
    <phoneticPr fontId="23"/>
  </si>
  <si>
    <t>地方独立行政法人宮城県立こども病院</t>
    <rPh sb="0" eb="2">
      <t>チホウ</t>
    </rPh>
    <rPh sb="2" eb="4">
      <t>ドクリツ</t>
    </rPh>
    <rPh sb="4" eb="6">
      <t>ギョウセイ</t>
    </rPh>
    <rPh sb="6" eb="8">
      <t>ホウジン</t>
    </rPh>
    <rPh sb="8" eb="10">
      <t>ミヤギ</t>
    </rPh>
    <rPh sb="10" eb="12">
      <t>ケンリツ</t>
    </rPh>
    <rPh sb="15" eb="17">
      <t>ビョウイン</t>
    </rPh>
    <phoneticPr fontId="23"/>
  </si>
  <si>
    <t>公立大学法人宮城大学</t>
    <rPh sb="0" eb="2">
      <t>コウリツ</t>
    </rPh>
    <rPh sb="2" eb="4">
      <t>ダイガク</t>
    </rPh>
    <rPh sb="4" eb="6">
      <t>ホウジン</t>
    </rPh>
    <rPh sb="6" eb="8">
      <t>ミヤギ</t>
    </rPh>
    <rPh sb="8" eb="10">
      <t>ダイガク</t>
    </rPh>
    <phoneticPr fontId="23"/>
  </si>
  <si>
    <t>地方独立行政法人宮城県立病院機構</t>
    <rPh sb="0" eb="2">
      <t>チホウ</t>
    </rPh>
    <rPh sb="2" eb="4">
      <t>ドクリツ</t>
    </rPh>
    <rPh sb="4" eb="6">
      <t>ギョウセイ</t>
    </rPh>
    <rPh sb="6" eb="8">
      <t>ホウジン</t>
    </rPh>
    <rPh sb="8" eb="10">
      <t>ミヤギ</t>
    </rPh>
    <rPh sb="10" eb="12">
      <t>ケンリツ</t>
    </rPh>
    <rPh sb="12" eb="14">
      <t>ビョウイン</t>
    </rPh>
    <rPh sb="14" eb="16">
      <t>キコウ</t>
    </rPh>
    <phoneticPr fontId="23"/>
  </si>
  <si>
    <t>（一社）東北地域医療支援機構</t>
    <rPh sb="1" eb="2">
      <t>1</t>
    </rPh>
    <rPh sb="2" eb="3">
      <t>シャ</t>
    </rPh>
    <rPh sb="4" eb="6">
      <t>トウホク</t>
    </rPh>
    <rPh sb="6" eb="8">
      <t>チイキ</t>
    </rPh>
    <rPh sb="8" eb="10">
      <t>イリョウ</t>
    </rPh>
    <rPh sb="10" eb="12">
      <t>シエン</t>
    </rPh>
    <rPh sb="12" eb="14">
      <t>キコウ</t>
    </rPh>
    <phoneticPr fontId="2"/>
  </si>
  <si>
    <t>地域整備推進基金</t>
    <rPh sb="0" eb="8">
      <t>チイキセイビスイシンキキン</t>
    </rPh>
    <phoneticPr fontId="3"/>
  </si>
  <si>
    <t>公共施設等整備基金</t>
    <rPh sb="0" eb="7">
      <t>コウキョウシセツトウセイビ</t>
    </rPh>
    <rPh sb="7" eb="9">
      <t>キキン</t>
    </rPh>
    <phoneticPr fontId="3"/>
  </si>
  <si>
    <t>富県宮城推進基金</t>
    <rPh sb="0" eb="1">
      <t>トミ</t>
    </rPh>
    <rPh sb="1" eb="2">
      <t>ケン</t>
    </rPh>
    <rPh sb="2" eb="4">
      <t>ミヤギ</t>
    </rPh>
    <rPh sb="4" eb="8">
      <t>スイシンキキン</t>
    </rPh>
    <phoneticPr fontId="3"/>
  </si>
  <si>
    <t>緊急雇用創出事業臨時特例基金</t>
    <rPh sb="0" eb="4">
      <t>キンキュウコヨウ</t>
    </rPh>
    <rPh sb="4" eb="6">
      <t>ソウシュツ</t>
    </rPh>
    <rPh sb="6" eb="8">
      <t>ジギョウ</t>
    </rPh>
    <rPh sb="8" eb="12">
      <t>リンジトクレイ</t>
    </rPh>
    <rPh sb="12" eb="14">
      <t>キキン</t>
    </rPh>
    <phoneticPr fontId="3"/>
  </si>
  <si>
    <t>東日本大震災復興基金</t>
    <rPh sb="0" eb="3">
      <t>ヒガシニホン</t>
    </rPh>
    <rPh sb="3" eb="6">
      <t>ダイシンサイ</t>
    </rPh>
    <rPh sb="6" eb="8">
      <t>フッコウ</t>
    </rPh>
    <rPh sb="8" eb="10">
      <t>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</si>
</sst>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96CB-4710-A343-F2477B4E5C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97172</c:v>
                </c:pt>
                <c:pt idx="1">
                  <c:v>79607</c:v>
                </c:pt>
                <c:pt idx="2">
                  <c:v>65906</c:v>
                </c:pt>
                <c:pt idx="3">
                  <c:v>63551</c:v>
                </c:pt>
                <c:pt idx="4">
                  <c:v>61299</c:v>
                </c:pt>
              </c:numCache>
            </c:numRef>
          </c:val>
          <c:smooth val="0"/>
          <c:extLst>
            <c:ext xmlns:c16="http://schemas.microsoft.com/office/drawing/2014/chart" uri="{C3380CC4-5D6E-409C-BE32-E72D297353CC}">
              <c16:uniqueId val="{00000001-96CB-4710-A343-F2477B4E5CB9}"/>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c:v>
                </c:pt>
                <c:pt idx="1">
                  <c:v>5.5</c:v>
                </c:pt>
                <c:pt idx="2">
                  <c:v>2.81</c:v>
                </c:pt>
                <c:pt idx="3">
                  <c:v>0.36</c:v>
                </c:pt>
                <c:pt idx="4">
                  <c:v>0.32</c:v>
                </c:pt>
              </c:numCache>
            </c:numRef>
          </c:val>
          <c:extLst>
            <c:ext xmlns:c16="http://schemas.microsoft.com/office/drawing/2014/chart" uri="{C3380CC4-5D6E-409C-BE32-E72D297353CC}">
              <c16:uniqueId val="{00000000-7E75-405B-8BDE-641B7AF3F1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4.33</c:v>
                </c:pt>
                <c:pt idx="1">
                  <c:v>4.07</c:v>
                </c:pt>
                <c:pt idx="2">
                  <c:v>4.3499999999999996</c:v>
                </c:pt>
                <c:pt idx="3">
                  <c:v>4.32</c:v>
                </c:pt>
                <c:pt idx="4">
                  <c:v>4.28</c:v>
                </c:pt>
              </c:numCache>
            </c:numRef>
          </c:val>
          <c:extLst>
            <c:ext xmlns:c16="http://schemas.microsoft.com/office/drawing/2014/chart" uri="{C3380CC4-5D6E-409C-BE32-E72D297353CC}">
              <c16:uniqueId val="{00000001-7E75-405B-8BDE-641B7AF3F1EA}"/>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2.67</c:v>
                </c:pt>
                <c:pt idx="1">
                  <c:v>-0.26</c:v>
                </c:pt>
                <c:pt idx="2">
                  <c:v>-2.62</c:v>
                </c:pt>
                <c:pt idx="3">
                  <c:v>-2.34</c:v>
                </c:pt>
                <c:pt idx="4">
                  <c:v>0.02</c:v>
                </c:pt>
              </c:numCache>
            </c:numRef>
          </c:val>
          <c:smooth val="0"/>
          <c:extLst>
            <c:ext xmlns:c16="http://schemas.microsoft.com/office/drawing/2014/chart" uri="{C3380CC4-5D6E-409C-BE32-E72D297353CC}">
              <c16:uniqueId val="{00000002-7E75-405B-8BDE-641B7AF3F1EA}"/>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557-4FD8-B5B0-5536D9A6F4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57-4FD8-B5B0-5536D9A6F4C0}"/>
            </c:ext>
          </c:extLst>
        </c:ser>
        <c:ser>
          <c:idx val="2"/>
          <c:order val="2"/>
          <c:tx>
            <c:strRef>
              <c:f>データシート!$A$29</c:f>
              <c:strCache>
                <c:ptCount val="1"/>
                <c:pt idx="0">
                  <c:v>県有林特別会計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2557-4FD8-B5B0-5536D9A6F4C0}"/>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5.88</c:v>
                </c:pt>
                <c:pt idx="2">
                  <c:v>#N/A</c:v>
                </c:pt>
                <c:pt idx="3">
                  <c:v>5.49</c:v>
                </c:pt>
                <c:pt idx="4">
                  <c:v>#N/A</c:v>
                </c:pt>
                <c:pt idx="5">
                  <c:v>2.8</c:v>
                </c:pt>
                <c:pt idx="6">
                  <c:v>#N/A</c:v>
                </c:pt>
                <c:pt idx="7">
                  <c:v>0.35</c:v>
                </c:pt>
                <c:pt idx="8">
                  <c:v>#N/A</c:v>
                </c:pt>
                <c:pt idx="9">
                  <c:v>0.3</c:v>
                </c:pt>
              </c:numCache>
            </c:numRef>
          </c:val>
          <c:extLst>
            <c:ext xmlns:c16="http://schemas.microsoft.com/office/drawing/2014/chart" uri="{C3380CC4-5D6E-409C-BE32-E72D297353CC}">
              <c16:uniqueId val="{00000003-2557-4FD8-B5B0-5536D9A6F4C0}"/>
            </c:ext>
          </c:extLst>
        </c:ser>
        <c:ser>
          <c:idx val="4"/>
          <c:order val="4"/>
          <c:tx>
            <c:strRef>
              <c:f>データシート!$A$31</c:f>
              <c:strCache>
                <c:ptCount val="1"/>
                <c:pt idx="0">
                  <c:v>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0.56999999999999995</c:v>
                </c:pt>
                <c:pt idx="2">
                  <c:v>#N/A</c:v>
                </c:pt>
                <c:pt idx="3">
                  <c:v>0.76</c:v>
                </c:pt>
                <c:pt idx="4">
                  <c:v>#N/A</c:v>
                </c:pt>
                <c:pt idx="5">
                  <c:v>0.88</c:v>
                </c:pt>
                <c:pt idx="6">
                  <c:v>#N/A</c:v>
                </c:pt>
                <c:pt idx="7">
                  <c:v>0.71</c:v>
                </c:pt>
                <c:pt idx="8">
                  <c:v>#N/A</c:v>
                </c:pt>
                <c:pt idx="9">
                  <c:v>0.59</c:v>
                </c:pt>
              </c:numCache>
            </c:numRef>
          </c:val>
          <c:extLst>
            <c:ext xmlns:c16="http://schemas.microsoft.com/office/drawing/2014/chart" uri="{C3380CC4-5D6E-409C-BE32-E72D297353CC}">
              <c16:uniqueId val="{00000004-2557-4FD8-B5B0-5536D9A6F4C0}"/>
            </c:ext>
          </c:extLst>
        </c:ser>
        <c:ser>
          <c:idx val="5"/>
          <c:order val="5"/>
          <c:tx>
            <c:strRef>
              <c:f>データシート!$A$32</c:f>
              <c:strCache>
                <c:ptCount val="1"/>
                <c:pt idx="0">
                  <c:v>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0.42</c:v>
                </c:pt>
                <c:pt idx="4">
                  <c:v>#N/A</c:v>
                </c:pt>
                <c:pt idx="5">
                  <c:v>0.62</c:v>
                </c:pt>
                <c:pt idx="6">
                  <c:v>#N/A</c:v>
                </c:pt>
                <c:pt idx="7">
                  <c:v>0.78</c:v>
                </c:pt>
                <c:pt idx="8">
                  <c:v>#N/A</c:v>
                </c:pt>
                <c:pt idx="9">
                  <c:v>0.84</c:v>
                </c:pt>
              </c:numCache>
            </c:numRef>
          </c:val>
          <c:extLst>
            <c:ext xmlns:c16="http://schemas.microsoft.com/office/drawing/2014/chart" uri="{C3380CC4-5D6E-409C-BE32-E72D297353CC}">
              <c16:uniqueId val="{00000005-2557-4FD8-B5B0-5536D9A6F4C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1.65</c:v>
                </c:pt>
                <c:pt idx="2">
                  <c:v>#N/A</c:v>
                </c:pt>
                <c:pt idx="3">
                  <c:v>0.64</c:v>
                </c:pt>
                <c:pt idx="4">
                  <c:v>#N/A</c:v>
                </c:pt>
                <c:pt idx="5">
                  <c:v>0.51</c:v>
                </c:pt>
                <c:pt idx="6">
                  <c:v>#N/A</c:v>
                </c:pt>
                <c:pt idx="7">
                  <c:v>0.31</c:v>
                </c:pt>
                <c:pt idx="8">
                  <c:v>#N/A</c:v>
                </c:pt>
                <c:pt idx="9">
                  <c:v>0.88</c:v>
                </c:pt>
              </c:numCache>
            </c:numRef>
          </c:val>
          <c:extLst>
            <c:ext xmlns:c16="http://schemas.microsoft.com/office/drawing/2014/chart" uri="{C3380CC4-5D6E-409C-BE32-E72D297353CC}">
              <c16:uniqueId val="{00000006-2557-4FD8-B5B0-5536D9A6F4C0}"/>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0.88</c:v>
                </c:pt>
                <c:pt idx="2">
                  <c:v>#N/A</c:v>
                </c:pt>
                <c:pt idx="3">
                  <c:v>0.9</c:v>
                </c:pt>
                <c:pt idx="4">
                  <c:v>#N/A</c:v>
                </c:pt>
                <c:pt idx="5">
                  <c:v>0.96</c:v>
                </c:pt>
                <c:pt idx="6">
                  <c:v>#N/A</c:v>
                </c:pt>
                <c:pt idx="7">
                  <c:v>0.95</c:v>
                </c:pt>
                <c:pt idx="8">
                  <c:v>#N/A</c:v>
                </c:pt>
                <c:pt idx="9">
                  <c:v>0.92</c:v>
                </c:pt>
              </c:numCache>
            </c:numRef>
          </c:val>
          <c:extLst>
            <c:ext xmlns:c16="http://schemas.microsoft.com/office/drawing/2014/chart" uri="{C3380CC4-5D6E-409C-BE32-E72D297353CC}">
              <c16:uniqueId val="{00000007-2557-4FD8-B5B0-5536D9A6F4C0}"/>
            </c:ext>
          </c:extLst>
        </c:ser>
        <c:ser>
          <c:idx val="8"/>
          <c:order val="8"/>
          <c:tx>
            <c:strRef>
              <c:f>データシート!$A$35</c:f>
              <c:strCache>
                <c:ptCount val="1"/>
                <c:pt idx="0">
                  <c:v>地域整備事業会計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1.39</c:v>
                </c:pt>
                <c:pt idx="2">
                  <c:v>#N/A</c:v>
                </c:pt>
                <c:pt idx="3">
                  <c:v>1.4</c:v>
                </c:pt>
                <c:pt idx="4">
                  <c:v>#N/A</c:v>
                </c:pt>
                <c:pt idx="5">
                  <c:v>1.23</c:v>
                </c:pt>
                <c:pt idx="6">
                  <c:v>#N/A</c:v>
                </c:pt>
                <c:pt idx="7">
                  <c:v>1.1499999999999999</c:v>
                </c:pt>
                <c:pt idx="8">
                  <c:v>#N/A</c:v>
                </c:pt>
                <c:pt idx="9">
                  <c:v>1.26</c:v>
                </c:pt>
              </c:numCache>
            </c:numRef>
          </c:val>
          <c:extLst>
            <c:ext xmlns:c16="http://schemas.microsoft.com/office/drawing/2014/chart" uri="{C3380CC4-5D6E-409C-BE32-E72D297353CC}">
              <c16:uniqueId val="{00000008-2557-4FD8-B5B0-5536D9A6F4C0}"/>
            </c:ext>
          </c:extLst>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4.04</c:v>
                </c:pt>
                <c:pt idx="2">
                  <c:v>#N/A</c:v>
                </c:pt>
                <c:pt idx="3">
                  <c:v>4.1500000000000004</c:v>
                </c:pt>
                <c:pt idx="4">
                  <c:v>#N/A</c:v>
                </c:pt>
                <c:pt idx="5">
                  <c:v>4.34</c:v>
                </c:pt>
                <c:pt idx="6">
                  <c:v>#N/A</c:v>
                </c:pt>
                <c:pt idx="7">
                  <c:v>4.8</c:v>
                </c:pt>
                <c:pt idx="8">
                  <c:v>#N/A</c:v>
                </c:pt>
                <c:pt idx="9">
                  <c:v>5.27</c:v>
                </c:pt>
              </c:numCache>
            </c:numRef>
          </c:val>
          <c:extLst>
            <c:ext xmlns:c16="http://schemas.microsoft.com/office/drawing/2014/chart" uri="{C3380CC4-5D6E-409C-BE32-E72D297353CC}">
              <c16:uniqueId val="{00000009-2557-4FD8-B5B0-5536D9A6F4C0}"/>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70304</c:v>
                </c:pt>
                <c:pt idx="5">
                  <c:v>68897</c:v>
                </c:pt>
                <c:pt idx="8">
                  <c:v>68130</c:v>
                </c:pt>
                <c:pt idx="11">
                  <c:v>66953</c:v>
                </c:pt>
                <c:pt idx="14">
                  <c:v>65917</c:v>
                </c:pt>
              </c:numCache>
            </c:numRef>
          </c:val>
          <c:extLst>
            <c:ext xmlns:c16="http://schemas.microsoft.com/office/drawing/2014/chart" uri="{C3380CC4-5D6E-409C-BE32-E72D297353CC}">
              <c16:uniqueId val="{00000000-2F08-4F18-AA65-1DEFCA2FB9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08-4F18-AA65-1DEFCA2FB9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1064</c:v>
                </c:pt>
                <c:pt idx="3">
                  <c:v>878</c:v>
                </c:pt>
                <c:pt idx="6">
                  <c:v>721</c:v>
                </c:pt>
                <c:pt idx="9">
                  <c:v>655</c:v>
                </c:pt>
                <c:pt idx="12">
                  <c:v>609</c:v>
                </c:pt>
              </c:numCache>
            </c:numRef>
          </c:val>
          <c:extLst>
            <c:ext xmlns:c16="http://schemas.microsoft.com/office/drawing/2014/chart" uri="{C3380CC4-5D6E-409C-BE32-E72D297353CC}">
              <c16:uniqueId val="{00000002-2F08-4F18-AA65-1DEFCA2FB9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08-4F18-AA65-1DEFCA2FB9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1034</c:v>
                </c:pt>
                <c:pt idx="3">
                  <c:v>1173</c:v>
                </c:pt>
                <c:pt idx="6">
                  <c:v>1231</c:v>
                </c:pt>
                <c:pt idx="9">
                  <c:v>1381</c:v>
                </c:pt>
                <c:pt idx="12">
                  <c:v>951</c:v>
                </c:pt>
              </c:numCache>
            </c:numRef>
          </c:val>
          <c:extLst>
            <c:ext xmlns:c16="http://schemas.microsoft.com/office/drawing/2014/chart" uri="{C3380CC4-5D6E-409C-BE32-E72D297353CC}">
              <c16:uniqueId val="{00000004-2F08-4F18-AA65-1DEFCA2FB9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36691</c:v>
                </c:pt>
                <c:pt idx="3">
                  <c:v>37007</c:v>
                </c:pt>
                <c:pt idx="6">
                  <c:v>37331</c:v>
                </c:pt>
                <c:pt idx="9">
                  <c:v>37074</c:v>
                </c:pt>
                <c:pt idx="12">
                  <c:v>36487</c:v>
                </c:pt>
              </c:numCache>
            </c:numRef>
          </c:val>
          <c:extLst>
            <c:ext xmlns:c16="http://schemas.microsoft.com/office/drawing/2014/chart" uri="{C3380CC4-5D6E-409C-BE32-E72D297353CC}">
              <c16:uniqueId val="{00000005-2F08-4F18-AA65-1DEFCA2FB9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4990</c:v>
                </c:pt>
                <c:pt idx="3">
                  <c:v>3388</c:v>
                </c:pt>
                <c:pt idx="6">
                  <c:v>1931</c:v>
                </c:pt>
                <c:pt idx="9">
                  <c:v>322</c:v>
                </c:pt>
                <c:pt idx="12">
                  <c:v>0</c:v>
                </c:pt>
              </c:numCache>
            </c:numRef>
          </c:val>
          <c:extLst>
            <c:ext xmlns:c16="http://schemas.microsoft.com/office/drawing/2014/chart" uri="{C3380CC4-5D6E-409C-BE32-E72D297353CC}">
              <c16:uniqueId val="{00000006-2F08-4F18-AA65-1DEFCA2FB9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71480</c:v>
                </c:pt>
                <c:pt idx="3">
                  <c:v>70577</c:v>
                </c:pt>
                <c:pt idx="6">
                  <c:v>70325</c:v>
                </c:pt>
                <c:pt idx="9">
                  <c:v>70230</c:v>
                </c:pt>
                <c:pt idx="12">
                  <c:v>69808</c:v>
                </c:pt>
              </c:numCache>
            </c:numRef>
          </c:val>
          <c:extLst>
            <c:ext xmlns:c16="http://schemas.microsoft.com/office/drawing/2014/chart" uri="{C3380CC4-5D6E-409C-BE32-E72D297353CC}">
              <c16:uniqueId val="{00000007-2F08-4F18-AA65-1DEFCA2FB945}"/>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44955</c:v>
                </c:pt>
                <c:pt idx="2">
                  <c:v>#N/A</c:v>
                </c:pt>
                <c:pt idx="3">
                  <c:v>#N/A</c:v>
                </c:pt>
                <c:pt idx="4">
                  <c:v>44126</c:v>
                </c:pt>
                <c:pt idx="5">
                  <c:v>#N/A</c:v>
                </c:pt>
                <c:pt idx="6">
                  <c:v>#N/A</c:v>
                </c:pt>
                <c:pt idx="7">
                  <c:v>43409</c:v>
                </c:pt>
                <c:pt idx="8">
                  <c:v>#N/A</c:v>
                </c:pt>
                <c:pt idx="9">
                  <c:v>#N/A</c:v>
                </c:pt>
                <c:pt idx="10">
                  <c:v>42709</c:v>
                </c:pt>
                <c:pt idx="11">
                  <c:v>#N/A</c:v>
                </c:pt>
                <c:pt idx="12">
                  <c:v>#N/A</c:v>
                </c:pt>
                <c:pt idx="13">
                  <c:v>41938</c:v>
                </c:pt>
                <c:pt idx="14">
                  <c:v>#N/A</c:v>
                </c:pt>
              </c:numCache>
            </c:numRef>
          </c:val>
          <c:smooth val="0"/>
          <c:extLst>
            <c:ext xmlns:c16="http://schemas.microsoft.com/office/drawing/2014/chart" uri="{C3380CC4-5D6E-409C-BE32-E72D297353CC}">
              <c16:uniqueId val="{00000008-2F08-4F18-AA65-1DEFCA2FB945}"/>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834137</c:v>
                </c:pt>
                <c:pt idx="5">
                  <c:v>846948</c:v>
                </c:pt>
                <c:pt idx="8">
                  <c:v>829150</c:v>
                </c:pt>
                <c:pt idx="11">
                  <c:v>819046</c:v>
                </c:pt>
                <c:pt idx="14">
                  <c:v>788353</c:v>
                </c:pt>
              </c:numCache>
            </c:numRef>
          </c:val>
          <c:extLst>
            <c:ext xmlns:c16="http://schemas.microsoft.com/office/drawing/2014/chart" uri="{C3380CC4-5D6E-409C-BE32-E72D297353CC}">
              <c16:uniqueId val="{00000000-F4A3-42B0-ACAD-15AFD13A97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97791</c:v>
                </c:pt>
                <c:pt idx="5">
                  <c:v>95352</c:v>
                </c:pt>
                <c:pt idx="8">
                  <c:v>92886</c:v>
                </c:pt>
                <c:pt idx="11">
                  <c:v>91392</c:v>
                </c:pt>
                <c:pt idx="14">
                  <c:v>87869</c:v>
                </c:pt>
              </c:numCache>
            </c:numRef>
          </c:val>
          <c:extLst>
            <c:ext xmlns:c16="http://schemas.microsoft.com/office/drawing/2014/chart" uri="{C3380CC4-5D6E-409C-BE32-E72D297353CC}">
              <c16:uniqueId val="{00000001-F4A3-42B0-ACAD-15AFD13A97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274384</c:v>
                </c:pt>
                <c:pt idx="5">
                  <c:v>293395</c:v>
                </c:pt>
                <c:pt idx="8">
                  <c:v>321974</c:v>
                </c:pt>
                <c:pt idx="11">
                  <c:v>334521</c:v>
                </c:pt>
                <c:pt idx="14">
                  <c:v>312155</c:v>
                </c:pt>
              </c:numCache>
            </c:numRef>
          </c:val>
          <c:extLst>
            <c:ext xmlns:c16="http://schemas.microsoft.com/office/drawing/2014/chart" uri="{C3380CC4-5D6E-409C-BE32-E72D297353CC}">
              <c16:uniqueId val="{00000002-F4A3-42B0-ACAD-15AFD13A97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A3-42B0-ACAD-15AFD13A97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A3-42B0-ACAD-15AFD13A97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9836</c:v>
                </c:pt>
                <c:pt idx="3">
                  <c:v>5686</c:v>
                </c:pt>
                <c:pt idx="6">
                  <c:v>5126</c:v>
                </c:pt>
                <c:pt idx="9">
                  <c:v>6425</c:v>
                </c:pt>
                <c:pt idx="12">
                  <c:v>7522</c:v>
                </c:pt>
              </c:numCache>
            </c:numRef>
          </c:val>
          <c:extLst>
            <c:ext xmlns:c16="http://schemas.microsoft.com/office/drawing/2014/chart" uri="{C3380CC4-5D6E-409C-BE32-E72D297353CC}">
              <c16:uniqueId val="{00000005-F4A3-42B0-ACAD-15AFD13A97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168803</c:v>
                </c:pt>
                <c:pt idx="3">
                  <c:v>164072</c:v>
                </c:pt>
                <c:pt idx="6">
                  <c:v>158789</c:v>
                </c:pt>
                <c:pt idx="9">
                  <c:v>159427</c:v>
                </c:pt>
                <c:pt idx="12">
                  <c:v>158462</c:v>
                </c:pt>
              </c:numCache>
            </c:numRef>
          </c:val>
          <c:extLst>
            <c:ext xmlns:c16="http://schemas.microsoft.com/office/drawing/2014/chart" uri="{C3380CC4-5D6E-409C-BE32-E72D297353CC}">
              <c16:uniqueId val="{00000006-F4A3-42B0-ACAD-15AFD13A97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4A3-42B0-ACAD-15AFD13A97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11585</c:v>
                </c:pt>
                <c:pt idx="3">
                  <c:v>10372</c:v>
                </c:pt>
                <c:pt idx="6">
                  <c:v>11399</c:v>
                </c:pt>
                <c:pt idx="9">
                  <c:v>12600</c:v>
                </c:pt>
                <c:pt idx="12">
                  <c:v>11597</c:v>
                </c:pt>
              </c:numCache>
            </c:numRef>
          </c:val>
          <c:extLst>
            <c:ext xmlns:c16="http://schemas.microsoft.com/office/drawing/2014/chart" uri="{C3380CC4-5D6E-409C-BE32-E72D297353CC}">
              <c16:uniqueId val="{00000008-F4A3-42B0-ACAD-15AFD13A97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3680</c:v>
                </c:pt>
                <c:pt idx="3">
                  <c:v>2878</c:v>
                </c:pt>
                <c:pt idx="6">
                  <c:v>2295</c:v>
                </c:pt>
                <c:pt idx="9">
                  <c:v>1777</c:v>
                </c:pt>
                <c:pt idx="12">
                  <c:v>1258</c:v>
                </c:pt>
              </c:numCache>
            </c:numRef>
          </c:val>
          <c:extLst>
            <c:ext xmlns:c16="http://schemas.microsoft.com/office/drawing/2014/chart" uri="{C3380CC4-5D6E-409C-BE32-E72D297353CC}">
              <c16:uniqueId val="{00000009-F4A3-42B0-ACAD-15AFD13A97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1655812</c:v>
                </c:pt>
                <c:pt idx="3">
                  <c:v>1677463</c:v>
                </c:pt>
                <c:pt idx="6">
                  <c:v>1664848</c:v>
                </c:pt>
                <c:pt idx="9">
                  <c:v>1636309</c:v>
                </c:pt>
                <c:pt idx="12">
                  <c:v>1577837</c:v>
                </c:pt>
              </c:numCache>
            </c:numRef>
          </c:val>
          <c:extLst>
            <c:ext xmlns:c16="http://schemas.microsoft.com/office/drawing/2014/chart" uri="{C3380CC4-5D6E-409C-BE32-E72D297353CC}">
              <c16:uniqueId val="{0000000A-F4A3-42B0-ACAD-15AFD13A977E}"/>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643405</c:v>
                </c:pt>
                <c:pt idx="2">
                  <c:v>#N/A</c:v>
                </c:pt>
                <c:pt idx="3">
                  <c:v>#N/A</c:v>
                </c:pt>
                <c:pt idx="4">
                  <c:v>624777</c:v>
                </c:pt>
                <c:pt idx="5">
                  <c:v>#N/A</c:v>
                </c:pt>
                <c:pt idx="6">
                  <c:v>#N/A</c:v>
                </c:pt>
                <c:pt idx="7">
                  <c:v>598448</c:v>
                </c:pt>
                <c:pt idx="8">
                  <c:v>#N/A</c:v>
                </c:pt>
                <c:pt idx="9">
                  <c:v>#N/A</c:v>
                </c:pt>
                <c:pt idx="10">
                  <c:v>571580</c:v>
                </c:pt>
                <c:pt idx="11">
                  <c:v>#N/A</c:v>
                </c:pt>
                <c:pt idx="12">
                  <c:v>#N/A</c:v>
                </c:pt>
                <c:pt idx="13">
                  <c:v>568299</c:v>
                </c:pt>
                <c:pt idx="14">
                  <c:v>#N/A</c:v>
                </c:pt>
              </c:numCache>
            </c:numRef>
          </c:val>
          <c:smooth val="0"/>
          <c:extLst>
            <c:ext xmlns:c16="http://schemas.microsoft.com/office/drawing/2014/chart" uri="{C3380CC4-5D6E-409C-BE32-E72D297353CC}">
              <c16:uniqueId val="{0000000B-F4A3-42B0-ACAD-15AFD13A977E}"/>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20770</c:v>
                </c:pt>
                <c:pt idx="1">
                  <c:v>20971</c:v>
                </c:pt>
                <c:pt idx="2">
                  <c:v>21204</c:v>
                </c:pt>
              </c:numCache>
            </c:numRef>
          </c:val>
          <c:extLst>
            <c:ext xmlns:c16="http://schemas.microsoft.com/office/drawing/2014/chart" uri="{C3380CC4-5D6E-409C-BE32-E72D297353CC}">
              <c16:uniqueId val="{00000000-10D4-4F7F-B787-3535AA5A4B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19749</c:v>
                </c:pt>
                <c:pt idx="1">
                  <c:v>19750</c:v>
                </c:pt>
                <c:pt idx="2">
                  <c:v>19764</c:v>
                </c:pt>
              </c:numCache>
            </c:numRef>
          </c:val>
          <c:extLst>
            <c:ext xmlns:c16="http://schemas.microsoft.com/office/drawing/2014/chart" uri="{C3380CC4-5D6E-409C-BE32-E72D297353CC}">
              <c16:uniqueId val="{00000001-10D4-4F7F-B787-3535AA5A4B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157750</c:v>
                </c:pt>
                <c:pt idx="1">
                  <c:v>164664</c:v>
                </c:pt>
                <c:pt idx="2">
                  <c:v>139837</c:v>
                </c:pt>
              </c:numCache>
            </c:numRef>
          </c:val>
          <c:extLst>
            <c:ext xmlns:c16="http://schemas.microsoft.com/office/drawing/2014/chart" uri="{C3380CC4-5D6E-409C-BE32-E72D297353CC}">
              <c16:uniqueId val="{00000002-10D4-4F7F-B787-3535AA5A4B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実質公債費比率（分子）の構成要素に占める割合が大きな元利償還金は、償還計画に基づく償還により、各年度を通じて</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億円程度で推移しており、算入公債費等も</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億円程度で推移している。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年度は、定時償還債での新発債の増加等により措置期間中の満期一括地方債が相対的に減少し、減債基金不足比率が低下したことなどにより、実質公債費比率の分子が減少している。</a:t>
          </a:r>
        </a:p>
        <a:p>
          <a:r>
            <a:rPr kumimoji="1" lang="ja-JP" altLang="en-US" sz="1400">
              <a:latin typeface="ＭＳ ゴシック" pitchFamily="49" charset="-128"/>
              <a:ea typeface="ＭＳ ゴシック" pitchFamily="49" charset="-128"/>
            </a:rPr>
            <a:t>　今後も県債の発行抑制や公債費の平準化に努め、適正な水準となるよう配慮していく。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で設定しているのに対して、本県は</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年据置）で毎年度積立額を</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で設定しているため、減債基金残高と減債基金積立相当額に乖離が生じている。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将来負担比率（分子）の構成要素に占める割合が大きな地方債の現在高が、これまで取り組んできた県債の発行抑制の効果もあり、近年は減少傾向で推移している。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年度は、臨時財政対策債の発行額の減等により将来負担額が減少し、将来負担比率の分子が改善したほか、普通交付税や税収の増加により標準財政規模が増加したため、分母も改善されている。</a:t>
          </a:r>
        </a:p>
        <a:p>
          <a:r>
            <a:rPr kumimoji="1" lang="ja-JP" altLang="en-US" sz="1400">
              <a:latin typeface="ＭＳ ゴシック" pitchFamily="49" charset="-128"/>
              <a:ea typeface="ＭＳ ゴシック" pitchFamily="49" charset="-128"/>
            </a:rPr>
            <a:t>　今後も継続して将来負担に配慮した財政運営に努めていく必要がある。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財政調整基金や減債基金は、ほぼ横ばいであり、その他特定目的基金では普通交付税の精算や新型コロナウイルス感染症関係国庫返還等への対応などで「地域整備推進基金」を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億円取崩した一方、後年度の普通交付税の精算等に備えて「地域整備推進基金」へ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億円、県有施設の長寿命化対策のため「公共施設等整備基金」へ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億円それぞれ積立てた結果、基金全体では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東日本大震災からの復旧・復興事業の進捗に伴い「東日本大震災復興基金」等の東日本大震災関連の基金残高は、減少していく見込みである。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また、県有施設の老朽化等の将来の財政負担に備え、県庁舎等の長寿命化対策に要する経費として「公共施設等整備基金」等に積立を行い、引き続き残高の確保に努めていく。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・地域整備推進基金：県内各地域における県勢発展の基盤となる公共施設等の整備その他の地域の振興に資する施策の円滑な推進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・富県宮城推進基金：富県宮城の実現に向けた県経済の成長を図るための産業振興に関する施策及び大規模な地震による被害の最小化に関する施策の推進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・地域整備推進基金、公共施設等整備基金：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普通交付税の精算等への対応などで「地域整備推進基金」を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億円取崩した一方、後年度の普通交付税の精算等に備えて「地域整備推進基金」へ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億円の積立てを行い、県有施設の長寿命化対策のため「公共施設等整備基金」を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億円取崩した一方、県有施設の老朽化等の将来の財政負担に備え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億円を積立てた結果、その他特定目的基金全体では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・東日本大震災復興基金等の震災関連の基金：復旧・復興事業の進捗に伴い残高は減少していく見込みである。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・公共施設等整備基金：将来の財政負担に備え、県有施設の長寿命化対策に要する経費として積み立てを行い、引き続き残高の確保に努める。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億円の取崩を見込んでいたが、景気の持ち直しを反映した県税収入などの歳入変動や歳出抑制等により、取崩が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億円積み立てたことにより、前年度残高から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みやぎ財政運営戦略（第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において、大規模災害や国の政策変更があった際の安定的な財政運営の観点に加え、被災地ニーズの変化への柔軟な対応や、本格的な人口減局面を見据えた施策に対応するため、一定の残高を確保する必要がある、としている。このため、歳出予算の節減や歳入増の取組の着実な推進と決算剰余金や年度末の執行残額を活用し、減債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程度を目標に、引き続き残高の確保に努める。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預金利子等の果実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百万円の積立及び県債償還のための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百万円の取崩により、ほぼ横ばいで推移している。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適切な運用・管理を行い、引き続き残高の確保に努める。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2,224,980
2,195,694
7,282.30
1,019,172,895
997,507,909
1,588,214
495,008,192
1,408,155,924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年度は、指数算定上の入れ替わりとなる令和</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年度と比較し、基準財政収入額が基準財政需要額の伸びを上回ったため、結果的に財政力指数は</a:t>
          </a:r>
          <a:r>
            <a:rPr kumimoji="1" lang="en-US" altLang="ja-JP" sz="1300" baseline="0">
              <a:latin typeface="ＭＳ Ｐゴシック" panose="020B0600070205080204" pitchFamily="50" charset="-128"/>
              <a:ea typeface="ＭＳ Ｐゴシック" panose="020B0600070205080204" pitchFamily="50" charset="-128"/>
            </a:rPr>
            <a:t>0.02</a:t>
          </a:r>
          <a:r>
            <a:rPr kumimoji="1" lang="ja-JP" altLang="en-US" sz="1300" baseline="0">
              <a:latin typeface="ＭＳ Ｐゴシック" panose="020B0600070205080204" pitchFamily="50" charset="-128"/>
              <a:ea typeface="ＭＳ Ｐゴシック" panose="020B0600070205080204" pitchFamily="50" charset="-128"/>
            </a:rPr>
            <a:t>ポイント増の</a:t>
          </a:r>
          <a:r>
            <a:rPr kumimoji="1" lang="en-US" altLang="ja-JP" sz="1300" baseline="0">
              <a:latin typeface="ＭＳ Ｐゴシック" panose="020B0600070205080204" pitchFamily="50" charset="-128"/>
              <a:ea typeface="ＭＳ Ｐゴシック" panose="020B0600070205080204" pitchFamily="50" charset="-128"/>
            </a:rPr>
            <a:t>0.61</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宮城県地方税滞納整理機構等の取組により、地方税の徴収率は高水準で推移しているが（</a:t>
          </a:r>
          <a:r>
            <a:rPr kumimoji="1" lang="en-US" altLang="ja-JP" sz="1300" baseline="0">
              <a:latin typeface="ＭＳ Ｐゴシック" panose="020B0600070205080204" pitchFamily="50" charset="-128"/>
              <a:ea typeface="ＭＳ Ｐゴシック" panose="020B0600070205080204" pitchFamily="50" charset="-128"/>
            </a:rPr>
            <a:t>R4:99.1%→R5:99.1%</a:t>
          </a:r>
          <a:r>
            <a:rPr kumimoji="1" lang="ja-JP" altLang="en-US" sz="1300" baseline="0">
              <a:latin typeface="ＭＳ Ｐゴシック" panose="020B0600070205080204" pitchFamily="50" charset="-128"/>
              <a:ea typeface="ＭＳ Ｐゴシック" panose="020B0600070205080204" pitchFamily="50" charset="-128"/>
            </a:rPr>
            <a:t>→</a:t>
          </a:r>
          <a:r>
            <a:rPr kumimoji="1" lang="en-US" altLang="ja-JP" sz="1300" baseline="0">
              <a:latin typeface="ＭＳ Ｐゴシック" panose="020B0600070205080204" pitchFamily="50" charset="-128"/>
              <a:ea typeface="ＭＳ Ｐゴシック" panose="020B0600070205080204" pitchFamily="50" charset="-128"/>
            </a:rPr>
            <a:t>R6:99.1%</a:t>
          </a:r>
          <a:r>
            <a:rPr kumimoji="1" lang="ja-JP" altLang="en-US" sz="1300" baseline="0">
              <a:latin typeface="ＭＳ Ｐゴシック" panose="020B0600070205080204" pitchFamily="50" charset="-128"/>
              <a:ea typeface="ＭＳ Ｐゴシック" panose="020B0600070205080204" pitchFamily="50" charset="-128"/>
            </a:rPr>
            <a:t>）、復旧・復興事業の進展に伴い、復興需要は今後減少することが見込まれることから、歳入確保・歳出削減策について検討していく必要がある。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55033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469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55033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665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年度は、分母の要素となる県税の増加により、前年度より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95.4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の増を分母の増が上回ったため、前年度を下回る形となったが、分子の経常的支出についても、前年度に比べて増額となっており、依然として財政の硬直化が継続しているため、経常的な経費の抑制や県税収入等の一般財源の確保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162278</xdr:rowOff>
    </xdr:from>
    <xdr:to>
      <xdr:col>23</xdr:col>
      <xdr:colOff>133350</xdr:colOff>
      <xdr:row>67</xdr:row>
      <xdr:rowOff>165805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620728"/>
          <a:ext cx="0" cy="1032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6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5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77205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6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162278</xdr:rowOff>
    </xdr:from>
    <xdr:to>
      <xdr:col>24</xdr:col>
      <xdr:colOff>12700</xdr:colOff>
      <xdr:row>61</xdr:row>
      <xdr:rowOff>162278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62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143933</xdr:rowOff>
    </xdr:from>
    <xdr:to>
      <xdr:col>23</xdr:col>
      <xdr:colOff>133350</xdr:colOff>
      <xdr:row>65</xdr:row>
      <xdr:rowOff>146755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16733"/>
          <a:ext cx="8382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29227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106539</xdr:rowOff>
    </xdr:from>
    <xdr:to>
      <xdr:col>19</xdr:col>
      <xdr:colOff>133350</xdr:colOff>
      <xdr:row>65</xdr:row>
      <xdr:rowOff>146755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507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143228</xdr:rowOff>
    </xdr:from>
    <xdr:to>
      <xdr:col>15</xdr:col>
      <xdr:colOff>82550</xdr:colOff>
      <xdr:row>65</xdr:row>
      <xdr:rowOff>106539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58778"/>
          <a:ext cx="889000" cy="9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15522</xdr:rowOff>
    </xdr:from>
    <xdr:to>
      <xdr:col>15</xdr:col>
      <xdr:colOff>133350</xdr:colOff>
      <xdr:row>65</xdr:row>
      <xdr:rowOff>117122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1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127299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2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143228</xdr:rowOff>
    </xdr:from>
    <xdr:to>
      <xdr:col>11</xdr:col>
      <xdr:colOff>31750</xdr:colOff>
      <xdr:row>65</xdr:row>
      <xdr:rowOff>93133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58778"/>
          <a:ext cx="889000" cy="97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20760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25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95955</xdr:rowOff>
    </xdr:from>
    <xdr:to>
      <xdr:col>19</xdr:col>
      <xdr:colOff>184150</xdr:colOff>
      <xdr:row>66</xdr:row>
      <xdr:rowOff>26105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10882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2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55739</xdr:rowOff>
    </xdr:from>
    <xdr:to>
      <xdr:col>15</xdr:col>
      <xdr:colOff>133350</xdr:colOff>
      <xdr:row>65</xdr:row>
      <xdr:rowOff>157339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142116</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8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92428</xdr:rowOff>
    </xdr:from>
    <xdr:to>
      <xdr:col>11</xdr:col>
      <xdr:colOff>82550</xdr:colOff>
      <xdr:row>60</xdr:row>
      <xdr:rowOff>22578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32755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7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154110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高くなっているのは、新型コロナウイルス感染症対応経費が減額となった一方で、地域防災アプリの普及経費や鳥インフルエンザ対応経費が増額したことにより、１人当たりの決算額が増加した。</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43782</xdr:rowOff>
    </xdr:from>
    <xdr:to>
      <xdr:col>23</xdr:col>
      <xdr:colOff>133350</xdr:colOff>
      <xdr:row>84</xdr:row>
      <xdr:rowOff>97726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445582"/>
          <a:ext cx="838200" cy="5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43782</xdr:rowOff>
    </xdr:from>
    <xdr:to>
      <xdr:col>19</xdr:col>
      <xdr:colOff>133350</xdr:colOff>
      <xdr:row>85</xdr:row>
      <xdr:rowOff>44284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445582"/>
          <a:ext cx="889000" cy="17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115877</xdr:rowOff>
    </xdr:from>
    <xdr:to>
      <xdr:col>15</xdr:col>
      <xdr:colOff>82550</xdr:colOff>
      <xdr:row>85</xdr:row>
      <xdr:rowOff>44284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517677"/>
          <a:ext cx="889000" cy="9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15711</xdr:rowOff>
    </xdr:from>
    <xdr:to>
      <xdr:col>11</xdr:col>
      <xdr:colOff>31750</xdr:colOff>
      <xdr:row>84</xdr:row>
      <xdr:rowOff>115877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417511"/>
          <a:ext cx="889000" cy="10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46926</xdr:rowOff>
    </xdr:from>
    <xdr:to>
      <xdr:col>23</xdr:col>
      <xdr:colOff>184150</xdr:colOff>
      <xdr:row>84</xdr:row>
      <xdr:rowOff>148526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44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19003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42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164432</xdr:rowOff>
    </xdr:from>
    <xdr:to>
      <xdr:col>19</xdr:col>
      <xdr:colOff>184150</xdr:colOff>
      <xdr:row>84</xdr:row>
      <xdr:rowOff>94582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39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79359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481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164934</xdr:rowOff>
    </xdr:from>
    <xdr:to>
      <xdr:col>15</xdr:col>
      <xdr:colOff>133350</xdr:colOff>
      <xdr:row>85</xdr:row>
      <xdr:rowOff>95084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5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79861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65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65077</xdr:rowOff>
    </xdr:from>
    <xdr:to>
      <xdr:col>11</xdr:col>
      <xdr:colOff>82550</xdr:colOff>
      <xdr:row>84</xdr:row>
      <xdr:rowOff>166677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4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151454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55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136361</xdr:rowOff>
    </xdr:from>
    <xdr:to>
      <xdr:col>7</xdr:col>
      <xdr:colOff>31750</xdr:colOff>
      <xdr:row>84</xdr:row>
      <xdr:rowOff>66511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3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51288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45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年度以降、人事委員会勧告に基づき、本県における公民較差解消のため国の給料月額に一定率を上乗せする水準調整を実施しているが、概ね国と同水準で推移している。</a:t>
          </a:r>
        </a:p>
        <a:p>
          <a:r>
            <a:rPr kumimoji="1" lang="ja-JP" altLang="en-US" sz="1300">
              <a:latin typeface="ＭＳ Ｐゴシック" panose="020B0600070205080204" pitchFamily="50" charset="-128"/>
              <a:ea typeface="ＭＳ Ｐゴシック" panose="020B0600070205080204" pitchFamily="50" charset="-128"/>
            </a:rPr>
            <a:t>　直近の令和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グループ内平均を超えない状況が続いており、今後も人事委員会勧告を踏まえ、国及び他都道府県の動向を分析して適切に対応する。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58420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6179800" y="143637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58420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290800" y="143637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10161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3637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10161</xdr:rowOff>
    </xdr:from>
    <xdr:to>
      <xdr:col>68</xdr:col>
      <xdr:colOff>152400</xdr:colOff>
      <xdr:row>84</xdr:row>
      <xdr:rowOff>10161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512800" y="1441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130811</xdr:rowOff>
    </xdr:from>
    <xdr:to>
      <xdr:col>68</xdr:col>
      <xdr:colOff>203200</xdr:colOff>
      <xdr:row>84</xdr:row>
      <xdr:rowOff>60961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71138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130811</xdr:rowOff>
    </xdr:from>
    <xdr:to>
      <xdr:col>64</xdr:col>
      <xdr:colOff>152400</xdr:colOff>
      <xdr:row>84</xdr:row>
      <xdr:rowOff>60961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71138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本県数値がグループ内平均よりも高いのは、東日本大震災からの復旧・復興事業に対応するため、平成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年度以降、任期付職員の採用等により職員数が増加していることが主な要因である。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近年は復旧・復興事業が進捗したものの、行政需要の複雑・多様化や職員のなり手不足の深刻化により、「みやぎ行政運営・働き方改革推進プラン」においても職員数を維持する方針としている。</a:t>
          </a:r>
        </a:p>
        <a:p>
          <a:r>
            <a:rPr kumimoji="1" lang="ja-JP" altLang="en-US" sz="1300">
              <a:latin typeface="ＭＳ Ｐゴシック" panose="020B0600070205080204" pitchFamily="50" charset="-128"/>
              <a:ea typeface="ＭＳ Ｐゴシック" panose="020B0600070205080204" pitchFamily="50" charset="-128"/>
            </a:rPr>
            <a:t>　今後も、新たな行政課題へ対応するための組織体制等を勘案しながら適正かつ合理的な定員管理に努めていく。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12736</xdr:rowOff>
    </xdr:from>
    <xdr:to>
      <xdr:col>81</xdr:col>
      <xdr:colOff>44450</xdr:colOff>
      <xdr:row>62</xdr:row>
      <xdr:rowOff>18476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642636"/>
          <a:ext cx="8382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4515</xdr:rowOff>
    </xdr:from>
    <xdr:to>
      <xdr:col>77</xdr:col>
      <xdr:colOff>44450</xdr:colOff>
      <xdr:row>62</xdr:row>
      <xdr:rowOff>12736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634415"/>
          <a:ext cx="8890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981</xdr:rowOff>
    </xdr:from>
    <xdr:to>
      <xdr:col>72</xdr:col>
      <xdr:colOff>203200</xdr:colOff>
      <xdr:row>62</xdr:row>
      <xdr:rowOff>4515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630881"/>
          <a:ext cx="889000" cy="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162004</xdr:rowOff>
    </xdr:from>
    <xdr:to>
      <xdr:col>68</xdr:col>
      <xdr:colOff>152400</xdr:colOff>
      <xdr:row>62</xdr:row>
      <xdr:rowOff>981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620454"/>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139126</xdr:rowOff>
    </xdr:from>
    <xdr:to>
      <xdr:col>81</xdr:col>
      <xdr:colOff>95250</xdr:colOff>
      <xdr:row>62</xdr:row>
      <xdr:rowOff>69276</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5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111203</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56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133386</xdr:rowOff>
    </xdr:from>
    <xdr:to>
      <xdr:col>77</xdr:col>
      <xdr:colOff>95250</xdr:colOff>
      <xdr:row>62</xdr:row>
      <xdr:rowOff>63536</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59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48313</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678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125165</xdr:rowOff>
    </xdr:from>
    <xdr:to>
      <xdr:col>73</xdr:col>
      <xdr:colOff>44450</xdr:colOff>
      <xdr:row>62</xdr:row>
      <xdr:rowOff>55315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58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40092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6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121631</xdr:rowOff>
    </xdr:from>
    <xdr:to>
      <xdr:col>68</xdr:col>
      <xdr:colOff>203200</xdr:colOff>
      <xdr:row>62</xdr:row>
      <xdr:rowOff>51781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58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36558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66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111204</xdr:rowOff>
    </xdr:from>
    <xdr:to>
      <xdr:col>64</xdr:col>
      <xdr:colOff>152400</xdr:colOff>
      <xdr:row>62</xdr:row>
      <xdr:rowOff>41354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56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26131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65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元利償還金の額の減少や普通交付税、標準税収入額の増額により標準財政規模の増等により、減少傾向にある。</a:t>
          </a:r>
        </a:p>
        <a:p>
          <a:r>
            <a:rPr kumimoji="1" lang="ja-JP" altLang="en-US" sz="1300">
              <a:latin typeface="ＭＳ Ｐゴシック" panose="020B0600070205080204" pitchFamily="50" charset="-128"/>
              <a:ea typeface="ＭＳ Ｐゴシック" panose="020B0600070205080204" pitchFamily="50" charset="-128"/>
            </a:rPr>
            <a:t>　今後も県債発行の抑制や公債費の平準化に努め、適正な水準となるよう配慮していく。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30339</xdr:rowOff>
    </xdr:from>
    <xdr:to>
      <xdr:col>81</xdr:col>
      <xdr:colOff>44450</xdr:colOff>
      <xdr:row>39</xdr:row>
      <xdr:rowOff>70555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71688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70555</xdr:rowOff>
    </xdr:from>
    <xdr:to>
      <xdr:col>77</xdr:col>
      <xdr:colOff>44450</xdr:colOff>
      <xdr:row>39</xdr:row>
      <xdr:rowOff>110772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7571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110772</xdr:rowOff>
    </xdr:from>
    <xdr:to>
      <xdr:col>72</xdr:col>
      <xdr:colOff>203200</xdr:colOff>
      <xdr:row>40</xdr:row>
      <xdr:rowOff>19755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7973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19755</xdr:rowOff>
    </xdr:from>
    <xdr:to>
      <xdr:col>68</xdr:col>
      <xdr:colOff>152400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8777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150989</xdr:rowOff>
    </xdr:from>
    <xdr:to>
      <xdr:col>81</xdr:col>
      <xdr:colOff>95250</xdr:colOff>
      <xdr:row>39</xdr:row>
      <xdr:rowOff>81139</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167516</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51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19755</xdr:rowOff>
    </xdr:from>
    <xdr:to>
      <xdr:col>77</xdr:col>
      <xdr:colOff>95250</xdr:colOff>
      <xdr:row>39</xdr:row>
      <xdr:rowOff>121355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59972</xdr:rowOff>
    </xdr:from>
    <xdr:to>
      <xdr:col>73</xdr:col>
      <xdr:colOff>44450</xdr:colOff>
      <xdr:row>39</xdr:row>
      <xdr:rowOff>161572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140405</xdr:rowOff>
    </xdr:from>
    <xdr:to>
      <xdr:col>68</xdr:col>
      <xdr:colOff>203200</xdr:colOff>
      <xdr:row>40</xdr:row>
      <xdr:rowOff>70555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年度は、県債残高の減少による分子の減少に加え、普通交付税、標準税収入額の増額による標準財政規模の増加に伴う分母の増加により、前年度から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130.8%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令和元年度以降、グループ内平均を下回って推移しており、引き続き将来負担に配慮した財政運営に継続して努めていく必要がある。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167691</xdr:rowOff>
    </xdr:from>
    <xdr:to>
      <xdr:col>81</xdr:col>
      <xdr:colOff>44450</xdr:colOff>
      <xdr:row>18</xdr:row>
      <xdr:rowOff>17958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082341"/>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17958</xdr:rowOff>
    </xdr:from>
    <xdr:to>
      <xdr:col>77</xdr:col>
      <xdr:colOff>44450</xdr:colOff>
      <xdr:row>18</xdr:row>
      <xdr:rowOff>60909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104058"/>
          <a:ext cx="889000" cy="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60909</xdr:rowOff>
    </xdr:from>
    <xdr:to>
      <xdr:col>72</xdr:col>
      <xdr:colOff>203200</xdr:colOff>
      <xdr:row>18</xdr:row>
      <xdr:rowOff>73939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4401800" y="314700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73939</xdr:rowOff>
    </xdr:from>
    <xdr:to>
      <xdr:col>68</xdr:col>
      <xdr:colOff>152400</xdr:colOff>
      <xdr:row>18</xdr:row>
      <xdr:rowOff>132817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160039"/>
          <a:ext cx="889000" cy="5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116891</xdr:rowOff>
    </xdr:from>
    <xdr:to>
      <xdr:col>81</xdr:col>
      <xdr:colOff>95250</xdr:colOff>
      <xdr:row>18</xdr:row>
      <xdr:rowOff>47041</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03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133418</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87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138608</xdr:rowOff>
    </xdr:from>
    <xdr:to>
      <xdr:col>77</xdr:col>
      <xdr:colOff>95250</xdr:colOff>
      <xdr:row>18</xdr:row>
      <xdr:rowOff>68758</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0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78935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82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10109</xdr:rowOff>
    </xdr:from>
    <xdr:to>
      <xdr:col>73</xdr:col>
      <xdr:colOff>44450</xdr:colOff>
      <xdr:row>18</xdr:row>
      <xdr:rowOff>111709</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0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121886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86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23139</xdr:rowOff>
    </xdr:from>
    <xdr:to>
      <xdr:col>68</xdr:col>
      <xdr:colOff>203200</xdr:colOff>
      <xdr:row>18</xdr:row>
      <xdr:rowOff>124739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1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134916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82017</xdr:rowOff>
    </xdr:from>
    <xdr:to>
      <xdr:col>64</xdr:col>
      <xdr:colOff>152400</xdr:colOff>
      <xdr:row>19</xdr:row>
      <xdr:rowOff>12167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1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22344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93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2,224,980
2,195,694
7,282.30
1,019,172,895
997,507,909
1,588,214
495,008,192
1,408,155,924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東日本大震災に関連する人件費の影響により、平成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年度以降の比率はグループ内平均を上回っている。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年度は人事院勧告の影響により職員給が増加したほか、定年引上げに伴う退職者数の増に伴い退職手当が減少したため、前年度から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なお、復興事業の進捗により、震災関連の人件費の比率は今後も減少すると見込まれる。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6350</xdr:rowOff>
    </xdr:from>
    <xdr:to>
      <xdr:col>24</xdr:col>
      <xdr:colOff>25400</xdr:colOff>
      <xdr:row>37</xdr:row>
      <xdr:rowOff>120650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350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6350</xdr:rowOff>
    </xdr:from>
    <xdr:to>
      <xdr:col>19</xdr:col>
      <xdr:colOff>187325</xdr:colOff>
      <xdr:row>38</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350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38100</xdr:rowOff>
    </xdr:from>
    <xdr:to>
      <xdr:col>15</xdr:col>
      <xdr:colOff>98425</xdr:colOff>
      <xdr:row>38</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2103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38100</xdr:rowOff>
    </xdr:from>
    <xdr:to>
      <xdr:col>11</xdr:col>
      <xdr:colOff>9525</xdr:colOff>
      <xdr:row>38</xdr:row>
      <xdr:rowOff>165100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2103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69850</xdr:rowOff>
    </xdr:from>
    <xdr:to>
      <xdr:col>24</xdr:col>
      <xdr:colOff>76200</xdr:colOff>
      <xdr:row>38</xdr:row>
      <xdr:rowOff>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41927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127000</xdr:rowOff>
    </xdr:from>
    <xdr:to>
      <xdr:col>20</xdr:col>
      <xdr:colOff>38100</xdr:colOff>
      <xdr:row>37</xdr:row>
      <xdr:rowOff>57150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158750</xdr:rowOff>
    </xdr:from>
    <xdr:to>
      <xdr:col>11</xdr:col>
      <xdr:colOff>60325</xdr:colOff>
      <xdr:row>36</xdr:row>
      <xdr:rowOff>88900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年度は前年度からほぼ横ばいとなっているが、一貫してグループ内平均を上回る比率で推移しており、グループ内順位も低い状況である。</a:t>
          </a:r>
        </a:p>
        <a:p>
          <a:r>
            <a:rPr kumimoji="1" lang="ja-JP" altLang="en-US" sz="1300">
              <a:latin typeface="ＭＳ Ｐゴシック" panose="020B0600070205080204" pitchFamily="50" charset="-128"/>
              <a:ea typeface="ＭＳ Ｐゴシック" panose="020B0600070205080204" pitchFamily="50" charset="-128"/>
            </a:rPr>
            <a:t>　指標が高止まりしている主な要因は、システムや公共施設等の維持管理費などであることから、それらの効率的な予算執行に努めていく。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50800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479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20</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365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19</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75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18</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7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38100</xdr:rowOff>
    </xdr:from>
    <xdr:to>
      <xdr:col>82</xdr:col>
      <xdr:colOff>158750</xdr:colOff>
      <xdr:row>20</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118127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0</xdr:rowOff>
    </xdr:from>
    <xdr:to>
      <xdr:col>78</xdr:col>
      <xdr:colOff>120650</xdr:colOff>
      <xdr:row>20</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86377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51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各年度ともグループ内平均とほぼ同水準の比率であることから、本県の社会保障関係の需要が全国的なトレンドと同様の傾向で推移していることが分かる。</a:t>
          </a:r>
        </a:p>
        <a:p>
          <a:r>
            <a:rPr kumimoji="1" lang="ja-JP" altLang="en-US" sz="1300">
              <a:latin typeface="ＭＳ Ｐゴシック" panose="020B0600070205080204" pitchFamily="50" charset="-128"/>
              <a:ea typeface="ＭＳ Ｐゴシック" panose="020B0600070205080204" pitchFamily="50" charset="-128"/>
            </a:rPr>
            <a:t>　今後も引き続き社会保障関係経費が増加していくことを想定し、各種制度の適切な運用に努めていく。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22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年度は国民健康保険特別会計への繰出金が微減となったが、経常収支比率は横ばいとなった。</a:t>
          </a:r>
        </a:p>
        <a:p>
          <a:r>
            <a:rPr kumimoji="1" lang="ja-JP" altLang="en-US" sz="1300">
              <a:latin typeface="ＭＳ Ｐゴシック" panose="020B0600070205080204" pitchFamily="50" charset="-128"/>
              <a:ea typeface="ＭＳ Ｐゴシック" panose="020B0600070205080204" pitchFamily="50" charset="-128"/>
            </a:rPr>
            <a:t>　今後は、東日本大震災の復旧・復興事業により整備した施設の維持補修費の増加が見込まれるため、経費の必要性について引き続き検討を行い、適切な財政運営に努めていく。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751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58</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7510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58</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053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13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補助費等は、令和元年度以降、各年度ともグループ内平均を下回る比率で推移している。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度は経常一般財源の増加により、前年度に比べて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ポイント減少したが、決算額については前年度を上回った。</a:t>
          </a:r>
        </a:p>
        <a:p>
          <a:r>
            <a:rPr kumimoji="1" lang="ja-JP" altLang="en-US" sz="1300">
              <a:latin typeface="ＭＳ Ｐゴシック" panose="020B0600070205080204" pitchFamily="50" charset="-128"/>
              <a:ea typeface="ＭＳ Ｐゴシック" panose="020B0600070205080204" pitchFamily="50" charset="-128"/>
            </a:rPr>
            <a:t>　今後も高齢化の影響により社会保障関係経費の増加が見込まれることから、各種制度の適切な運用に努めていく。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121557</xdr:rowOff>
    </xdr:from>
    <xdr:to>
      <xdr:col>82</xdr:col>
      <xdr:colOff>107950</xdr:colOff>
      <xdr:row>37</xdr:row>
      <xdr:rowOff>26307</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937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45357</xdr:rowOff>
    </xdr:from>
    <xdr:to>
      <xdr:col>78</xdr:col>
      <xdr:colOff>69850</xdr:colOff>
      <xdr:row>37</xdr:row>
      <xdr:rowOff>26307</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175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86178</xdr:rowOff>
    </xdr:from>
    <xdr:to>
      <xdr:col>73</xdr:col>
      <xdr:colOff>180975</xdr:colOff>
      <xdr:row>36</xdr:row>
      <xdr:rowOff>45357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086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86178</xdr:rowOff>
    </xdr:from>
    <xdr:to>
      <xdr:col>69</xdr:col>
      <xdr:colOff>92075</xdr:colOff>
      <xdr:row>36</xdr:row>
      <xdr:rowOff>67128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086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87284</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146957</xdr:rowOff>
    </xdr:from>
    <xdr:to>
      <xdr:col>78</xdr:col>
      <xdr:colOff>120650</xdr:colOff>
      <xdr:row>37</xdr:row>
      <xdr:rowOff>77107</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87284</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8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166007</xdr:rowOff>
    </xdr:from>
    <xdr:to>
      <xdr:col>74</xdr:col>
      <xdr:colOff>31750</xdr:colOff>
      <xdr:row>36</xdr:row>
      <xdr:rowOff>96157</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106334</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35378</xdr:rowOff>
    </xdr:from>
    <xdr:to>
      <xdr:col>69</xdr:col>
      <xdr:colOff>142875</xdr:colOff>
      <xdr:row>35</xdr:row>
      <xdr:rowOff>136978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147155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償還計画に基づく元利償還金の計上による変動が見られ、令和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年度はグループ内平均を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これまで新発債を伴う投資的経費の抑制を図ることで、長期的には公債費は減少傾向になると見込んでいたが、頻発化・激甚化する自然災害への対応や国土強靱化対策に伴う新発債の増加、金利の動向によって、今後は公債費の増額が見込まれる。</a:t>
          </a:r>
        </a:p>
        <a:p>
          <a:r>
            <a:rPr kumimoji="1" lang="ja-JP" altLang="en-US" sz="1300">
              <a:latin typeface="ＭＳ Ｐゴシック" panose="020B0600070205080204" pitchFamily="50" charset="-128"/>
              <a:ea typeface="ＭＳ Ｐゴシック" panose="020B0600070205080204" pitchFamily="50" charset="-128"/>
            </a:rPr>
            <a:t>　今後も公債費の平準化や金利負担の軽減に努めていく。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118835</xdr:rowOff>
    </xdr:from>
    <xdr:to>
      <xdr:col>24</xdr:col>
      <xdr:colOff>25400</xdr:colOff>
      <xdr:row>77</xdr:row>
      <xdr:rowOff>53521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77585"/>
          <a:ext cx="8382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159657</xdr:rowOff>
    </xdr:from>
    <xdr:to>
      <xdr:col>19</xdr:col>
      <xdr:colOff>187325</xdr:colOff>
      <xdr:row>77</xdr:row>
      <xdr:rowOff>53521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898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94343</xdr:rowOff>
    </xdr:from>
    <xdr:to>
      <xdr:col>15</xdr:col>
      <xdr:colOff>98425</xdr:colOff>
      <xdr:row>76</xdr:row>
      <xdr:rowOff>159657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781643"/>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94343</xdr:rowOff>
    </xdr:from>
    <xdr:to>
      <xdr:col>11</xdr:col>
      <xdr:colOff>9525</xdr:colOff>
      <xdr:row>76</xdr:row>
      <xdr:rowOff>94343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781643"/>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68035</xdr:rowOff>
    </xdr:from>
    <xdr:to>
      <xdr:col>24</xdr:col>
      <xdr:colOff>76200</xdr:colOff>
      <xdr:row>75</xdr:row>
      <xdr:rowOff>169636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84562</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2721</xdr:rowOff>
    </xdr:from>
    <xdr:to>
      <xdr:col>20</xdr:col>
      <xdr:colOff>38100</xdr:colOff>
      <xdr:row>77</xdr:row>
      <xdr:rowOff>104321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89098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90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108857</xdr:rowOff>
    </xdr:from>
    <xdr:to>
      <xdr:col>15</xdr:col>
      <xdr:colOff>149225</xdr:colOff>
      <xdr:row>77</xdr:row>
      <xdr:rowOff>39007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49184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43543</xdr:rowOff>
    </xdr:from>
    <xdr:to>
      <xdr:col>11</xdr:col>
      <xdr:colOff>60325</xdr:colOff>
      <xdr:row>74</xdr:row>
      <xdr:rowOff>145143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155320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43543</xdr:rowOff>
    </xdr:from>
    <xdr:to>
      <xdr:col>6</xdr:col>
      <xdr:colOff>171450</xdr:colOff>
      <xdr:row>76</xdr:row>
      <xdr:rowOff>145143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155320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4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年度は、人件費の増加等により前年度から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ポイント増加しており、グループ内平均を上回る状況が続いている。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今後は高齢化の影響により社会保障関係経費が増加する見込みであることから、引き続き経常的経費の計画的な抑制や安定的な一般財源の確保に一層努めていく必要がある。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6350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500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78</xdr:row>
      <xdr:rowOff>139700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50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78</xdr:row>
      <xdr:rowOff>139700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905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99077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31750</xdr:rowOff>
    </xdr:from>
    <xdr:to>
      <xdr:col>69</xdr:col>
      <xdr:colOff>92075</xdr:colOff>
      <xdr:row>79</xdr:row>
      <xdr:rowOff>6350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90500"/>
          <a:ext cx="8890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127000</xdr:rowOff>
    </xdr:from>
    <xdr:to>
      <xdr:col>82</xdr:col>
      <xdr:colOff>158750</xdr:colOff>
      <xdr:row>79</xdr:row>
      <xdr:rowOff>57150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99077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88900</xdr:rowOff>
    </xdr:from>
    <xdr:to>
      <xdr:col>74</xdr:col>
      <xdr:colOff>31750</xdr:colOff>
      <xdr:row>79</xdr:row>
      <xdr:rowOff>19050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3827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152400</xdr:rowOff>
    </xdr:from>
    <xdr:to>
      <xdr:col>69</xdr:col>
      <xdr:colOff>142875</xdr:colOff>
      <xdr:row>75</xdr:row>
      <xdr:rowOff>82550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67327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127000</xdr:rowOff>
    </xdr:from>
    <xdr:to>
      <xdr:col>65</xdr:col>
      <xdr:colOff>53975</xdr:colOff>
      <xdr:row>79</xdr:row>
      <xdr:rowOff>57150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41927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4628</xdr:rowOff>
    </xdr:from>
    <xdr:to>
      <xdr:col>29</xdr:col>
      <xdr:colOff>127000</xdr:colOff>
      <xdr:row>16</xdr:row>
      <xdr:rowOff>57206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95453"/>
          <a:ext cx="647700" cy="52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57206</xdr:rowOff>
    </xdr:from>
    <xdr:to>
      <xdr:col>26</xdr:col>
      <xdr:colOff>50800</xdr:colOff>
      <xdr:row>16</xdr:row>
      <xdr:rowOff>63803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48031"/>
          <a:ext cx="698500" cy="6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63803</xdr:rowOff>
    </xdr:from>
    <xdr:to>
      <xdr:col>22</xdr:col>
      <xdr:colOff>114300</xdr:colOff>
      <xdr:row>16</xdr:row>
      <xdr:rowOff>72473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54628"/>
          <a:ext cx="698500" cy="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64211</xdr:rowOff>
    </xdr:from>
    <xdr:to>
      <xdr:col>18</xdr:col>
      <xdr:colOff>177800</xdr:colOff>
      <xdr:row>16</xdr:row>
      <xdr:rowOff>72473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55036"/>
          <a:ext cx="698500" cy="8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125278</xdr:rowOff>
    </xdr:from>
    <xdr:to>
      <xdr:col>29</xdr:col>
      <xdr:colOff>177800</xdr:colOff>
      <xdr:row>16</xdr:row>
      <xdr:rowOff>55428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44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141805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8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6406</xdr:rowOff>
    </xdr:from>
    <xdr:to>
      <xdr:col>26</xdr:col>
      <xdr:colOff>101600</xdr:colOff>
      <xdr:row>16</xdr:row>
      <xdr:rowOff>108006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97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118183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6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13003</xdr:rowOff>
    </xdr:from>
    <xdr:to>
      <xdr:col>22</xdr:col>
      <xdr:colOff>165100</xdr:colOff>
      <xdr:row>16</xdr:row>
      <xdr:rowOff>114603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03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124780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21673</xdr:rowOff>
    </xdr:from>
    <xdr:to>
      <xdr:col>19</xdr:col>
      <xdr:colOff>38100</xdr:colOff>
      <xdr:row>16</xdr:row>
      <xdr:rowOff>123273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12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133450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8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13411</xdr:rowOff>
    </xdr:from>
    <xdr:to>
      <xdr:col>15</xdr:col>
      <xdr:colOff>101600</xdr:colOff>
      <xdr:row>16</xdr:row>
      <xdr:rowOff>115011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0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125188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7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113467</xdr:rowOff>
    </xdr:from>
    <xdr:to>
      <xdr:col>29</xdr:col>
      <xdr:colOff>127000</xdr:colOff>
      <xdr:row>36</xdr:row>
      <xdr:rowOff>122474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66717"/>
          <a:ext cx="647700" cy="9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207118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105100</xdr:rowOff>
    </xdr:from>
    <xdr:to>
      <xdr:col>26</xdr:col>
      <xdr:colOff>50800</xdr:colOff>
      <xdr:row>36</xdr:row>
      <xdr:rowOff>113467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58350"/>
          <a:ext cx="698500" cy="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94859</xdr:rowOff>
    </xdr:from>
    <xdr:to>
      <xdr:col>22</xdr:col>
      <xdr:colOff>114300</xdr:colOff>
      <xdr:row>36</xdr:row>
      <xdr:rowOff>105100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48109"/>
          <a:ext cx="698500" cy="10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83612</xdr:rowOff>
    </xdr:from>
    <xdr:to>
      <xdr:col>18</xdr:col>
      <xdr:colOff>177800</xdr:colOff>
      <xdr:row>36</xdr:row>
      <xdr:rowOff>94859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36862"/>
          <a:ext cx="698500" cy="1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71674</xdr:rowOff>
    </xdr:from>
    <xdr:to>
      <xdr:col>29</xdr:col>
      <xdr:colOff>177800</xdr:colOff>
      <xdr:row>37</xdr:row>
      <xdr:rowOff>1824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24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43751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62667</xdr:rowOff>
    </xdr:from>
    <xdr:to>
      <xdr:col>26</xdr:col>
      <xdr:colOff>101600</xdr:colOff>
      <xdr:row>36</xdr:row>
      <xdr:rowOff>164267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15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149044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02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54300</xdr:rowOff>
    </xdr:from>
    <xdr:to>
      <xdr:col>22</xdr:col>
      <xdr:colOff>165100</xdr:colOff>
      <xdr:row>36</xdr:row>
      <xdr:rowOff>155900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07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140677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44059</xdr:rowOff>
    </xdr:from>
    <xdr:to>
      <xdr:col>19</xdr:col>
      <xdr:colOff>38100</xdr:colOff>
      <xdr:row>36</xdr:row>
      <xdr:rowOff>145659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97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155836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6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32812</xdr:rowOff>
    </xdr:from>
    <xdr:to>
      <xdr:col>15</xdr:col>
      <xdr:colOff>101600</xdr:colOff>
      <xdr:row>36</xdr:row>
      <xdr:rowOff>134412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8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144589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5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2,224,980
2,195,694
7,282.30
1,019,172,895
997,507,909
1,588,214
495,008,192
1,408,155,924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26714</xdr:rowOff>
    </xdr:from>
    <xdr:to>
      <xdr:col>24</xdr:col>
      <xdr:colOff>63500</xdr:colOff>
      <xdr:row>35</xdr:row>
      <xdr:rowOff>165494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7464"/>
          <a:ext cx="838200" cy="13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79750</xdr:rowOff>
    </xdr:from>
    <xdr:to>
      <xdr:col>19</xdr:col>
      <xdr:colOff>177800</xdr:colOff>
      <xdr:row>35</xdr:row>
      <xdr:rowOff>165494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80500"/>
          <a:ext cx="889000" cy="8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79750</xdr:rowOff>
    </xdr:from>
    <xdr:to>
      <xdr:col>15</xdr:col>
      <xdr:colOff>50800</xdr:colOff>
      <xdr:row>35</xdr:row>
      <xdr:rowOff>101657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80500"/>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100647</xdr:rowOff>
    </xdr:from>
    <xdr:to>
      <xdr:col>10</xdr:col>
      <xdr:colOff>114300</xdr:colOff>
      <xdr:row>35</xdr:row>
      <xdr:rowOff>101657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01397"/>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147364</xdr:rowOff>
    </xdr:from>
    <xdr:to>
      <xdr:col>24</xdr:col>
      <xdr:colOff>114300</xdr:colOff>
      <xdr:row>35</xdr:row>
      <xdr:rowOff>77514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170241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114694</xdr:rowOff>
    </xdr:from>
    <xdr:to>
      <xdr:col>20</xdr:col>
      <xdr:colOff>38100</xdr:colOff>
      <xdr:row>36</xdr:row>
      <xdr:rowOff>44844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34</xdr:row>
      <xdr:rowOff>61371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589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28950</xdr:rowOff>
    </xdr:from>
    <xdr:to>
      <xdr:col>15</xdr:col>
      <xdr:colOff>101600</xdr:colOff>
      <xdr:row>35</xdr:row>
      <xdr:rowOff>130550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147077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0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50857</xdr:rowOff>
    </xdr:from>
    <xdr:to>
      <xdr:col>10</xdr:col>
      <xdr:colOff>165100</xdr:colOff>
      <xdr:row>35</xdr:row>
      <xdr:rowOff>152457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168984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49847</xdr:rowOff>
    </xdr:from>
    <xdr:to>
      <xdr:col>6</xdr:col>
      <xdr:colOff>38100</xdr:colOff>
      <xdr:row>35</xdr:row>
      <xdr:rowOff>151447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167974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161131</xdr:rowOff>
    </xdr:from>
    <xdr:to>
      <xdr:col>24</xdr:col>
      <xdr:colOff>63500</xdr:colOff>
      <xdr:row>55</xdr:row>
      <xdr:rowOff>29401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419431"/>
          <a:ext cx="838200" cy="3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2654</xdr:rowOff>
    </xdr:from>
    <xdr:to>
      <xdr:col>19</xdr:col>
      <xdr:colOff>177800</xdr:colOff>
      <xdr:row>55</xdr:row>
      <xdr:rowOff>29401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746604"/>
          <a:ext cx="889000" cy="7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2654</xdr:rowOff>
    </xdr:from>
    <xdr:to>
      <xdr:col>15</xdr:col>
      <xdr:colOff>50800</xdr:colOff>
      <xdr:row>53</xdr:row>
      <xdr:rowOff>14142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746604"/>
          <a:ext cx="889000" cy="35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14142</xdr:rowOff>
    </xdr:from>
    <xdr:to>
      <xdr:col>10</xdr:col>
      <xdr:colOff>114300</xdr:colOff>
      <xdr:row>55</xdr:row>
      <xdr:rowOff>93237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100992"/>
          <a:ext cx="889000" cy="42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110331</xdr:rowOff>
    </xdr:from>
    <xdr:to>
      <xdr:col>24</xdr:col>
      <xdr:colOff>114300</xdr:colOff>
      <xdr:row>55</xdr:row>
      <xdr:rowOff>40481</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36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133208</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2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150051</xdr:rowOff>
    </xdr:from>
    <xdr:to>
      <xdr:col>20</xdr:col>
      <xdr:colOff>38100</xdr:colOff>
      <xdr:row>55</xdr:row>
      <xdr:rowOff>80201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4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96728</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18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123304</xdr:rowOff>
    </xdr:from>
    <xdr:to>
      <xdr:col>15</xdr:col>
      <xdr:colOff>101600</xdr:colOff>
      <xdr:row>51</xdr:row>
      <xdr:rowOff>53454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69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69981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47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134792</xdr:rowOff>
    </xdr:from>
    <xdr:to>
      <xdr:col>10</xdr:col>
      <xdr:colOff>165100</xdr:colOff>
      <xdr:row>53</xdr:row>
      <xdr:rowOff>64942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05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81469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882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42437</xdr:rowOff>
    </xdr:from>
    <xdr:to>
      <xdr:col>6</xdr:col>
      <xdr:colOff>38100</xdr:colOff>
      <xdr:row>55</xdr:row>
      <xdr:rowOff>144037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4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160564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2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15266</xdr:rowOff>
    </xdr:from>
    <xdr:to>
      <xdr:col>24</xdr:col>
      <xdr:colOff>63500</xdr:colOff>
      <xdr:row>78</xdr:row>
      <xdr:rowOff>21895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88366"/>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134062</xdr:rowOff>
    </xdr:from>
    <xdr:to>
      <xdr:col>19</xdr:col>
      <xdr:colOff>177800</xdr:colOff>
      <xdr:row>78</xdr:row>
      <xdr:rowOff>21895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335712"/>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134062</xdr:rowOff>
    </xdr:from>
    <xdr:to>
      <xdr:col>15</xdr:col>
      <xdr:colOff>50800</xdr:colOff>
      <xdr:row>78</xdr:row>
      <xdr:rowOff>17627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35712"/>
          <a:ext cx="889000" cy="5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17627</xdr:rowOff>
    </xdr:from>
    <xdr:to>
      <xdr:col>10</xdr:col>
      <xdr:colOff>114300</xdr:colOff>
      <xdr:row>78</xdr:row>
      <xdr:rowOff>62891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90727"/>
          <a:ext cx="889000" cy="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135916</xdr:rowOff>
    </xdr:from>
    <xdr:to>
      <xdr:col>24</xdr:col>
      <xdr:colOff>114300</xdr:colOff>
      <xdr:row>78</xdr:row>
      <xdr:rowOff>66066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81348</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8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142545</xdr:rowOff>
    </xdr:from>
    <xdr:to>
      <xdr:col>20</xdr:col>
      <xdr:colOff>38100</xdr:colOff>
      <xdr:row>78</xdr:row>
      <xdr:rowOff>72695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63822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43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83262</xdr:rowOff>
    </xdr:from>
    <xdr:to>
      <xdr:col>15</xdr:col>
      <xdr:colOff>101600</xdr:colOff>
      <xdr:row>78</xdr:row>
      <xdr:rowOff>13412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8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29939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06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138277</xdr:rowOff>
    </xdr:from>
    <xdr:to>
      <xdr:col>10</xdr:col>
      <xdr:colOff>165100</xdr:colOff>
      <xdr:row>78</xdr:row>
      <xdr:rowOff>68427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59554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3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12091</xdr:rowOff>
    </xdr:from>
    <xdr:to>
      <xdr:col>6</xdr:col>
      <xdr:colOff>38100</xdr:colOff>
      <xdr:row>78</xdr:row>
      <xdr:rowOff>113691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104818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7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101092</xdr:rowOff>
    </xdr:from>
    <xdr:to>
      <xdr:col>24</xdr:col>
      <xdr:colOff>63500</xdr:colOff>
      <xdr:row>97</xdr:row>
      <xdr:rowOff>118111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3797300" y="16731742"/>
          <a:ext cx="8382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97282</xdr:rowOff>
    </xdr:from>
    <xdr:to>
      <xdr:col>19</xdr:col>
      <xdr:colOff>177800</xdr:colOff>
      <xdr:row>97</xdr:row>
      <xdr:rowOff>101092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72793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157624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7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97282</xdr:rowOff>
    </xdr:from>
    <xdr:to>
      <xdr:col>15</xdr:col>
      <xdr:colOff>50800</xdr:colOff>
      <xdr:row>98</xdr:row>
      <xdr:rowOff>23749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727932"/>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23749</xdr:rowOff>
    </xdr:from>
    <xdr:to>
      <xdr:col>10</xdr:col>
      <xdr:colOff>114300</xdr:colOff>
      <xdr:row>98</xdr:row>
      <xdr:rowOff>32765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825849"/>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113682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67311</xdr:rowOff>
    </xdr:from>
    <xdr:to>
      <xdr:col>24</xdr:col>
      <xdr:colOff>114300</xdr:colOff>
      <xdr:row>97</xdr:row>
      <xdr:rowOff>168911</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69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90188</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54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50292</xdr:rowOff>
    </xdr:from>
    <xdr:to>
      <xdr:col>20</xdr:col>
      <xdr:colOff>38100</xdr:colOff>
      <xdr:row>97</xdr:row>
      <xdr:rowOff>151892</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6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168419</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45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46482</xdr:rowOff>
    </xdr:from>
    <xdr:to>
      <xdr:col>15</xdr:col>
      <xdr:colOff>101600</xdr:colOff>
      <xdr:row>97</xdr:row>
      <xdr:rowOff>148082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6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139209</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76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144399</xdr:rowOff>
    </xdr:from>
    <xdr:to>
      <xdr:col>10</xdr:col>
      <xdr:colOff>165100</xdr:colOff>
      <xdr:row>98</xdr:row>
      <xdr:rowOff>74549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7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65676</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8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153415</xdr:rowOff>
    </xdr:from>
    <xdr:to>
      <xdr:col>6</xdr:col>
      <xdr:colOff>38100</xdr:colOff>
      <xdr:row>98</xdr:row>
      <xdr:rowOff>83565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7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100092</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655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167799</xdr:rowOff>
    </xdr:from>
    <xdr:to>
      <xdr:col>55</xdr:col>
      <xdr:colOff>0</xdr:colOff>
      <xdr:row>36</xdr:row>
      <xdr:rowOff>37897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9639300" y="6168549"/>
          <a:ext cx="838200" cy="4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321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22085</xdr:rowOff>
    </xdr:from>
    <xdr:to>
      <xdr:col>50</xdr:col>
      <xdr:colOff>114300</xdr:colOff>
      <xdr:row>36</xdr:row>
      <xdr:rowOff>37897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5851385"/>
          <a:ext cx="889000" cy="3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95369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33934</xdr:rowOff>
    </xdr:from>
    <xdr:to>
      <xdr:col>45</xdr:col>
      <xdr:colOff>177800</xdr:colOff>
      <xdr:row>34</xdr:row>
      <xdr:rowOff>22085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520334"/>
          <a:ext cx="889000" cy="3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170330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99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33934</xdr:rowOff>
    </xdr:from>
    <xdr:to>
      <xdr:col>41</xdr:col>
      <xdr:colOff>50800</xdr:colOff>
      <xdr:row>35</xdr:row>
      <xdr:rowOff>134766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520334"/>
          <a:ext cx="889000" cy="6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116999</xdr:rowOff>
    </xdr:from>
    <xdr:to>
      <xdr:col>55</xdr:col>
      <xdr:colOff>50800</xdr:colOff>
      <xdr:row>36</xdr:row>
      <xdr:rowOff>47149</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1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139876</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596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158547</xdr:rowOff>
    </xdr:from>
    <xdr:to>
      <xdr:col>50</xdr:col>
      <xdr:colOff>165100</xdr:colOff>
      <xdr:row>36</xdr:row>
      <xdr:rowOff>88697</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15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105224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593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142735</xdr:rowOff>
    </xdr:from>
    <xdr:to>
      <xdr:col>46</xdr:col>
      <xdr:colOff>38100</xdr:colOff>
      <xdr:row>34</xdr:row>
      <xdr:rowOff>72885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8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89412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57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154584</xdr:rowOff>
    </xdr:from>
    <xdr:to>
      <xdr:col>41</xdr:col>
      <xdr:colOff>101600</xdr:colOff>
      <xdr:row>32</xdr:row>
      <xdr:rowOff>84734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46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75861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6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83966</xdr:rowOff>
    </xdr:from>
    <xdr:to>
      <xdr:col>36</xdr:col>
      <xdr:colOff>165100</xdr:colOff>
      <xdr:row>36</xdr:row>
      <xdr:rowOff>14116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0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5243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17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94602</xdr:rowOff>
    </xdr:from>
    <xdr:to>
      <xdr:col>55</xdr:col>
      <xdr:colOff>0</xdr:colOff>
      <xdr:row>54</xdr:row>
      <xdr:rowOff>123203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9639300" y="9352902"/>
          <a:ext cx="838200" cy="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64694</xdr:rowOff>
    </xdr:from>
    <xdr:to>
      <xdr:col>50</xdr:col>
      <xdr:colOff>114300</xdr:colOff>
      <xdr:row>54</xdr:row>
      <xdr:rowOff>94602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8750300" y="9322994"/>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62141</xdr:rowOff>
    </xdr:from>
    <xdr:to>
      <xdr:col>45</xdr:col>
      <xdr:colOff>177800</xdr:colOff>
      <xdr:row>54</xdr:row>
      <xdr:rowOff>64694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148991"/>
          <a:ext cx="889000" cy="17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10516</xdr:rowOff>
    </xdr:from>
    <xdr:to>
      <xdr:col>41</xdr:col>
      <xdr:colOff>50800</xdr:colOff>
      <xdr:row>53</xdr:row>
      <xdr:rowOff>62141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972300" y="8925916"/>
          <a:ext cx="889000" cy="22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72403</xdr:rowOff>
    </xdr:from>
    <xdr:to>
      <xdr:col>55</xdr:col>
      <xdr:colOff>50800</xdr:colOff>
      <xdr:row>55</xdr:row>
      <xdr:rowOff>2553</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3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95280</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18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43802</xdr:rowOff>
    </xdr:from>
    <xdr:to>
      <xdr:col>50</xdr:col>
      <xdr:colOff>165100</xdr:colOff>
      <xdr:row>54</xdr:row>
      <xdr:rowOff>145402</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30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161929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907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13894</xdr:rowOff>
    </xdr:from>
    <xdr:to>
      <xdr:col>46</xdr:col>
      <xdr:colOff>38100</xdr:colOff>
      <xdr:row>54</xdr:row>
      <xdr:rowOff>115494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27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132021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04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11341</xdr:rowOff>
    </xdr:from>
    <xdr:to>
      <xdr:col>41</xdr:col>
      <xdr:colOff>101600</xdr:colOff>
      <xdr:row>53</xdr:row>
      <xdr:rowOff>112941</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09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129468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87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131166</xdr:rowOff>
    </xdr:from>
    <xdr:to>
      <xdr:col>36</xdr:col>
      <xdr:colOff>165100</xdr:colOff>
      <xdr:row>52</xdr:row>
      <xdr:rowOff>61316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887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77843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6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126898</xdr:rowOff>
    </xdr:from>
    <xdr:to>
      <xdr:col>55</xdr:col>
      <xdr:colOff>0</xdr:colOff>
      <xdr:row>77</xdr:row>
      <xdr:rowOff>167794</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9639300" y="13328548"/>
          <a:ext cx="838200" cy="4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115526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297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4552</xdr:rowOff>
    </xdr:from>
    <xdr:to>
      <xdr:col>50</xdr:col>
      <xdr:colOff>114300</xdr:colOff>
      <xdr:row>77</xdr:row>
      <xdr:rowOff>126898</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8750300" y="13206202"/>
          <a:ext cx="889000" cy="1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58113</xdr:rowOff>
    </xdr:from>
    <xdr:to>
      <xdr:col>45</xdr:col>
      <xdr:colOff>177800</xdr:colOff>
      <xdr:row>77</xdr:row>
      <xdr:rowOff>4552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7861300" y="13088313"/>
          <a:ext cx="889000" cy="11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147724</xdr:rowOff>
    </xdr:from>
    <xdr:to>
      <xdr:col>41</xdr:col>
      <xdr:colOff>50800</xdr:colOff>
      <xdr:row>76</xdr:row>
      <xdr:rowOff>58113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972300" y="12835024"/>
          <a:ext cx="889000" cy="2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153418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116994</xdr:rowOff>
    </xdr:from>
    <xdr:to>
      <xdr:col>55</xdr:col>
      <xdr:colOff>50800</xdr:colOff>
      <xdr:row>78</xdr:row>
      <xdr:rowOff>47144</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3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31921</xdr:rowOff>
    </xdr:from>
    <xdr:ext cx="469744"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323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76098</xdr:rowOff>
    </xdr:from>
    <xdr:to>
      <xdr:col>50</xdr:col>
      <xdr:colOff>165100</xdr:colOff>
      <xdr:row>78</xdr:row>
      <xdr:rowOff>6248</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32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77</xdr:row>
      <xdr:rowOff>168825</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91728" y="1337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125202</xdr:rowOff>
    </xdr:from>
    <xdr:to>
      <xdr:col>46</xdr:col>
      <xdr:colOff>38100</xdr:colOff>
      <xdr:row>77</xdr:row>
      <xdr:rowOff>55352</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315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46479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4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7313</xdr:rowOff>
    </xdr:from>
    <xdr:to>
      <xdr:col>41</xdr:col>
      <xdr:colOff>101600</xdr:colOff>
      <xdr:row>76</xdr:row>
      <xdr:rowOff>108913</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303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125440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81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96924</xdr:rowOff>
    </xdr:from>
    <xdr:to>
      <xdr:col>36</xdr:col>
      <xdr:colOff>165100</xdr:colOff>
      <xdr:row>75</xdr:row>
      <xdr:rowOff>27074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278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43601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8" name="普通建設事業費 （ うち更新整備　）グラフ枠">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57671</xdr:rowOff>
    </xdr:from>
    <xdr:to>
      <xdr:col>54</xdr:col>
      <xdr:colOff>189865</xdr:colOff>
      <xdr:row>99</xdr:row>
      <xdr:rowOff>70929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flipV="1">
          <a:off x="10475595" y="15831071"/>
          <a:ext cx="1270" cy="1213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74756</xdr:rowOff>
    </xdr:from>
    <xdr:ext cx="469744" cy="259045"/>
    <xdr:sp macro="" textlink="">
      <xdr:nvSpPr>
        <xdr:cNvPr id="440" name="普通建設事業費 （ うち更新整備　）最小値テキスト">
          <a:extLst>
            <a:ext uri="{FF2B5EF4-FFF2-40B4-BE49-F238E27FC236}">
              <a16:creationId xmlns:a16="http://schemas.microsoft.com/office/drawing/2014/main" id="{00000000-0008-0000-0600-0000B8010000}"/>
            </a:ext>
          </a:extLst>
        </xdr:cNvPr>
        <xdr:cNvSpPr txBox="1"/>
      </xdr:nvSpPr>
      <xdr:spPr>
        <a:xfrm>
          <a:off x="10528300" y="1704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70929</xdr:rowOff>
    </xdr:from>
    <xdr:to>
      <xdr:col>55</xdr:col>
      <xdr:colOff>88900</xdr:colOff>
      <xdr:row>99</xdr:row>
      <xdr:rowOff>70929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704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4348</xdr:rowOff>
    </xdr:from>
    <xdr:ext cx="534377" cy="259045"/>
    <xdr:sp macro="" textlink="">
      <xdr:nvSpPr>
        <xdr:cNvPr id="442" name="普通建設事業費 （ うち更新整備　）最大値テキスト">
          <a:extLst>
            <a:ext uri="{FF2B5EF4-FFF2-40B4-BE49-F238E27FC236}">
              <a16:creationId xmlns:a16="http://schemas.microsoft.com/office/drawing/2014/main" id="{00000000-0008-0000-0600-0000BA010000}"/>
            </a:ext>
          </a:extLst>
        </xdr:cNvPr>
        <xdr:cNvSpPr txBox="1"/>
      </xdr:nvSpPr>
      <xdr:spPr>
        <a:xfrm>
          <a:off x="10528300" y="1560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57671</xdr:rowOff>
    </xdr:from>
    <xdr:to>
      <xdr:col>55</xdr:col>
      <xdr:colOff>88900</xdr:colOff>
      <xdr:row>92</xdr:row>
      <xdr:rowOff>57671</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10388600" y="1583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57671</xdr:rowOff>
    </xdr:from>
    <xdr:to>
      <xdr:col>55</xdr:col>
      <xdr:colOff>0</xdr:colOff>
      <xdr:row>92</xdr:row>
      <xdr:rowOff>57975</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9639300" y="15831071"/>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129125</xdr:rowOff>
    </xdr:from>
    <xdr:ext cx="534377" cy="259045"/>
    <xdr:sp macro="" textlink="">
      <xdr:nvSpPr>
        <xdr:cNvPr id="445" name="普通建設事業費 （ うち更新整備　）平均値テキスト">
          <a:extLst>
            <a:ext uri="{FF2B5EF4-FFF2-40B4-BE49-F238E27FC236}">
              <a16:creationId xmlns:a16="http://schemas.microsoft.com/office/drawing/2014/main" id="{00000000-0008-0000-0600-0000BD010000}"/>
            </a:ext>
          </a:extLst>
        </xdr:cNvPr>
        <xdr:cNvSpPr txBox="1"/>
      </xdr:nvSpPr>
      <xdr:spPr>
        <a:xfrm>
          <a:off x="10528300" y="16588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150698</xdr:rowOff>
    </xdr:from>
    <xdr:to>
      <xdr:col>55</xdr:col>
      <xdr:colOff>50800</xdr:colOff>
      <xdr:row>97</xdr:row>
      <xdr:rowOff>80848</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104267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57975</xdr:rowOff>
    </xdr:from>
    <xdr:to>
      <xdr:col>50</xdr:col>
      <xdr:colOff>114300</xdr:colOff>
      <xdr:row>93</xdr:row>
      <xdr:rowOff>25209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8750300" y="15831375"/>
          <a:ext cx="8890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15405</xdr:rowOff>
    </xdr:from>
    <xdr:to>
      <xdr:col>50</xdr:col>
      <xdr:colOff>165100</xdr:colOff>
      <xdr:row>97</xdr:row>
      <xdr:rowOff>117005</xdr:rowOff>
    </xdr:to>
    <xdr:sp macro="" textlink="">
      <xdr:nvSpPr>
        <xdr:cNvPr id="448" name="フローチャート: 判断 447">
          <a:extLst>
            <a:ext uri="{FF2B5EF4-FFF2-40B4-BE49-F238E27FC236}">
              <a16:creationId xmlns:a16="http://schemas.microsoft.com/office/drawing/2014/main" id="{00000000-0008-0000-0600-0000C0010000}"/>
            </a:ext>
          </a:extLst>
        </xdr:cNvPr>
        <xdr:cNvSpPr/>
      </xdr:nvSpPr>
      <xdr:spPr>
        <a:xfrm>
          <a:off x="9588500" y="166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108132</xdr:rowOff>
    </xdr:from>
    <xdr:ext cx="534377"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9359411" y="1673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70396</xdr:rowOff>
    </xdr:from>
    <xdr:to>
      <xdr:col>45</xdr:col>
      <xdr:colOff>177800</xdr:colOff>
      <xdr:row>93</xdr:row>
      <xdr:rowOff>25209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7861300" y="15843796"/>
          <a:ext cx="889000" cy="1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17996</xdr:rowOff>
    </xdr:from>
    <xdr:to>
      <xdr:col>46</xdr:col>
      <xdr:colOff>38100</xdr:colOff>
      <xdr:row>97</xdr:row>
      <xdr:rowOff>119596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8699500" y="166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110723</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83111" y="1674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69901</xdr:rowOff>
    </xdr:from>
    <xdr:to>
      <xdr:col>41</xdr:col>
      <xdr:colOff>50800</xdr:colOff>
      <xdr:row>92</xdr:row>
      <xdr:rowOff>70396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972300" y="15671851"/>
          <a:ext cx="889000" cy="17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169177</xdr:rowOff>
    </xdr:from>
    <xdr:to>
      <xdr:col>41</xdr:col>
      <xdr:colOff>101600</xdr:colOff>
      <xdr:row>97</xdr:row>
      <xdr:rowOff>99327</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7810500" y="166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90454</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7594111" y="1672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54420</xdr:rowOff>
    </xdr:from>
    <xdr:to>
      <xdr:col>36</xdr:col>
      <xdr:colOff>165100</xdr:colOff>
      <xdr:row>97</xdr:row>
      <xdr:rowOff>156020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6921500" y="166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147147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705111" y="1677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6871</xdr:rowOff>
    </xdr:from>
    <xdr:to>
      <xdr:col>55</xdr:col>
      <xdr:colOff>50800</xdr:colOff>
      <xdr:row>92</xdr:row>
      <xdr:rowOff>108471</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10426700" y="1578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131348</xdr:rowOff>
    </xdr:from>
    <xdr:ext cx="534377" cy="259045"/>
    <xdr:sp macro="" textlink="">
      <xdr:nvSpPr>
        <xdr:cNvPr id="464" name="普通建設事業費 （ うち更新整備　）該当値テキスト">
          <a:extLst>
            <a:ext uri="{FF2B5EF4-FFF2-40B4-BE49-F238E27FC236}">
              <a16:creationId xmlns:a16="http://schemas.microsoft.com/office/drawing/2014/main" id="{00000000-0008-0000-0600-0000D0010000}"/>
            </a:ext>
          </a:extLst>
        </xdr:cNvPr>
        <xdr:cNvSpPr txBox="1"/>
      </xdr:nvSpPr>
      <xdr:spPr>
        <a:xfrm>
          <a:off x="10528300" y="1573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7175</xdr:rowOff>
    </xdr:from>
    <xdr:to>
      <xdr:col>50</xdr:col>
      <xdr:colOff>165100</xdr:colOff>
      <xdr:row>92</xdr:row>
      <xdr:rowOff>108775</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9588500" y="157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90</xdr:row>
      <xdr:rowOff>125302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59411" y="1555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145859</xdr:rowOff>
    </xdr:from>
    <xdr:to>
      <xdr:col>46</xdr:col>
      <xdr:colOff>38100</xdr:colOff>
      <xdr:row>93</xdr:row>
      <xdr:rowOff>76009</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8699500" y="159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92536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569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19596</xdr:rowOff>
    </xdr:from>
    <xdr:to>
      <xdr:col>41</xdr:col>
      <xdr:colOff>101600</xdr:colOff>
      <xdr:row>92</xdr:row>
      <xdr:rowOff>121196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7810500" y="1579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137723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556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19101</xdr:rowOff>
    </xdr:from>
    <xdr:to>
      <xdr:col>36</xdr:col>
      <xdr:colOff>165100</xdr:colOff>
      <xdr:row>91</xdr:row>
      <xdr:rowOff>120701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6921500" y="156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137228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539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156540</xdr:rowOff>
    </xdr:from>
    <xdr:to>
      <xdr:col>85</xdr:col>
      <xdr:colOff>126364</xdr:colOff>
      <xdr:row>39</xdr:row>
      <xdr:rowOff>43612</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flipV="1">
          <a:off x="16317595" y="6500190"/>
          <a:ext cx="1269" cy="22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51452</xdr:rowOff>
    </xdr:from>
    <xdr:ext cx="313932" cy="259045"/>
    <xdr:sp macro="" textlink="">
      <xdr:nvSpPr>
        <xdr:cNvPr id="495" name="災害復旧事業費最小値テキスト">
          <a:extLst>
            <a:ext uri="{FF2B5EF4-FFF2-40B4-BE49-F238E27FC236}">
              <a16:creationId xmlns:a16="http://schemas.microsoft.com/office/drawing/2014/main" id="{00000000-0008-0000-0600-0000EF010000}"/>
            </a:ext>
          </a:extLst>
        </xdr:cNvPr>
        <xdr:cNvSpPr txBox="1"/>
      </xdr:nvSpPr>
      <xdr:spPr>
        <a:xfrm>
          <a:off x="16370300" y="67380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43612</xdr:rowOff>
    </xdr:from>
    <xdr:to>
      <xdr:col>86</xdr:col>
      <xdr:colOff>25400</xdr:colOff>
      <xdr:row>39</xdr:row>
      <xdr:rowOff>43612</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673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103217</xdr:rowOff>
    </xdr:from>
    <xdr:ext cx="469744" cy="259045"/>
    <xdr:sp macro="" textlink="">
      <xdr:nvSpPr>
        <xdr:cNvPr id="497" name="災害復旧事業費最大値テキスト">
          <a:extLst>
            <a:ext uri="{FF2B5EF4-FFF2-40B4-BE49-F238E27FC236}">
              <a16:creationId xmlns:a16="http://schemas.microsoft.com/office/drawing/2014/main" id="{00000000-0008-0000-0600-0000F1010000}"/>
            </a:ext>
          </a:extLst>
        </xdr:cNvPr>
        <xdr:cNvSpPr txBox="1"/>
      </xdr:nvSpPr>
      <xdr:spPr>
        <a:xfrm>
          <a:off x="16370300" y="62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156540</xdr:rowOff>
    </xdr:from>
    <xdr:to>
      <xdr:col>86</xdr:col>
      <xdr:colOff>25400</xdr:colOff>
      <xdr:row>37</xdr:row>
      <xdr:rowOff>156540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6230600" y="6500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142481</xdr:rowOff>
    </xdr:from>
    <xdr:to>
      <xdr:col>85</xdr:col>
      <xdr:colOff>127000</xdr:colOff>
      <xdr:row>38</xdr:row>
      <xdr:rowOff>118707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5481300" y="6486131"/>
          <a:ext cx="8382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95902</xdr:rowOff>
    </xdr:from>
    <xdr:ext cx="469744" cy="259045"/>
    <xdr:sp macro="" textlink="">
      <xdr:nvSpPr>
        <xdr:cNvPr id="500" name="災害復旧事業費平均値テキスト">
          <a:extLst>
            <a:ext uri="{FF2B5EF4-FFF2-40B4-BE49-F238E27FC236}">
              <a16:creationId xmlns:a16="http://schemas.microsoft.com/office/drawing/2014/main" id="{00000000-0008-0000-0600-0000F4010000}"/>
            </a:ext>
          </a:extLst>
        </xdr:cNvPr>
        <xdr:cNvSpPr txBox="1"/>
      </xdr:nvSpPr>
      <xdr:spPr>
        <a:xfrm>
          <a:off x="16370300" y="6611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117475</xdr:rowOff>
    </xdr:from>
    <xdr:to>
      <xdr:col>85</xdr:col>
      <xdr:colOff>177800</xdr:colOff>
      <xdr:row>39</xdr:row>
      <xdr:rowOff>47625</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62687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12179</xdr:rowOff>
    </xdr:from>
    <xdr:to>
      <xdr:col>81</xdr:col>
      <xdr:colOff>50800</xdr:colOff>
      <xdr:row>37</xdr:row>
      <xdr:rowOff>142481</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4592300" y="6355829"/>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106426</xdr:rowOff>
    </xdr:from>
    <xdr:to>
      <xdr:col>81</xdr:col>
      <xdr:colOff>101600</xdr:colOff>
      <xdr:row>39</xdr:row>
      <xdr:rowOff>36576</xdr:rowOff>
    </xdr:to>
    <xdr:sp macro="" textlink="">
      <xdr:nvSpPr>
        <xdr:cNvPr id="503" name="フローチャート: 判断 502">
          <a:extLst>
            <a:ext uri="{FF2B5EF4-FFF2-40B4-BE49-F238E27FC236}">
              <a16:creationId xmlns:a16="http://schemas.microsoft.com/office/drawing/2014/main" id="{00000000-0008-0000-0600-0000F7010000}"/>
            </a:ext>
          </a:extLst>
        </xdr:cNvPr>
        <xdr:cNvSpPr/>
      </xdr:nvSpPr>
      <xdr:spPr>
        <a:xfrm>
          <a:off x="15430500" y="662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27703</xdr:rowOff>
    </xdr:from>
    <xdr:ext cx="469744"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5233728" y="671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129984</xdr:rowOff>
    </xdr:from>
    <xdr:to>
      <xdr:col>76</xdr:col>
      <xdr:colOff>114300</xdr:colOff>
      <xdr:row>37</xdr:row>
      <xdr:rowOff>12179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3703300" y="5959284"/>
          <a:ext cx="889000" cy="3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96939</xdr:rowOff>
    </xdr:from>
    <xdr:to>
      <xdr:col>76</xdr:col>
      <xdr:colOff>165100</xdr:colOff>
      <xdr:row>39</xdr:row>
      <xdr:rowOff>27089</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4541500" y="661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18216</xdr:rowOff>
    </xdr:from>
    <xdr:ext cx="469744"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4357428" y="670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132728</xdr:rowOff>
    </xdr:from>
    <xdr:to>
      <xdr:col>71</xdr:col>
      <xdr:colOff>177800</xdr:colOff>
      <xdr:row>34</xdr:row>
      <xdr:rowOff>129984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814300" y="5447678"/>
          <a:ext cx="889000" cy="51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50647</xdr:rowOff>
    </xdr:from>
    <xdr:to>
      <xdr:col>72</xdr:col>
      <xdr:colOff>38100</xdr:colOff>
      <xdr:row>38</xdr:row>
      <xdr:rowOff>152247</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3652500" y="656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143374</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3468428" y="665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965</xdr:rowOff>
    </xdr:from>
    <xdr:to>
      <xdr:col>67</xdr:col>
      <xdr:colOff>101600</xdr:colOff>
      <xdr:row>38</xdr:row>
      <xdr:rowOff>102565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27635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93692</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579428" y="660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67907</xdr:rowOff>
    </xdr:from>
    <xdr:to>
      <xdr:col>85</xdr:col>
      <xdr:colOff>177800</xdr:colOff>
      <xdr:row>38</xdr:row>
      <xdr:rowOff>169507</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6268700" y="658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58767</xdr:rowOff>
    </xdr:from>
    <xdr:ext cx="469744" cy="259045"/>
    <xdr:sp macro="" textlink="">
      <xdr:nvSpPr>
        <xdr:cNvPr id="519" name="災害復旧事業費該当値テキスト">
          <a:extLst>
            <a:ext uri="{FF2B5EF4-FFF2-40B4-BE49-F238E27FC236}">
              <a16:creationId xmlns:a16="http://schemas.microsoft.com/office/drawing/2014/main" id="{00000000-0008-0000-0600-000007020000}"/>
            </a:ext>
          </a:extLst>
        </xdr:cNvPr>
        <xdr:cNvSpPr txBox="1"/>
      </xdr:nvSpPr>
      <xdr:spPr>
        <a:xfrm>
          <a:off x="16370300" y="64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91681</xdr:rowOff>
    </xdr:from>
    <xdr:to>
      <xdr:col>81</xdr:col>
      <xdr:colOff>101600</xdr:colOff>
      <xdr:row>38</xdr:row>
      <xdr:rowOff>21831</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5430500" y="64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38358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33728" y="621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132829</xdr:rowOff>
    </xdr:from>
    <xdr:to>
      <xdr:col>76</xdr:col>
      <xdr:colOff>165100</xdr:colOff>
      <xdr:row>37</xdr:row>
      <xdr:rowOff>62979</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4541500" y="63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79506</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08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79184</xdr:rowOff>
    </xdr:from>
    <xdr:to>
      <xdr:col>72</xdr:col>
      <xdr:colOff>38100</xdr:colOff>
      <xdr:row>35</xdr:row>
      <xdr:rowOff>9334</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3652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25861</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56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81928</xdr:rowOff>
    </xdr:from>
    <xdr:to>
      <xdr:col>67</xdr:col>
      <xdr:colOff>101600</xdr:colOff>
      <xdr:row>32</xdr:row>
      <xdr:rowOff>12078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2763500" y="539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28605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517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0" name="失業対策事業費グラフ枠">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2" name="失業対策事業費最小値テキスト">
          <a:extLst>
            <a:ext uri="{FF2B5EF4-FFF2-40B4-BE49-F238E27FC236}">
              <a16:creationId xmlns:a16="http://schemas.microsoft.com/office/drawing/2014/main" id="{00000000-0008-0000-0600-00001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4" name="失業対策事業費最大値テキスト">
          <a:extLst>
            <a:ext uri="{FF2B5EF4-FFF2-40B4-BE49-F238E27FC236}">
              <a16:creationId xmlns:a16="http://schemas.microsoft.com/office/drawing/2014/main" id="{00000000-0008-0000-0600-00002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7" name="失業対策事業費平均値テキスト">
          <a:extLst>
            <a:ext uri="{FF2B5EF4-FFF2-40B4-BE49-F238E27FC236}">
              <a16:creationId xmlns:a16="http://schemas.microsoft.com/office/drawing/2014/main" id="{00000000-0008-0000-0600-00002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8" name="フローチャート: 判断 547">
          <a:extLst>
            <a:ext uri="{FF2B5EF4-FFF2-40B4-BE49-F238E27FC236}">
              <a16:creationId xmlns:a16="http://schemas.microsoft.com/office/drawing/2014/main" id="{00000000-0008-0000-0600-00002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0" name="フローチャート: 判断 549">
          <a:extLst>
            <a:ext uri="{FF2B5EF4-FFF2-40B4-BE49-F238E27FC236}">
              <a16:creationId xmlns:a16="http://schemas.microsoft.com/office/drawing/2014/main" id="{00000000-0008-0000-0600-00002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6" name="失業対策事業費該当値テキスト">
          <a:extLst>
            <a:ext uri="{FF2B5EF4-FFF2-40B4-BE49-F238E27FC236}">
              <a16:creationId xmlns:a16="http://schemas.microsoft.com/office/drawing/2014/main" id="{00000000-0008-0000-0600-00003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6" name="公債費グラフ枠">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8" name="公債費最小値テキスト">
          <a:extLst>
            <a:ext uri="{FF2B5EF4-FFF2-40B4-BE49-F238E27FC236}">
              <a16:creationId xmlns:a16="http://schemas.microsoft.com/office/drawing/2014/main" id="{00000000-0008-0000-0600-000056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600" name="公債費最大値テキスト">
          <a:extLst>
            <a:ext uri="{FF2B5EF4-FFF2-40B4-BE49-F238E27FC236}">
              <a16:creationId xmlns:a16="http://schemas.microsoft.com/office/drawing/2014/main" id="{00000000-0008-0000-0600-000058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88760</xdr:rowOff>
    </xdr:from>
    <xdr:to>
      <xdr:col>85</xdr:col>
      <xdr:colOff>127000</xdr:colOff>
      <xdr:row>74</xdr:row>
      <xdr:rowOff>106591</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5481300" y="12776060"/>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603" name="公債費平均値テキスト">
          <a:extLst>
            <a:ext uri="{FF2B5EF4-FFF2-40B4-BE49-F238E27FC236}">
              <a16:creationId xmlns:a16="http://schemas.microsoft.com/office/drawing/2014/main" id="{00000000-0008-0000-0600-00005B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4" name="フローチャート: 判断 603">
          <a:extLst>
            <a:ext uri="{FF2B5EF4-FFF2-40B4-BE49-F238E27FC236}">
              <a16:creationId xmlns:a16="http://schemas.microsoft.com/office/drawing/2014/main" id="{00000000-0008-0000-0600-00005C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88760</xdr:rowOff>
    </xdr:from>
    <xdr:to>
      <xdr:col>81</xdr:col>
      <xdr:colOff>50800</xdr:colOff>
      <xdr:row>74</xdr:row>
      <xdr:rowOff>103886</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4592300" y="12776060"/>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6" name="フローチャート: 判断 605">
          <a:extLst>
            <a:ext uri="{FF2B5EF4-FFF2-40B4-BE49-F238E27FC236}">
              <a16:creationId xmlns:a16="http://schemas.microsoft.com/office/drawing/2014/main" id="{00000000-0008-0000-0600-00005E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103886</xdr:rowOff>
    </xdr:from>
    <xdr:to>
      <xdr:col>76</xdr:col>
      <xdr:colOff>114300</xdr:colOff>
      <xdr:row>75</xdr:row>
      <xdr:rowOff>51727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3703300" y="12791186"/>
          <a:ext cx="889000" cy="1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49213</xdr:rowOff>
    </xdr:from>
    <xdr:to>
      <xdr:col>71</xdr:col>
      <xdr:colOff>177800</xdr:colOff>
      <xdr:row>75</xdr:row>
      <xdr:rowOff>51727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814300" y="1290796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55791</xdr:rowOff>
    </xdr:from>
    <xdr:to>
      <xdr:col>85</xdr:col>
      <xdr:colOff>177800</xdr:colOff>
      <xdr:row>74</xdr:row>
      <xdr:rowOff>157391</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6268700" y="127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78668</xdr:rowOff>
    </xdr:from>
    <xdr:ext cx="534377" cy="259045"/>
    <xdr:sp macro="" textlink="">
      <xdr:nvSpPr>
        <xdr:cNvPr id="622" name="公債費該当値テキスト">
          <a:extLst>
            <a:ext uri="{FF2B5EF4-FFF2-40B4-BE49-F238E27FC236}">
              <a16:creationId xmlns:a16="http://schemas.microsoft.com/office/drawing/2014/main" id="{00000000-0008-0000-0600-00006E020000}"/>
            </a:ext>
          </a:extLst>
        </xdr:cNvPr>
        <xdr:cNvSpPr txBox="1"/>
      </xdr:nvSpPr>
      <xdr:spPr>
        <a:xfrm>
          <a:off x="16370300" y="125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37960</xdr:rowOff>
    </xdr:from>
    <xdr:to>
      <xdr:col>81</xdr:col>
      <xdr:colOff>101600</xdr:colOff>
      <xdr:row>74</xdr:row>
      <xdr:rowOff>139560</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5430500" y="127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156087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01411" y="125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53086</xdr:rowOff>
    </xdr:from>
    <xdr:to>
      <xdr:col>76</xdr:col>
      <xdr:colOff>165100</xdr:colOff>
      <xdr:row>74</xdr:row>
      <xdr:rowOff>154686</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4541500" y="127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171213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5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927</xdr:rowOff>
    </xdr:from>
    <xdr:to>
      <xdr:col>72</xdr:col>
      <xdr:colOff>38100</xdr:colOff>
      <xdr:row>75</xdr:row>
      <xdr:rowOff>102527</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3652500" y="1285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93654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95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169863</xdr:rowOff>
    </xdr:from>
    <xdr:to>
      <xdr:col>67</xdr:col>
      <xdr:colOff>101600</xdr:colOff>
      <xdr:row>75</xdr:row>
      <xdr:rowOff>100013</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2763500" y="1285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116540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6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1" name="積立金グラフ枠">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3" name="積立金最小値テキスト">
          <a:extLst>
            <a:ext uri="{FF2B5EF4-FFF2-40B4-BE49-F238E27FC236}">
              <a16:creationId xmlns:a16="http://schemas.microsoft.com/office/drawing/2014/main" id="{00000000-0008-0000-0600-00008D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5" name="積立金最大値テキスト">
          <a:extLst>
            <a:ext uri="{FF2B5EF4-FFF2-40B4-BE49-F238E27FC236}">
              <a16:creationId xmlns:a16="http://schemas.microsoft.com/office/drawing/2014/main" id="{00000000-0008-0000-0600-00008F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23495</xdr:rowOff>
    </xdr:from>
    <xdr:to>
      <xdr:col>85</xdr:col>
      <xdr:colOff>127000</xdr:colOff>
      <xdr:row>94</xdr:row>
      <xdr:rowOff>132462</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5481300" y="16139795"/>
          <a:ext cx="838200" cy="10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124438</xdr:rowOff>
    </xdr:from>
    <xdr:ext cx="534377" cy="259045"/>
    <xdr:sp macro="" textlink="">
      <xdr:nvSpPr>
        <xdr:cNvPr id="658" name="積立金平均値テキスト">
          <a:extLst>
            <a:ext uri="{FF2B5EF4-FFF2-40B4-BE49-F238E27FC236}">
              <a16:creationId xmlns:a16="http://schemas.microsoft.com/office/drawing/2014/main" id="{00000000-0008-0000-0600-000092020000}"/>
            </a:ext>
          </a:extLst>
        </xdr:cNvPr>
        <xdr:cNvSpPr txBox="1"/>
      </xdr:nvSpPr>
      <xdr:spPr>
        <a:xfrm>
          <a:off x="16370300" y="1641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9" name="フローチャート: 判断 658">
          <a:extLst>
            <a:ext uri="{FF2B5EF4-FFF2-40B4-BE49-F238E27FC236}">
              <a16:creationId xmlns:a16="http://schemas.microsoft.com/office/drawing/2014/main" id="{00000000-0008-0000-0600-000093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50242</xdr:rowOff>
    </xdr:from>
    <xdr:to>
      <xdr:col>81</xdr:col>
      <xdr:colOff>50800</xdr:colOff>
      <xdr:row>94</xdr:row>
      <xdr:rowOff>23495</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4592300" y="15995092"/>
          <a:ext cx="889000" cy="1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61" name="フローチャート: 判断 660">
          <a:extLst>
            <a:ext uri="{FF2B5EF4-FFF2-40B4-BE49-F238E27FC236}">
              <a16:creationId xmlns:a16="http://schemas.microsoft.com/office/drawing/2014/main" id="{00000000-0008-0000-0600-000095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26294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014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51270</xdr:rowOff>
    </xdr:from>
    <xdr:to>
      <xdr:col>76</xdr:col>
      <xdr:colOff>114300</xdr:colOff>
      <xdr:row>93</xdr:row>
      <xdr:rowOff>50242</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3703300" y="15653220"/>
          <a:ext cx="889000" cy="3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51270</xdr:rowOff>
    </xdr:from>
    <xdr:to>
      <xdr:col>71</xdr:col>
      <xdr:colOff>177800</xdr:colOff>
      <xdr:row>95</xdr:row>
      <xdr:rowOff>143357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2814300" y="15653220"/>
          <a:ext cx="889000" cy="7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29227</xdr:rowOff>
    </xdr:from>
    <xdr:ext cx="469744"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79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81662</xdr:rowOff>
    </xdr:from>
    <xdr:to>
      <xdr:col>85</xdr:col>
      <xdr:colOff>177800</xdr:colOff>
      <xdr:row>95</xdr:row>
      <xdr:rowOff>11812</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6268700" y="161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104539</xdr:rowOff>
    </xdr:from>
    <xdr:ext cx="534377" cy="259045"/>
    <xdr:sp macro="" textlink="">
      <xdr:nvSpPr>
        <xdr:cNvPr id="677" name="積立金該当値テキスト">
          <a:extLst>
            <a:ext uri="{FF2B5EF4-FFF2-40B4-BE49-F238E27FC236}">
              <a16:creationId xmlns:a16="http://schemas.microsoft.com/office/drawing/2014/main" id="{00000000-0008-0000-0600-0000A5020000}"/>
            </a:ext>
          </a:extLst>
        </xdr:cNvPr>
        <xdr:cNvSpPr txBox="1"/>
      </xdr:nvSpPr>
      <xdr:spPr>
        <a:xfrm>
          <a:off x="16370300" y="1604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144145</xdr:rowOff>
    </xdr:from>
    <xdr:to>
      <xdr:col>81</xdr:col>
      <xdr:colOff>101600</xdr:colOff>
      <xdr:row>94</xdr:row>
      <xdr:rowOff>74295</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5430500" y="160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90822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01411" y="1586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170892</xdr:rowOff>
    </xdr:from>
    <xdr:to>
      <xdr:col>76</xdr:col>
      <xdr:colOff>165100</xdr:colOff>
      <xdr:row>93</xdr:row>
      <xdr:rowOff>101042</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4541500" y="159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117569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571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470</xdr:rowOff>
    </xdr:from>
    <xdr:to>
      <xdr:col>72</xdr:col>
      <xdr:colOff>38100</xdr:colOff>
      <xdr:row>91</xdr:row>
      <xdr:rowOff>102070</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3652500" y="156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118597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537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92557</xdr:rowOff>
    </xdr:from>
    <xdr:to>
      <xdr:col>67</xdr:col>
      <xdr:colOff>101600</xdr:colOff>
      <xdr:row>96</xdr:row>
      <xdr:rowOff>22707</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2763500" y="1638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39234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15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4" name="投資及び出資金グラフ枠">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6" name="投資及び出資金最小値テキスト">
          <a:extLst>
            <a:ext uri="{FF2B5EF4-FFF2-40B4-BE49-F238E27FC236}">
              <a16:creationId xmlns:a16="http://schemas.microsoft.com/office/drawing/2014/main" id="{00000000-0008-0000-0600-0000C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8" name="投資及び出資金最大値テキスト">
          <a:extLst>
            <a:ext uri="{FF2B5EF4-FFF2-40B4-BE49-F238E27FC236}">
              <a16:creationId xmlns:a16="http://schemas.microsoft.com/office/drawing/2014/main" id="{00000000-0008-0000-0600-0000C4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109525</xdr:rowOff>
    </xdr:from>
    <xdr:to>
      <xdr:col>116</xdr:col>
      <xdr:colOff>63500</xdr:colOff>
      <xdr:row>38</xdr:row>
      <xdr:rowOff>124155</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1323300" y="6624625"/>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11" name="投資及び出資金平均値テキスト">
          <a:extLst>
            <a:ext uri="{FF2B5EF4-FFF2-40B4-BE49-F238E27FC236}">
              <a16:creationId xmlns:a16="http://schemas.microsoft.com/office/drawing/2014/main" id="{00000000-0008-0000-0600-0000C7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2" name="フローチャート: 判断 711">
          <a:extLst>
            <a:ext uri="{FF2B5EF4-FFF2-40B4-BE49-F238E27FC236}">
              <a16:creationId xmlns:a16="http://schemas.microsoft.com/office/drawing/2014/main" id="{00000000-0008-0000-0600-0000C8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104496</xdr:rowOff>
    </xdr:from>
    <xdr:to>
      <xdr:col>111</xdr:col>
      <xdr:colOff>177800</xdr:colOff>
      <xdr:row>38</xdr:row>
      <xdr:rowOff>124155</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0434300" y="6619596"/>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4" name="フローチャート: 判断 713">
          <a:extLst>
            <a:ext uri="{FF2B5EF4-FFF2-40B4-BE49-F238E27FC236}">
              <a16:creationId xmlns:a16="http://schemas.microsoft.com/office/drawing/2014/main" id="{00000000-0008-0000-0600-0000CA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104496</xdr:rowOff>
    </xdr:from>
    <xdr:to>
      <xdr:col>107</xdr:col>
      <xdr:colOff>50800</xdr:colOff>
      <xdr:row>38</xdr:row>
      <xdr:rowOff>117297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19545300" y="6619596"/>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171247</xdr:rowOff>
    </xdr:from>
    <xdr:to>
      <xdr:col>102</xdr:col>
      <xdr:colOff>114300</xdr:colOff>
      <xdr:row>38</xdr:row>
      <xdr:rowOff>117297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656300" y="6343447"/>
          <a:ext cx="889000" cy="28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58725</xdr:rowOff>
    </xdr:from>
    <xdr:to>
      <xdr:col>116</xdr:col>
      <xdr:colOff>114300</xdr:colOff>
      <xdr:row>38</xdr:row>
      <xdr:rowOff>160325</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21107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145102</xdr:rowOff>
    </xdr:from>
    <xdr:ext cx="313932" cy="259045"/>
    <xdr:sp macro="" textlink="">
      <xdr:nvSpPr>
        <xdr:cNvPr id="730" name="投資及び出資金該当値テキスト">
          <a:extLst>
            <a:ext uri="{FF2B5EF4-FFF2-40B4-BE49-F238E27FC236}">
              <a16:creationId xmlns:a16="http://schemas.microsoft.com/office/drawing/2014/main" id="{00000000-0008-0000-0600-0000DA020000}"/>
            </a:ext>
          </a:extLst>
        </xdr:cNvPr>
        <xdr:cNvSpPr txBox="1"/>
      </xdr:nvSpPr>
      <xdr:spPr>
        <a:xfrm>
          <a:off x="22212300" y="648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73355</xdr:rowOff>
    </xdr:from>
    <xdr:to>
      <xdr:col>112</xdr:col>
      <xdr:colOff>38100</xdr:colOff>
      <xdr:row>39</xdr:row>
      <xdr:rowOff>3505</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1272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166082</xdr:rowOff>
    </xdr:from>
    <xdr:ext cx="313932"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53633" y="668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53696</xdr:rowOff>
    </xdr:from>
    <xdr:to>
      <xdr:col>107</xdr:col>
      <xdr:colOff>101600</xdr:colOff>
      <xdr:row>38</xdr:row>
      <xdr:rowOff>155296</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20383500" y="65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146423</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77333" y="66615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66497</xdr:rowOff>
    </xdr:from>
    <xdr:to>
      <xdr:col>102</xdr:col>
      <xdr:colOff>165100</xdr:colOff>
      <xdr:row>38</xdr:row>
      <xdr:rowOff>168097</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194945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159224</xdr:rowOff>
    </xdr:from>
    <xdr:ext cx="313932"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88333" y="66743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120447</xdr:rowOff>
    </xdr:from>
    <xdr:to>
      <xdr:col>98</xdr:col>
      <xdr:colOff>38100</xdr:colOff>
      <xdr:row>37</xdr:row>
      <xdr:rowOff>50597</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18605500" y="62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67124</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67017" y="6067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1" name="貸付金グラフ枠">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3" name="貸付金最小値テキスト">
          <a:extLst>
            <a:ext uri="{FF2B5EF4-FFF2-40B4-BE49-F238E27FC236}">
              <a16:creationId xmlns:a16="http://schemas.microsoft.com/office/drawing/2014/main" id="{00000000-0008-0000-0600-0000FB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5" name="貸付金最大値テキスト">
          <a:extLst>
            <a:ext uri="{FF2B5EF4-FFF2-40B4-BE49-F238E27FC236}">
              <a16:creationId xmlns:a16="http://schemas.microsoft.com/office/drawing/2014/main" id="{00000000-0008-0000-0600-0000FD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96364</xdr:rowOff>
    </xdr:from>
    <xdr:to>
      <xdr:col>116</xdr:col>
      <xdr:colOff>63500</xdr:colOff>
      <xdr:row>54</xdr:row>
      <xdr:rowOff>149612</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21323300" y="9354664"/>
          <a:ext cx="838200" cy="5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135629</xdr:rowOff>
    </xdr:from>
    <xdr:ext cx="534377" cy="259045"/>
    <xdr:sp macro="" textlink="">
      <xdr:nvSpPr>
        <xdr:cNvPr id="768" name="貸付金平均値テキスト">
          <a:extLst>
            <a:ext uri="{FF2B5EF4-FFF2-40B4-BE49-F238E27FC236}">
              <a16:creationId xmlns:a16="http://schemas.microsoft.com/office/drawing/2014/main" id="{00000000-0008-0000-0600-000000030000}"/>
            </a:ext>
          </a:extLst>
        </xdr:cNvPr>
        <xdr:cNvSpPr txBox="1"/>
      </xdr:nvSpPr>
      <xdr:spPr>
        <a:xfrm>
          <a:off x="22212300" y="956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9" name="フローチャート: 判断 768">
          <a:extLst>
            <a:ext uri="{FF2B5EF4-FFF2-40B4-BE49-F238E27FC236}">
              <a16:creationId xmlns:a16="http://schemas.microsoft.com/office/drawing/2014/main" id="{00000000-0008-0000-0600-00000103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96364</xdr:rowOff>
    </xdr:from>
    <xdr:to>
      <xdr:col>111</xdr:col>
      <xdr:colOff>177800</xdr:colOff>
      <xdr:row>55</xdr:row>
      <xdr:rowOff>74941</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flipV="1">
          <a:off x="20434300" y="9354664"/>
          <a:ext cx="889000" cy="15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71" name="フローチャート: 判断 770">
          <a:extLst>
            <a:ext uri="{FF2B5EF4-FFF2-40B4-BE49-F238E27FC236}">
              <a16:creationId xmlns:a16="http://schemas.microsoft.com/office/drawing/2014/main" id="{00000000-0008-0000-0600-000003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27502</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43411" y="9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41582</xdr:rowOff>
    </xdr:from>
    <xdr:to>
      <xdr:col>107</xdr:col>
      <xdr:colOff>50800</xdr:colOff>
      <xdr:row>55</xdr:row>
      <xdr:rowOff>74941</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9545300" y="9471332"/>
          <a:ext cx="889000" cy="3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20415</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671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128319</xdr:rowOff>
    </xdr:from>
    <xdr:to>
      <xdr:col>102</xdr:col>
      <xdr:colOff>114300</xdr:colOff>
      <xdr:row>55</xdr:row>
      <xdr:rowOff>41582</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656300" y="9386619"/>
          <a:ext cx="889000" cy="8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107594</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278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96131</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389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98812</xdr:rowOff>
    </xdr:from>
    <xdr:to>
      <xdr:col>116</xdr:col>
      <xdr:colOff>114300</xdr:colOff>
      <xdr:row>55</xdr:row>
      <xdr:rowOff>28962</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2110700" y="9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121689</xdr:rowOff>
    </xdr:from>
    <xdr:ext cx="534377" cy="259045"/>
    <xdr:sp macro="" textlink="">
      <xdr:nvSpPr>
        <xdr:cNvPr id="787" name="貸付金該当値テキスト">
          <a:extLst>
            <a:ext uri="{FF2B5EF4-FFF2-40B4-BE49-F238E27FC236}">
              <a16:creationId xmlns:a16="http://schemas.microsoft.com/office/drawing/2014/main" id="{00000000-0008-0000-0600-000013030000}"/>
            </a:ext>
          </a:extLst>
        </xdr:cNvPr>
        <xdr:cNvSpPr txBox="1"/>
      </xdr:nvSpPr>
      <xdr:spPr>
        <a:xfrm>
          <a:off x="22212300" y="92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45564</xdr:rowOff>
    </xdr:from>
    <xdr:to>
      <xdr:col>112</xdr:col>
      <xdr:colOff>38100</xdr:colOff>
      <xdr:row>54</xdr:row>
      <xdr:rowOff>147164</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1272500" y="930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163691</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43411" y="907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24141</xdr:rowOff>
    </xdr:from>
    <xdr:to>
      <xdr:col>107</xdr:col>
      <xdr:colOff>101600</xdr:colOff>
      <xdr:row>55</xdr:row>
      <xdr:rowOff>125741</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0383500" y="94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142268</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67111" y="922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162232</xdr:rowOff>
    </xdr:from>
    <xdr:to>
      <xdr:col>102</xdr:col>
      <xdr:colOff>165100</xdr:colOff>
      <xdr:row>55</xdr:row>
      <xdr:rowOff>92382</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19494500" y="942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108909</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278111" y="919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77519</xdr:rowOff>
    </xdr:from>
    <xdr:to>
      <xdr:col>98</xdr:col>
      <xdr:colOff>38100</xdr:colOff>
      <xdr:row>55</xdr:row>
      <xdr:rowOff>7669</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18605500" y="93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24196</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389111" y="91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7" name="繰出金グラフ枠">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9" name="繰出金最小値テキスト">
          <a:extLst>
            <a:ext uri="{FF2B5EF4-FFF2-40B4-BE49-F238E27FC236}">
              <a16:creationId xmlns:a16="http://schemas.microsoft.com/office/drawing/2014/main" id="{00000000-0008-0000-0600-000033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21" name="繰出金最大値テキスト">
          <a:extLst>
            <a:ext uri="{FF2B5EF4-FFF2-40B4-BE49-F238E27FC236}">
              <a16:creationId xmlns:a16="http://schemas.microsoft.com/office/drawing/2014/main" id="{00000000-0008-0000-0600-000035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93980</xdr:rowOff>
    </xdr:from>
    <xdr:to>
      <xdr:col>116</xdr:col>
      <xdr:colOff>63500</xdr:colOff>
      <xdr:row>77</xdr:row>
      <xdr:rowOff>39115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flipV="1">
          <a:off x="21323300" y="12781280"/>
          <a:ext cx="838200" cy="45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24" name="繰出金平均値テキスト">
          <a:extLst>
            <a:ext uri="{FF2B5EF4-FFF2-40B4-BE49-F238E27FC236}">
              <a16:creationId xmlns:a16="http://schemas.microsoft.com/office/drawing/2014/main" id="{00000000-0008-0000-0600-000038030000}"/>
            </a:ext>
          </a:extLst>
        </xdr:cNvPr>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39115</xdr:rowOff>
    </xdr:from>
    <xdr:to>
      <xdr:col>111</xdr:col>
      <xdr:colOff>177800</xdr:colOff>
      <xdr:row>77</xdr:row>
      <xdr:rowOff>46737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20434300" y="13240765"/>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46737</xdr:rowOff>
    </xdr:from>
    <xdr:to>
      <xdr:col>107</xdr:col>
      <xdr:colOff>50800</xdr:colOff>
      <xdr:row>77</xdr:row>
      <xdr:rowOff>109220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19545300" y="13248387"/>
          <a:ext cx="8890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30" name="フローチャート: 判断 829">
          <a:extLst>
            <a:ext uri="{FF2B5EF4-FFF2-40B4-BE49-F238E27FC236}">
              <a16:creationId xmlns:a16="http://schemas.microsoft.com/office/drawing/2014/main" id="{00000000-0008-0000-0600-00003E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161417</xdr:rowOff>
    </xdr:from>
    <xdr:to>
      <xdr:col>102</xdr:col>
      <xdr:colOff>114300</xdr:colOff>
      <xdr:row>77</xdr:row>
      <xdr:rowOff>109220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656300" y="13191617"/>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3319</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43180</xdr:rowOff>
    </xdr:from>
    <xdr:to>
      <xdr:col>116</xdr:col>
      <xdr:colOff>114300</xdr:colOff>
      <xdr:row>74</xdr:row>
      <xdr:rowOff>144780</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2110700" y="127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66057</xdr:rowOff>
    </xdr:from>
    <xdr:ext cx="469744" cy="259045"/>
    <xdr:sp macro="" textlink="">
      <xdr:nvSpPr>
        <xdr:cNvPr id="843" name="繰出金該当値テキスト">
          <a:extLst>
            <a:ext uri="{FF2B5EF4-FFF2-40B4-BE49-F238E27FC236}">
              <a16:creationId xmlns:a16="http://schemas.microsoft.com/office/drawing/2014/main" id="{00000000-0008-0000-0600-00004B030000}"/>
            </a:ext>
          </a:extLst>
        </xdr:cNvPr>
        <xdr:cNvSpPr txBox="1"/>
      </xdr:nvSpPr>
      <xdr:spPr>
        <a:xfrm>
          <a:off x="22212300" y="1258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159765</xdr:rowOff>
    </xdr:from>
    <xdr:to>
      <xdr:col>112</xdr:col>
      <xdr:colOff>38100</xdr:colOff>
      <xdr:row>77</xdr:row>
      <xdr:rowOff>89915</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12725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81042</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75728" y="1328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167387</xdr:rowOff>
    </xdr:from>
    <xdr:to>
      <xdr:col>107</xdr:col>
      <xdr:colOff>101600</xdr:colOff>
      <xdr:row>77</xdr:row>
      <xdr:rowOff>97537</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0383500" y="131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88664</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99428" y="1329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58420</xdr:rowOff>
    </xdr:from>
    <xdr:to>
      <xdr:col>102</xdr:col>
      <xdr:colOff>165100</xdr:colOff>
      <xdr:row>77</xdr:row>
      <xdr:rowOff>160020</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19494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5097</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10428" y="1303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110617</xdr:rowOff>
    </xdr:from>
    <xdr:to>
      <xdr:col>98</xdr:col>
      <xdr:colOff>38100</xdr:colOff>
      <xdr:row>77</xdr:row>
      <xdr:rowOff>40767</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18605500" y="131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57294</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21428" y="1291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4" name="前年度繰上充用金グラフ枠">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6" name="前年度繰上充用金最小値テキスト">
          <a:extLst>
            <a:ext uri="{FF2B5EF4-FFF2-40B4-BE49-F238E27FC236}">
              <a16:creationId xmlns:a16="http://schemas.microsoft.com/office/drawing/2014/main" id="{00000000-0008-0000-0600-00006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8" name="前年度繰上充用金最大値テキスト">
          <a:extLst>
            <a:ext uri="{FF2B5EF4-FFF2-40B4-BE49-F238E27FC236}">
              <a16:creationId xmlns:a16="http://schemas.microsoft.com/office/drawing/2014/main" id="{00000000-0008-0000-0600-00006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1" name="前年度繰上充用金平均値テキスト">
          <a:extLst>
            <a:ext uri="{FF2B5EF4-FFF2-40B4-BE49-F238E27FC236}">
              <a16:creationId xmlns:a16="http://schemas.microsoft.com/office/drawing/2014/main" id="{00000000-0008-0000-0600-00006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0" name="前年度繰上充用金該当値テキスト">
          <a:extLst>
            <a:ext uri="{FF2B5EF4-FFF2-40B4-BE49-F238E27FC236}">
              <a16:creationId xmlns:a16="http://schemas.microsoft.com/office/drawing/2014/main" id="{00000000-0008-0000-0600-00007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東日本大震災や台風被害からの復旧・復興事業の影響により、投資的経費において住民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人あたりのコストがグループ内平均を大きくを上回っていたが、復旧・復興の進展に伴い、グループ内平均との差が縮小するように推移している。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復旧・復興の進展に伴い生じる新たな行政課題や増加を続ける社会保障関係経費、金利の上昇等にも対応していかなければならないことから、財源確保対策や事業の十分な精査を通じて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2,224,980
2,195,694
7,282.30
1,019,172,895
997,507,909
1,588,214
495,008,192
1,408,155,924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40640</xdr:rowOff>
    </xdr:from>
    <xdr:to>
      <xdr:col>24</xdr:col>
      <xdr:colOff>63500</xdr:colOff>
      <xdr:row>33</xdr:row>
      <xdr:rowOff>48260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984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48260</xdr:rowOff>
    </xdr:from>
    <xdr:to>
      <xdr:col>19</xdr:col>
      <xdr:colOff>177800</xdr:colOff>
      <xdr:row>33</xdr:row>
      <xdr:rowOff>48260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06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48260</xdr:rowOff>
    </xdr:from>
    <xdr:to>
      <xdr:col>15</xdr:col>
      <xdr:colOff>50800</xdr:colOff>
      <xdr:row>33</xdr:row>
      <xdr:rowOff>149225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0611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149225</xdr:rowOff>
    </xdr:from>
    <xdr:to>
      <xdr:col>10</xdr:col>
      <xdr:colOff>114300</xdr:colOff>
      <xdr:row>33</xdr:row>
      <xdr:rowOff>170180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070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161290</xdr:rowOff>
    </xdr:from>
    <xdr:to>
      <xdr:col>24</xdr:col>
      <xdr:colOff>114300</xdr:colOff>
      <xdr:row>33</xdr:row>
      <xdr:rowOff>91440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12717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99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168910</xdr:rowOff>
    </xdr:from>
    <xdr:to>
      <xdr:col>20</xdr:col>
      <xdr:colOff>38100</xdr:colOff>
      <xdr:row>33</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115587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43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168910</xdr:rowOff>
    </xdr:from>
    <xdr:to>
      <xdr:col>15</xdr:col>
      <xdr:colOff>101600</xdr:colOff>
      <xdr:row>33</xdr:row>
      <xdr:rowOff>99060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115587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43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98425</xdr:rowOff>
    </xdr:from>
    <xdr:to>
      <xdr:col>10</xdr:col>
      <xdr:colOff>165100</xdr:colOff>
      <xdr:row>34</xdr:row>
      <xdr:rowOff>28575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45102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531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32</xdr:row>
      <xdr:rowOff>66057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552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112562</xdr:rowOff>
    </xdr:from>
    <xdr:to>
      <xdr:col>24</xdr:col>
      <xdr:colOff>63500</xdr:colOff>
      <xdr:row>55</xdr:row>
      <xdr:rowOff>20534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370862"/>
          <a:ext cx="838200" cy="7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40129</xdr:rowOff>
    </xdr:from>
    <xdr:to>
      <xdr:col>19</xdr:col>
      <xdr:colOff>177800</xdr:colOff>
      <xdr:row>54</xdr:row>
      <xdr:rowOff>112562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298429"/>
          <a:ext cx="889000" cy="7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81603</xdr:rowOff>
    </xdr:from>
    <xdr:to>
      <xdr:col>15</xdr:col>
      <xdr:colOff>50800</xdr:colOff>
      <xdr:row>54</xdr:row>
      <xdr:rowOff>40129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997003"/>
          <a:ext cx="889000" cy="30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81603</xdr:rowOff>
    </xdr:from>
    <xdr:to>
      <xdr:col>10</xdr:col>
      <xdr:colOff>114300</xdr:colOff>
      <xdr:row>56</xdr:row>
      <xdr:rowOff>75921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997003"/>
          <a:ext cx="889000" cy="68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141184</xdr:rowOff>
    </xdr:from>
    <xdr:to>
      <xdr:col>24</xdr:col>
      <xdr:colOff>114300</xdr:colOff>
      <xdr:row>55</xdr:row>
      <xdr:rowOff>71334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164061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5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61762</xdr:rowOff>
    </xdr:from>
    <xdr:to>
      <xdr:col>20</xdr:col>
      <xdr:colOff>38100</xdr:colOff>
      <xdr:row>54</xdr:row>
      <xdr:rowOff>163362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8439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09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160779</xdr:rowOff>
    </xdr:from>
    <xdr:to>
      <xdr:col>15</xdr:col>
      <xdr:colOff>101600</xdr:colOff>
      <xdr:row>54</xdr:row>
      <xdr:rowOff>90929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24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107456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0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30803</xdr:rowOff>
    </xdr:from>
    <xdr:to>
      <xdr:col>10</xdr:col>
      <xdr:colOff>165100</xdr:colOff>
      <xdr:row>52</xdr:row>
      <xdr:rowOff>132403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9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148930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87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25121</xdr:rowOff>
    </xdr:from>
    <xdr:to>
      <xdr:col>6</xdr:col>
      <xdr:colOff>38100</xdr:colOff>
      <xdr:row>56</xdr:row>
      <xdr:rowOff>126721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2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143248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40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21286</xdr:rowOff>
    </xdr:from>
    <xdr:to>
      <xdr:col>24</xdr:col>
      <xdr:colOff>63500</xdr:colOff>
      <xdr:row>76</xdr:row>
      <xdr:rowOff>6598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880036"/>
          <a:ext cx="838200" cy="15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6598</xdr:rowOff>
    </xdr:from>
    <xdr:to>
      <xdr:col>19</xdr:col>
      <xdr:colOff>177800</xdr:colOff>
      <xdr:row>76</xdr:row>
      <xdr:rowOff>36945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3036798"/>
          <a:ext cx="889000" cy="3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57523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27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94494</xdr:rowOff>
    </xdr:from>
    <xdr:to>
      <xdr:col>15</xdr:col>
      <xdr:colOff>50800</xdr:colOff>
      <xdr:row>76</xdr:row>
      <xdr:rowOff>36945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2953244"/>
          <a:ext cx="889000" cy="11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46264</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273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59404</xdr:rowOff>
    </xdr:from>
    <xdr:to>
      <xdr:col>10</xdr:col>
      <xdr:colOff>114300</xdr:colOff>
      <xdr:row>75</xdr:row>
      <xdr:rowOff>94494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918154"/>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58952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57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141936</xdr:rowOff>
    </xdr:from>
    <xdr:to>
      <xdr:col>24</xdr:col>
      <xdr:colOff>114300</xdr:colOff>
      <xdr:row>75</xdr:row>
      <xdr:rowOff>72086</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8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164813</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68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127247</xdr:rowOff>
    </xdr:from>
    <xdr:to>
      <xdr:col>20</xdr:col>
      <xdr:colOff>38100</xdr:colOff>
      <xdr:row>76</xdr:row>
      <xdr:rowOff>57398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9859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48525</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30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157595</xdr:rowOff>
    </xdr:from>
    <xdr:to>
      <xdr:col>15</xdr:col>
      <xdr:colOff>101600</xdr:colOff>
      <xdr:row>76</xdr:row>
      <xdr:rowOff>87745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30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78872</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310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43694</xdr:rowOff>
    </xdr:from>
    <xdr:to>
      <xdr:col>10</xdr:col>
      <xdr:colOff>165100</xdr:colOff>
      <xdr:row>75</xdr:row>
      <xdr:rowOff>145294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161821</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6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8604</xdr:rowOff>
    </xdr:from>
    <xdr:to>
      <xdr:col>6</xdr:col>
      <xdr:colOff>38100</xdr:colOff>
      <xdr:row>75</xdr:row>
      <xdr:rowOff>110204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86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101331</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9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100674</xdr:rowOff>
    </xdr:from>
    <xdr:to>
      <xdr:col>24</xdr:col>
      <xdr:colOff>62865</xdr:colOff>
      <xdr:row>98</xdr:row>
      <xdr:rowOff>42937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216974"/>
          <a:ext cx="1270" cy="62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46764</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4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42937</xdr:rowOff>
    </xdr:from>
    <xdr:to>
      <xdr:col>24</xdr:col>
      <xdr:colOff>152400</xdr:colOff>
      <xdr:row>98</xdr:row>
      <xdr:rowOff>42937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47351</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9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100674</xdr:rowOff>
    </xdr:from>
    <xdr:to>
      <xdr:col>24</xdr:col>
      <xdr:colOff>152400</xdr:colOff>
      <xdr:row>94</xdr:row>
      <xdr:rowOff>100674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21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4956</xdr:rowOff>
    </xdr:from>
    <xdr:to>
      <xdr:col>24</xdr:col>
      <xdr:colOff>63500</xdr:colOff>
      <xdr:row>95</xdr:row>
      <xdr:rowOff>168013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292706"/>
          <a:ext cx="838200" cy="16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130649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89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152222</xdr:rowOff>
    </xdr:from>
    <xdr:to>
      <xdr:col>24</xdr:col>
      <xdr:colOff>114300</xdr:colOff>
      <xdr:row>97</xdr:row>
      <xdr:rowOff>82372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61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83072</xdr:rowOff>
    </xdr:from>
    <xdr:to>
      <xdr:col>19</xdr:col>
      <xdr:colOff>177800</xdr:colOff>
      <xdr:row>95</xdr:row>
      <xdr:rowOff>168013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513572"/>
          <a:ext cx="889000" cy="94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22182</xdr:rowOff>
    </xdr:from>
    <xdr:to>
      <xdr:col>20</xdr:col>
      <xdr:colOff>38100</xdr:colOff>
      <xdr:row>96</xdr:row>
      <xdr:rowOff>123782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48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114909</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83072</xdr:rowOff>
    </xdr:from>
    <xdr:to>
      <xdr:col>15</xdr:col>
      <xdr:colOff>50800</xdr:colOff>
      <xdr:row>91</xdr:row>
      <xdr:rowOff>35948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513572"/>
          <a:ext cx="889000" cy="12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148237</xdr:rowOff>
    </xdr:from>
    <xdr:to>
      <xdr:col>15</xdr:col>
      <xdr:colOff>101600</xdr:colOff>
      <xdr:row>92</xdr:row>
      <xdr:rowOff>78387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7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69514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8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35948</xdr:rowOff>
    </xdr:from>
    <xdr:to>
      <xdr:col>10</xdr:col>
      <xdr:colOff>114300</xdr:colOff>
      <xdr:row>94</xdr:row>
      <xdr:rowOff>79708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637898"/>
          <a:ext cx="889000" cy="5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43898</xdr:rowOff>
    </xdr:from>
    <xdr:to>
      <xdr:col>10</xdr:col>
      <xdr:colOff>165100</xdr:colOff>
      <xdr:row>92</xdr:row>
      <xdr:rowOff>145498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81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136625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91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165939</xdr:rowOff>
    </xdr:from>
    <xdr:to>
      <xdr:col>6</xdr:col>
      <xdr:colOff>38100</xdr:colOff>
      <xdr:row>94</xdr:row>
      <xdr:rowOff>96089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1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112616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58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125606</xdr:rowOff>
    </xdr:from>
    <xdr:to>
      <xdr:col>24</xdr:col>
      <xdr:colOff>114300</xdr:colOff>
      <xdr:row>95</xdr:row>
      <xdr:rowOff>55756</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2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40533</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15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117213</xdr:rowOff>
    </xdr:from>
    <xdr:to>
      <xdr:col>20</xdr:col>
      <xdr:colOff>38100</xdr:colOff>
      <xdr:row>96</xdr:row>
      <xdr:rowOff>47363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4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63890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18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32272</xdr:rowOff>
    </xdr:from>
    <xdr:to>
      <xdr:col>15</xdr:col>
      <xdr:colOff>101600</xdr:colOff>
      <xdr:row>90</xdr:row>
      <xdr:rowOff>133872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4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150399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23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156598</xdr:rowOff>
    </xdr:from>
    <xdr:to>
      <xdr:col>10</xdr:col>
      <xdr:colOff>165100</xdr:colOff>
      <xdr:row>91</xdr:row>
      <xdr:rowOff>86748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58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103275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3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28908</xdr:rowOff>
    </xdr:from>
    <xdr:to>
      <xdr:col>6</xdr:col>
      <xdr:colOff>38100</xdr:colOff>
      <xdr:row>94</xdr:row>
      <xdr:rowOff>130508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14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121635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23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112268</xdr:rowOff>
    </xdr:from>
    <xdr:to>
      <xdr:col>55</xdr:col>
      <xdr:colOff>0</xdr:colOff>
      <xdr:row>35</xdr:row>
      <xdr:rowOff>164084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5941568"/>
          <a:ext cx="838200" cy="2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93997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151130</xdr:rowOff>
    </xdr:from>
    <xdr:to>
      <xdr:col>50</xdr:col>
      <xdr:colOff>114300</xdr:colOff>
      <xdr:row>35</xdr:row>
      <xdr:rowOff>164084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151880"/>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116857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4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151130</xdr:rowOff>
    </xdr:from>
    <xdr:to>
      <xdr:col>45</xdr:col>
      <xdr:colOff>177800</xdr:colOff>
      <xdr:row>36</xdr:row>
      <xdr:rowOff>12446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151880"/>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12463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39116</xdr:rowOff>
    </xdr:from>
    <xdr:to>
      <xdr:col>41</xdr:col>
      <xdr:colOff>50800</xdr:colOff>
      <xdr:row>36</xdr:row>
      <xdr:rowOff>12446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03986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142003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103141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61468</xdr:rowOff>
    </xdr:from>
    <xdr:to>
      <xdr:col>55</xdr:col>
      <xdr:colOff>50800</xdr:colOff>
      <xdr:row>34</xdr:row>
      <xdr:rowOff>163068</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84345</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574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113284</xdr:rowOff>
    </xdr:from>
    <xdr:to>
      <xdr:col>50</xdr:col>
      <xdr:colOff>165100</xdr:colOff>
      <xdr:row>36</xdr:row>
      <xdr:rowOff>43434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59961</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391728" y="588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100330</xdr:rowOff>
    </xdr:from>
    <xdr:to>
      <xdr:col>46</xdr:col>
      <xdr:colOff>38100</xdr:colOff>
      <xdr:row>36</xdr:row>
      <xdr:rowOff>30480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47007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133096</xdr:rowOff>
    </xdr:from>
    <xdr:to>
      <xdr:col>41</xdr:col>
      <xdr:colOff>101600</xdr:colOff>
      <xdr:row>36</xdr:row>
      <xdr:rowOff>63246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13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79773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590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159766</xdr:rowOff>
    </xdr:from>
    <xdr:to>
      <xdr:col>36</xdr:col>
      <xdr:colOff>165100</xdr:colOff>
      <xdr:row>35</xdr:row>
      <xdr:rowOff>89916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106443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6622</xdr:rowOff>
    </xdr:from>
    <xdr:to>
      <xdr:col>55</xdr:col>
      <xdr:colOff>0</xdr:colOff>
      <xdr:row>55</xdr:row>
      <xdr:rowOff>23571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436372"/>
          <a:ext cx="8382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108317</xdr:rowOff>
    </xdr:from>
    <xdr:to>
      <xdr:col>50</xdr:col>
      <xdr:colOff>114300</xdr:colOff>
      <xdr:row>55</xdr:row>
      <xdr:rowOff>6622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366617"/>
          <a:ext cx="889000" cy="6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167393</xdr:rowOff>
    </xdr:from>
    <xdr:to>
      <xdr:col>45</xdr:col>
      <xdr:colOff>177800</xdr:colOff>
      <xdr:row>54</xdr:row>
      <xdr:rowOff>108317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254243"/>
          <a:ext cx="889000" cy="11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17856</xdr:rowOff>
    </xdr:from>
    <xdr:to>
      <xdr:col>41</xdr:col>
      <xdr:colOff>50800</xdr:colOff>
      <xdr:row>53</xdr:row>
      <xdr:rowOff>167393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104706"/>
          <a:ext cx="889000" cy="14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144221</xdr:rowOff>
    </xdr:from>
    <xdr:to>
      <xdr:col>55</xdr:col>
      <xdr:colOff>50800</xdr:colOff>
      <xdr:row>55</xdr:row>
      <xdr:rowOff>74371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40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167098</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25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127272</xdr:rowOff>
    </xdr:from>
    <xdr:to>
      <xdr:col>50</xdr:col>
      <xdr:colOff>165100</xdr:colOff>
      <xdr:row>55</xdr:row>
      <xdr:rowOff>57422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38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73949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1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57517</xdr:rowOff>
    </xdr:from>
    <xdr:to>
      <xdr:col>46</xdr:col>
      <xdr:colOff>38100</xdr:colOff>
      <xdr:row>54</xdr:row>
      <xdr:rowOff>159117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31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4194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0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116593</xdr:rowOff>
    </xdr:from>
    <xdr:to>
      <xdr:col>41</xdr:col>
      <xdr:colOff>101600</xdr:colOff>
      <xdr:row>54</xdr:row>
      <xdr:rowOff>46743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20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63270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897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138506</xdr:rowOff>
    </xdr:from>
    <xdr:to>
      <xdr:col>36</xdr:col>
      <xdr:colOff>165100</xdr:colOff>
      <xdr:row>53</xdr:row>
      <xdr:rowOff>68656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05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85183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882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4549</xdr:rowOff>
    </xdr:from>
    <xdr:to>
      <xdr:col>55</xdr:col>
      <xdr:colOff>0</xdr:colOff>
      <xdr:row>73</xdr:row>
      <xdr:rowOff>141561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520399"/>
          <a:ext cx="838200" cy="1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75492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93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4549</xdr:rowOff>
    </xdr:from>
    <xdr:to>
      <xdr:col>50</xdr:col>
      <xdr:colOff>114300</xdr:colOff>
      <xdr:row>73</xdr:row>
      <xdr:rowOff>53240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2520399"/>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91918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95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116725</xdr:rowOff>
    </xdr:from>
    <xdr:to>
      <xdr:col>45</xdr:col>
      <xdr:colOff>177800</xdr:colOff>
      <xdr:row>73</xdr:row>
      <xdr:rowOff>53240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289675"/>
          <a:ext cx="889000" cy="27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79214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7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116725</xdr:rowOff>
    </xdr:from>
    <xdr:to>
      <xdr:col>41</xdr:col>
      <xdr:colOff>50800</xdr:colOff>
      <xdr:row>72</xdr:row>
      <xdr:rowOff>165532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289675"/>
          <a:ext cx="889000" cy="2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56795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90761</xdr:rowOff>
    </xdr:from>
    <xdr:to>
      <xdr:col>55</xdr:col>
      <xdr:colOff>50800</xdr:colOff>
      <xdr:row>74</xdr:row>
      <xdr:rowOff>20911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6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113638</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45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125199</xdr:rowOff>
    </xdr:from>
    <xdr:to>
      <xdr:col>50</xdr:col>
      <xdr:colOff>165100</xdr:colOff>
      <xdr:row>73</xdr:row>
      <xdr:rowOff>55349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46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71876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224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2440</xdr:rowOff>
    </xdr:from>
    <xdr:to>
      <xdr:col>46</xdr:col>
      <xdr:colOff>38100</xdr:colOff>
      <xdr:row>73</xdr:row>
      <xdr:rowOff>104040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5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120567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2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65925</xdr:rowOff>
    </xdr:from>
    <xdr:to>
      <xdr:col>41</xdr:col>
      <xdr:colOff>101600</xdr:colOff>
      <xdr:row>71</xdr:row>
      <xdr:rowOff>167525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158652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33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114732</xdr:rowOff>
    </xdr:from>
    <xdr:to>
      <xdr:col>36</xdr:col>
      <xdr:colOff>165100</xdr:colOff>
      <xdr:row>73</xdr:row>
      <xdr:rowOff>44882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4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61409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23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110652</xdr:rowOff>
    </xdr:from>
    <xdr:to>
      <xdr:col>55</xdr:col>
      <xdr:colOff>0</xdr:colOff>
      <xdr:row>97</xdr:row>
      <xdr:rowOff>118653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741302"/>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72230</xdr:rowOff>
    </xdr:from>
    <xdr:to>
      <xdr:col>50</xdr:col>
      <xdr:colOff>114300</xdr:colOff>
      <xdr:row>97</xdr:row>
      <xdr:rowOff>110652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02880"/>
          <a:ext cx="889000" cy="3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102634</xdr:rowOff>
    </xdr:from>
    <xdr:to>
      <xdr:col>45</xdr:col>
      <xdr:colOff>177800</xdr:colOff>
      <xdr:row>97</xdr:row>
      <xdr:rowOff>72230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561834"/>
          <a:ext cx="889000" cy="14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70222</xdr:rowOff>
    </xdr:from>
    <xdr:to>
      <xdr:col>41</xdr:col>
      <xdr:colOff>50800</xdr:colOff>
      <xdr:row>96</xdr:row>
      <xdr:rowOff>102634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357972"/>
          <a:ext cx="889000" cy="20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67853</xdr:rowOff>
    </xdr:from>
    <xdr:to>
      <xdr:col>55</xdr:col>
      <xdr:colOff>50800</xdr:colOff>
      <xdr:row>97</xdr:row>
      <xdr:rowOff>169453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9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90730</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5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59852</xdr:rowOff>
    </xdr:from>
    <xdr:to>
      <xdr:col>50</xdr:col>
      <xdr:colOff>165100</xdr:colOff>
      <xdr:row>97</xdr:row>
      <xdr:rowOff>161452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9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6529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646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21430</xdr:rowOff>
    </xdr:from>
    <xdr:to>
      <xdr:col>46</xdr:col>
      <xdr:colOff>38100</xdr:colOff>
      <xdr:row>97</xdr:row>
      <xdr:rowOff>123030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5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139557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42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51834</xdr:rowOff>
    </xdr:from>
    <xdr:to>
      <xdr:col>41</xdr:col>
      <xdr:colOff>101600</xdr:colOff>
      <xdr:row>96</xdr:row>
      <xdr:rowOff>153434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5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169961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2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19422</xdr:rowOff>
    </xdr:from>
    <xdr:to>
      <xdr:col>36</xdr:col>
      <xdr:colOff>165100</xdr:colOff>
      <xdr:row>95</xdr:row>
      <xdr:rowOff>121022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30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137549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08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152908</xdr:rowOff>
    </xdr:from>
    <xdr:to>
      <xdr:col>85</xdr:col>
      <xdr:colOff>127000</xdr:colOff>
      <xdr:row>37</xdr:row>
      <xdr:rowOff>43053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53658"/>
          <a:ext cx="838200" cy="2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43053</xdr:rowOff>
    </xdr:from>
    <xdr:to>
      <xdr:col>81</xdr:col>
      <xdr:colOff>50800</xdr:colOff>
      <xdr:row>37</xdr:row>
      <xdr:rowOff>97790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386703"/>
          <a:ext cx="889000" cy="5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97790</xdr:rowOff>
    </xdr:from>
    <xdr:to>
      <xdr:col>76</xdr:col>
      <xdr:colOff>114300</xdr:colOff>
      <xdr:row>38</xdr:row>
      <xdr:rowOff>27178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41440"/>
          <a:ext cx="889000" cy="10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21971</xdr:rowOff>
    </xdr:from>
    <xdr:to>
      <xdr:col>71</xdr:col>
      <xdr:colOff>177800</xdr:colOff>
      <xdr:row>38</xdr:row>
      <xdr:rowOff>27178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37071"/>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102108</xdr:rowOff>
    </xdr:from>
    <xdr:to>
      <xdr:col>85</xdr:col>
      <xdr:colOff>177800</xdr:colOff>
      <xdr:row>36</xdr:row>
      <xdr:rowOff>32258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0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124985</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59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163703</xdr:rowOff>
    </xdr:from>
    <xdr:to>
      <xdr:col>81</xdr:col>
      <xdr:colOff>101600</xdr:colOff>
      <xdr:row>37</xdr:row>
      <xdr:rowOff>93853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84980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642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46990</xdr:rowOff>
    </xdr:from>
    <xdr:to>
      <xdr:col>76</xdr:col>
      <xdr:colOff>165100</xdr:colOff>
      <xdr:row>37</xdr:row>
      <xdr:rowOff>148590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139717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147828</xdr:rowOff>
    </xdr:from>
    <xdr:to>
      <xdr:col>72</xdr:col>
      <xdr:colOff>38100</xdr:colOff>
      <xdr:row>38</xdr:row>
      <xdr:rowOff>77978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69105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8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142621</xdr:rowOff>
    </xdr:from>
    <xdr:to>
      <xdr:col>67</xdr:col>
      <xdr:colOff>101600</xdr:colOff>
      <xdr:row>38</xdr:row>
      <xdr:rowOff>72771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63898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126365</xdr:rowOff>
    </xdr:from>
    <xdr:to>
      <xdr:col>85</xdr:col>
      <xdr:colOff>127000</xdr:colOff>
      <xdr:row>54</xdr:row>
      <xdr:rowOff>166904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384665"/>
          <a:ext cx="8382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121812</xdr:rowOff>
    </xdr:from>
    <xdr:to>
      <xdr:col>81</xdr:col>
      <xdr:colOff>50800</xdr:colOff>
      <xdr:row>54</xdr:row>
      <xdr:rowOff>166904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380112"/>
          <a:ext cx="889000" cy="4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121812</xdr:rowOff>
    </xdr:from>
    <xdr:to>
      <xdr:col>76</xdr:col>
      <xdr:colOff>114300</xdr:colOff>
      <xdr:row>54</xdr:row>
      <xdr:rowOff>153530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380112"/>
          <a:ext cx="889000" cy="3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150368</xdr:rowOff>
    </xdr:from>
    <xdr:to>
      <xdr:col>71</xdr:col>
      <xdr:colOff>177800</xdr:colOff>
      <xdr:row>54</xdr:row>
      <xdr:rowOff>153530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408668"/>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75565</xdr:rowOff>
    </xdr:from>
    <xdr:to>
      <xdr:col>85</xdr:col>
      <xdr:colOff>177800</xdr:colOff>
      <xdr:row>55</xdr:row>
      <xdr:rowOff>5715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33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98442</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1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116104</xdr:rowOff>
    </xdr:from>
    <xdr:to>
      <xdr:col>81</xdr:col>
      <xdr:colOff>101600</xdr:colOff>
      <xdr:row>55</xdr:row>
      <xdr:rowOff>46254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37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62781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91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71012</xdr:rowOff>
    </xdr:from>
    <xdr:to>
      <xdr:col>76</xdr:col>
      <xdr:colOff>165100</xdr:colOff>
      <xdr:row>55</xdr:row>
      <xdr:rowOff>1162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32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17689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10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102730</xdr:rowOff>
    </xdr:from>
    <xdr:to>
      <xdr:col>72</xdr:col>
      <xdr:colOff>38100</xdr:colOff>
      <xdr:row>55</xdr:row>
      <xdr:rowOff>32880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36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49407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13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99568</xdr:rowOff>
    </xdr:from>
    <xdr:to>
      <xdr:col>67</xdr:col>
      <xdr:colOff>101600</xdr:colOff>
      <xdr:row>55</xdr:row>
      <xdr:rowOff>29718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3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46245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13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156541</xdr:rowOff>
    </xdr:from>
    <xdr:to>
      <xdr:col>85</xdr:col>
      <xdr:colOff>126364</xdr:colOff>
      <xdr:row>79</xdr:row>
      <xdr:rowOff>43611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3358191"/>
          <a:ext cx="1269" cy="2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51451</xdr:rowOff>
    </xdr:from>
    <xdr:ext cx="313932"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96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43611</xdr:rowOff>
    </xdr:from>
    <xdr:to>
      <xdr:col>86</xdr:col>
      <xdr:colOff>25400</xdr:colOff>
      <xdr:row>79</xdr:row>
      <xdr:rowOff>43611</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8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103218</xdr:rowOff>
    </xdr:from>
    <xdr:ext cx="469744"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313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156541</xdr:rowOff>
    </xdr:from>
    <xdr:to>
      <xdr:col>86</xdr:col>
      <xdr:colOff>25400</xdr:colOff>
      <xdr:row>77</xdr:row>
      <xdr:rowOff>156541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142481</xdr:rowOff>
    </xdr:from>
    <xdr:to>
      <xdr:col>85</xdr:col>
      <xdr:colOff>127000</xdr:colOff>
      <xdr:row>78</xdr:row>
      <xdr:rowOff>118707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344131"/>
          <a:ext cx="8382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95902</xdr:rowOff>
    </xdr:from>
    <xdr:ext cx="469744"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469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117475</xdr:rowOff>
    </xdr:from>
    <xdr:to>
      <xdr:col>85</xdr:col>
      <xdr:colOff>177800</xdr:colOff>
      <xdr:row>79</xdr:row>
      <xdr:rowOff>47625</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12179</xdr:rowOff>
    </xdr:from>
    <xdr:to>
      <xdr:col>81</xdr:col>
      <xdr:colOff>50800</xdr:colOff>
      <xdr:row>77</xdr:row>
      <xdr:rowOff>142481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592300" y="13213829"/>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106426</xdr:rowOff>
    </xdr:from>
    <xdr:to>
      <xdr:col>81</xdr:col>
      <xdr:colOff>101600</xdr:colOff>
      <xdr:row>79</xdr:row>
      <xdr:rowOff>36576</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4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27703</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129984</xdr:rowOff>
    </xdr:from>
    <xdr:to>
      <xdr:col>76</xdr:col>
      <xdr:colOff>114300</xdr:colOff>
      <xdr:row>77</xdr:row>
      <xdr:rowOff>12179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2817284"/>
          <a:ext cx="889000" cy="3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96940</xdr:rowOff>
    </xdr:from>
    <xdr:to>
      <xdr:col>76</xdr:col>
      <xdr:colOff>165100</xdr:colOff>
      <xdr:row>79</xdr:row>
      <xdr:rowOff>27090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4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18217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35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132690</xdr:rowOff>
    </xdr:from>
    <xdr:to>
      <xdr:col>71</xdr:col>
      <xdr:colOff>177800</xdr:colOff>
      <xdr:row>74</xdr:row>
      <xdr:rowOff>129984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814300" y="12305640"/>
          <a:ext cx="889000" cy="5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50609</xdr:rowOff>
    </xdr:from>
    <xdr:to>
      <xdr:col>72</xdr:col>
      <xdr:colOff>38100</xdr:colOff>
      <xdr:row>78</xdr:row>
      <xdr:rowOff>152209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42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143336</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3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966</xdr:rowOff>
    </xdr:from>
    <xdr:to>
      <xdr:col>67</xdr:col>
      <xdr:colOff>101600</xdr:colOff>
      <xdr:row>78</xdr:row>
      <xdr:rowOff>102566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37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93693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346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67907</xdr:rowOff>
    </xdr:from>
    <xdr:to>
      <xdr:col>85</xdr:col>
      <xdr:colOff>177800</xdr:colOff>
      <xdr:row>78</xdr:row>
      <xdr:rowOff>169507</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4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58767</xdr:rowOff>
    </xdr:from>
    <xdr:ext cx="469744"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26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91681</xdr:rowOff>
    </xdr:from>
    <xdr:to>
      <xdr:col>81</xdr:col>
      <xdr:colOff>101600</xdr:colOff>
      <xdr:row>78</xdr:row>
      <xdr:rowOff>21831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29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38358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33728" y="1306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132829</xdr:rowOff>
    </xdr:from>
    <xdr:to>
      <xdr:col>76</xdr:col>
      <xdr:colOff>165100</xdr:colOff>
      <xdr:row>77</xdr:row>
      <xdr:rowOff>62979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1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79506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29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79184</xdr:rowOff>
    </xdr:from>
    <xdr:to>
      <xdr:col>72</xdr:col>
      <xdr:colOff>38100</xdr:colOff>
      <xdr:row>75</xdr:row>
      <xdr:rowOff>9334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27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25861</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25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81890</xdr:rowOff>
    </xdr:from>
    <xdr:to>
      <xdr:col>67</xdr:col>
      <xdr:colOff>101600</xdr:colOff>
      <xdr:row>72</xdr:row>
      <xdr:rowOff>12040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225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28567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03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83122</xdr:rowOff>
    </xdr:from>
    <xdr:to>
      <xdr:col>85</xdr:col>
      <xdr:colOff>127000</xdr:colOff>
      <xdr:row>94</xdr:row>
      <xdr:rowOff>101524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199422"/>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83122</xdr:rowOff>
    </xdr:from>
    <xdr:to>
      <xdr:col>81</xdr:col>
      <xdr:colOff>50800</xdr:colOff>
      <xdr:row>94</xdr:row>
      <xdr:rowOff>98210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199422"/>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98210</xdr:rowOff>
    </xdr:from>
    <xdr:to>
      <xdr:col>76</xdr:col>
      <xdr:colOff>114300</xdr:colOff>
      <xdr:row>95</xdr:row>
      <xdr:rowOff>45402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214510"/>
          <a:ext cx="889000" cy="11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43269</xdr:rowOff>
    </xdr:from>
    <xdr:to>
      <xdr:col>71</xdr:col>
      <xdr:colOff>177800</xdr:colOff>
      <xdr:row>95</xdr:row>
      <xdr:rowOff>45402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331019"/>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50724</xdr:rowOff>
    </xdr:from>
    <xdr:to>
      <xdr:col>85</xdr:col>
      <xdr:colOff>177800</xdr:colOff>
      <xdr:row>94</xdr:row>
      <xdr:rowOff>152324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6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73601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32322</xdr:rowOff>
    </xdr:from>
    <xdr:to>
      <xdr:col>81</xdr:col>
      <xdr:colOff>101600</xdr:colOff>
      <xdr:row>94</xdr:row>
      <xdr:rowOff>133922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14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150449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592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47410</xdr:rowOff>
    </xdr:from>
    <xdr:to>
      <xdr:col>76</xdr:col>
      <xdr:colOff>165100</xdr:colOff>
      <xdr:row>94</xdr:row>
      <xdr:rowOff>149010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16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165537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93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166052</xdr:rowOff>
    </xdr:from>
    <xdr:to>
      <xdr:col>72</xdr:col>
      <xdr:colOff>38100</xdr:colOff>
      <xdr:row>95</xdr:row>
      <xdr:rowOff>96202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87329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3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163919</xdr:rowOff>
    </xdr:from>
    <xdr:to>
      <xdr:col>67</xdr:col>
      <xdr:colOff>101600</xdr:colOff>
      <xdr:row>95</xdr:row>
      <xdr:rowOff>94069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110596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5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東日本大震災や台風被害からの復旧・復興事業の影響により、多くの費目において、住民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人あたりのコストはグループ内平均を上回って推移していたが、復旧・復興事業の進捗によりグループ内平均との差が縮小している。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年度は、衛生費において新型コロナウイルス感染症対応国庫返還や地域医療介護総合確保基金への積立の影響によりグループ内平均を大きく上回っている。</a:t>
          </a:r>
        </a:p>
        <a:p>
          <a:r>
            <a:rPr kumimoji="1" lang="ja-JP" altLang="en-US" sz="1300">
              <a:latin typeface="ＭＳ Ｐゴシック" panose="020B0600070205080204" pitchFamily="50" charset="-128"/>
              <a:ea typeface="ＭＳ Ｐゴシック" panose="020B0600070205080204" pitchFamily="50" charset="-128"/>
            </a:rPr>
            <a:t>　また、労働費において、高等技術専門校の建設に伴い増加したほか、新たな定額運用基金への積立てを行ったことにより総務費が増加した。</a:t>
          </a:r>
        </a:p>
        <a:p>
          <a:r>
            <a:rPr kumimoji="1" lang="ja-JP" altLang="en-US" sz="1300">
              <a:latin typeface="ＭＳ Ｐゴシック" panose="020B0600070205080204" pitchFamily="50" charset="-128"/>
              <a:ea typeface="ＭＳ Ｐゴシック" panose="020B0600070205080204" pitchFamily="50" charset="-128"/>
            </a:rPr>
            <a:t>　今後は、復旧・復興の進展に伴い生じる新たな行政課題や増加を続ける社会保障関係経費、金利の上昇等にも対応していかなければならないことから、財源確保対策や事業の十分な精査を通じて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50">
              <a:latin typeface="ＭＳ ゴシック" pitchFamily="49" charset="-128"/>
              <a:ea typeface="ＭＳ ゴシック" pitchFamily="49" charset="-128"/>
            </a:rPr>
            <a:t>財政調整基金残高は、令和</a:t>
          </a:r>
          <a:r>
            <a:rPr kumimoji="1" lang="en-US" altLang="ja-JP" sz="1350">
              <a:latin typeface="ＭＳ ゴシック" pitchFamily="49" charset="-128"/>
              <a:ea typeface="ＭＳ ゴシック" pitchFamily="49" charset="-128"/>
            </a:rPr>
            <a:t>6</a:t>
          </a:r>
          <a:r>
            <a:rPr kumimoji="1" lang="ja-JP" altLang="en-US" sz="1350">
              <a:latin typeface="ＭＳ ゴシック" pitchFamily="49" charset="-128"/>
              <a:ea typeface="ＭＳ ゴシック" pitchFamily="49" charset="-128"/>
            </a:rPr>
            <a:t>年度は前年度から</a:t>
          </a:r>
          <a:r>
            <a:rPr kumimoji="1" lang="en-US" altLang="ja-JP" sz="1350">
              <a:latin typeface="ＭＳ ゴシック" pitchFamily="49" charset="-128"/>
              <a:ea typeface="ＭＳ ゴシック" pitchFamily="49" charset="-128"/>
            </a:rPr>
            <a:t>0.04</a:t>
          </a:r>
          <a:r>
            <a:rPr kumimoji="1" lang="ja-JP" altLang="en-US" sz="1350">
              <a:latin typeface="ＭＳ ゴシック" pitchFamily="49" charset="-128"/>
              <a:ea typeface="ＭＳ ゴシック" pitchFamily="49" charset="-128"/>
            </a:rPr>
            <a:t>ポイント減少したものの、直近</a:t>
          </a:r>
          <a:r>
            <a:rPr kumimoji="1" lang="en-US" altLang="ja-JP" sz="1350">
              <a:latin typeface="ＭＳ ゴシック" pitchFamily="49" charset="-128"/>
              <a:ea typeface="ＭＳ ゴシック" pitchFamily="49" charset="-128"/>
            </a:rPr>
            <a:t>5</a:t>
          </a:r>
          <a:r>
            <a:rPr kumimoji="1" lang="ja-JP" altLang="en-US" sz="1350">
              <a:latin typeface="ＭＳ ゴシック" pitchFamily="49" charset="-128"/>
              <a:ea typeface="ＭＳ ゴシック" pitchFamily="49" charset="-128"/>
            </a:rPr>
            <a:t>年間で概ね</a:t>
          </a:r>
          <a:r>
            <a:rPr kumimoji="1" lang="en-US" altLang="ja-JP" sz="1350">
              <a:latin typeface="ＭＳ ゴシック" pitchFamily="49" charset="-128"/>
              <a:ea typeface="ＭＳ ゴシック" pitchFamily="49" charset="-128"/>
            </a:rPr>
            <a:t>4</a:t>
          </a:r>
          <a:r>
            <a:rPr kumimoji="1" lang="ja-JP" altLang="en-US" sz="1350">
              <a:latin typeface="ＭＳ ゴシック" pitchFamily="49" charset="-128"/>
              <a:ea typeface="ＭＳ ゴシック" pitchFamily="49" charset="-128"/>
            </a:rPr>
            <a:t>～</a:t>
          </a:r>
          <a:r>
            <a:rPr kumimoji="1" lang="en-US" altLang="ja-JP" sz="1350">
              <a:latin typeface="ＭＳ ゴシック" pitchFamily="49" charset="-128"/>
              <a:ea typeface="ＭＳ ゴシック" pitchFamily="49" charset="-128"/>
            </a:rPr>
            <a:t>5%</a:t>
          </a:r>
          <a:r>
            <a:rPr kumimoji="1" lang="ja-JP" altLang="en-US" sz="1350">
              <a:latin typeface="ＭＳ ゴシック" pitchFamily="49" charset="-128"/>
              <a:ea typeface="ＭＳ ゴシック" pitchFamily="49" charset="-128"/>
            </a:rPr>
            <a:t>の間で推移している。</a:t>
          </a:r>
        </a:p>
        <a:p>
          <a:r>
            <a:rPr kumimoji="1" lang="ja-JP" altLang="en-US" sz="1350">
              <a:latin typeface="ＭＳ ゴシック" pitchFamily="49" charset="-128"/>
              <a:ea typeface="ＭＳ ゴシック" pitchFamily="49" charset="-128"/>
            </a:rPr>
            <a:t>　実質収支額は、震災対応事業で多額の歳出不用が生じたことに加え、新型コロナウイルス感染症に係る国庫返還分が生じた影響により肥大していたが、復旧・復興事業の進捗や、令和</a:t>
          </a:r>
          <a:r>
            <a:rPr kumimoji="1" lang="en-US" altLang="ja-JP" sz="1350">
              <a:latin typeface="ＭＳ ゴシック" pitchFamily="49" charset="-128"/>
              <a:ea typeface="ＭＳ ゴシック" pitchFamily="49" charset="-128"/>
            </a:rPr>
            <a:t>5</a:t>
          </a:r>
          <a:r>
            <a:rPr kumimoji="1" lang="ja-JP" altLang="en-US" sz="1350">
              <a:latin typeface="ＭＳ ゴシック" pitchFamily="49" charset="-128"/>
              <a:ea typeface="ＭＳ ゴシック" pitchFamily="49" charset="-128"/>
            </a:rPr>
            <a:t>年度より新型コロナウイルス感染症対策等に係る国庫返還分を予め基金に積み立てるなどの措置を講じたため、令和</a:t>
          </a:r>
          <a:r>
            <a:rPr kumimoji="1" lang="en-US" altLang="ja-JP" sz="1350">
              <a:latin typeface="ＭＳ ゴシック" pitchFamily="49" charset="-128"/>
              <a:ea typeface="ＭＳ ゴシック" pitchFamily="49" charset="-128"/>
            </a:rPr>
            <a:t>6</a:t>
          </a:r>
          <a:r>
            <a:rPr kumimoji="1" lang="ja-JP" altLang="en-US" sz="1350">
              <a:latin typeface="ＭＳ ゴシック" pitchFamily="49" charset="-128"/>
              <a:ea typeface="ＭＳ ゴシック" pitchFamily="49" charset="-128"/>
            </a:rPr>
            <a:t>年度は前年度から</a:t>
          </a:r>
          <a:r>
            <a:rPr kumimoji="1" lang="en-US" altLang="ja-JP" sz="1350">
              <a:latin typeface="ＭＳ ゴシック" pitchFamily="49" charset="-128"/>
              <a:ea typeface="ＭＳ ゴシック" pitchFamily="49" charset="-128"/>
            </a:rPr>
            <a:t>0.04</a:t>
          </a:r>
          <a:r>
            <a:rPr kumimoji="1" lang="ja-JP" altLang="en-US" sz="1350">
              <a:latin typeface="ＭＳ ゴシック" pitchFamily="49" charset="-128"/>
              <a:ea typeface="ＭＳ ゴシック" pitchFamily="49" charset="-128"/>
            </a:rPr>
            <a:t>ポイント減少した。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宮城県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本県の連結実質赤字比率について、各年度を通じて全会計とも赤字は生じていない。</a:t>
          </a:r>
        </a:p>
        <a:p>
          <a:r>
            <a:rPr kumimoji="1" lang="ja-JP" altLang="en-US" sz="1400">
              <a:latin typeface="ＭＳ ゴシック" pitchFamily="49" charset="-128"/>
              <a:ea typeface="ＭＳ ゴシック" pitchFamily="49" charset="-128"/>
            </a:rPr>
            <a:t>　一般会計では、これまで震災対応事業で多額の歳出不用が生じたことに加え、新型コロナウイルス感染症に係る国庫返還分がじた影響により肥大していたが、復旧・復興事業の進捗や、令和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年度より新型コロナウイルス感染症対策に係る国庫返還分を予め基金に積み立てるなどの措置を講じたことから、前年度より</a:t>
          </a:r>
          <a:r>
            <a:rPr kumimoji="1" lang="en-US" altLang="ja-JP" sz="1400">
              <a:latin typeface="ＭＳ ゴシック" pitchFamily="49" charset="-128"/>
              <a:ea typeface="ＭＳ ゴシック" pitchFamily="49" charset="-128"/>
            </a:rPr>
            <a:t>0.05</a:t>
          </a:r>
          <a:r>
            <a:rPr kumimoji="1" lang="ja-JP" altLang="en-US" sz="1400">
              <a:latin typeface="ＭＳ ゴシック" pitchFamily="49" charset="-128"/>
              <a:ea typeface="ＭＳ ゴシック" pitchFamily="49" charset="-128"/>
            </a:rPr>
            <a:t>ポイント低下している。</a:t>
          </a:r>
        </a:p>
        <a:p>
          <a:r>
            <a:rPr kumimoji="1" lang="ja-JP" altLang="en-US" sz="1400">
              <a:latin typeface="ＭＳ ゴシック" pitchFamily="49" charset="-128"/>
              <a:ea typeface="ＭＳ ゴシック" pitchFamily="49" charset="-128"/>
            </a:rPr>
            <a:t>　公営事業会計では、国民健康保険特別会計で、保険給付費等交付金が減少したことから、前年度より</a:t>
          </a:r>
          <a:r>
            <a:rPr kumimoji="1" lang="en-US" altLang="ja-JP" sz="1400">
              <a:latin typeface="ＭＳ ゴシック" pitchFamily="49" charset="-128"/>
              <a:ea typeface="ＭＳ ゴシック" pitchFamily="49" charset="-128"/>
            </a:rPr>
            <a:t>0.57</a:t>
          </a:r>
          <a:r>
            <a:rPr kumimoji="1" lang="ja-JP" altLang="en-US" sz="1400">
              <a:latin typeface="ＭＳ ゴシック" pitchFamily="49" charset="-128"/>
              <a:ea typeface="ＭＳ ゴシック" pitchFamily="49" charset="-128"/>
            </a:rPr>
            <a:t>ポイント上昇している。</a:t>
          </a:r>
        </a:p>
        <a:p>
          <a:r>
            <a:rPr kumimoji="1" lang="ja-JP" altLang="en-US" sz="1400">
              <a:latin typeface="ＭＳ ゴシック" pitchFamily="49" charset="-128"/>
              <a:ea typeface="ＭＳ ゴシック" pitchFamily="49" charset="-128"/>
            </a:rPr>
            <a:t>　公営企業会計では、水道用水供給事業会計が企業債残高の減少や流動資産の増加により、前年度より</a:t>
          </a:r>
          <a:r>
            <a:rPr kumimoji="1" lang="en-US" altLang="ja-JP" sz="1400">
              <a:latin typeface="ＭＳ ゴシック" pitchFamily="49" charset="-128"/>
              <a:ea typeface="ＭＳ ゴシック" pitchFamily="49" charset="-128"/>
            </a:rPr>
            <a:t>0.47</a:t>
          </a:r>
          <a:r>
            <a:rPr kumimoji="1" lang="ja-JP" altLang="en-US" sz="1400">
              <a:latin typeface="ＭＳ ゴシック" pitchFamily="49" charset="-128"/>
              <a:ea typeface="ＭＳ ゴシック" pitchFamily="49" charset="-128"/>
            </a:rPr>
            <a:t>ポイント上昇している。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1019172895</v>
      </c>
      <c r="BO4" s="396"/>
      <c r="BP4" s="396"/>
      <c r="BQ4" s="396"/>
      <c r="BR4" s="396"/>
      <c r="BS4" s="396"/>
      <c r="BT4" s="396"/>
      <c r="BU4" s="397"/>
      <c r="BV4" s="395">
        <v>1024723861</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0.3</v>
      </c>
      <c r="CU4" s="545"/>
      <c r="CV4" s="545"/>
      <c r="CW4" s="545"/>
      <c r="CX4" s="545"/>
      <c r="CY4" s="545"/>
      <c r="CZ4" s="545"/>
      <c r="DA4" s="546"/>
      <c r="DB4" s="544">
        <v>0.4</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997507909</v>
      </c>
      <c r="BO5" s="375"/>
      <c r="BP5" s="375"/>
      <c r="BQ5" s="375"/>
      <c r="BR5" s="375"/>
      <c r="BS5" s="375"/>
      <c r="BT5" s="375"/>
      <c r="BU5" s="376"/>
      <c r="BV5" s="374">
        <v>1008373713</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95.4</v>
      </c>
      <c r="CU5" s="369"/>
      <c r="CV5" s="369"/>
      <c r="CW5" s="369"/>
      <c r="CX5" s="369"/>
      <c r="CY5" s="369"/>
      <c r="CZ5" s="369"/>
      <c r="DA5" s="370"/>
      <c r="DB5" s="368">
        <v>96.7</v>
      </c>
      <c r="DC5" s="369"/>
      <c r="DD5" s="369"/>
      <c r="DE5" s="369"/>
      <c r="DF5" s="369"/>
      <c r="DG5" s="369"/>
      <c r="DH5" s="369"/>
      <c r="DI5" s="370"/>
    </row>
    <row r="6" spans="1:119" ht="18.75" customHeight="1" x14ac:dyDescent="0.2">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13100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21664986</v>
      </c>
      <c r="BO6" s="375"/>
      <c r="BP6" s="375"/>
      <c r="BQ6" s="375"/>
      <c r="BR6" s="375"/>
      <c r="BS6" s="375"/>
      <c r="BT6" s="375"/>
      <c r="BU6" s="376"/>
      <c r="BV6" s="374">
        <v>16350148</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96.3</v>
      </c>
      <c r="CU6" s="498"/>
      <c r="CV6" s="498"/>
      <c r="CW6" s="498"/>
      <c r="CX6" s="498"/>
      <c r="CY6" s="498"/>
      <c r="CZ6" s="498"/>
      <c r="DA6" s="499"/>
      <c r="DB6" s="497">
        <v>98.9</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10200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20076772</v>
      </c>
      <c r="BO7" s="375"/>
      <c r="BP7" s="375"/>
      <c r="BQ7" s="375"/>
      <c r="BR7" s="375"/>
      <c r="BS7" s="375"/>
      <c r="BT7" s="375"/>
      <c r="BU7" s="376"/>
      <c r="BV7" s="374">
        <v>14587936</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495008192</v>
      </c>
      <c r="CU7" s="375"/>
      <c r="CV7" s="375"/>
      <c r="CW7" s="375"/>
      <c r="CX7" s="375"/>
      <c r="CY7" s="375"/>
      <c r="CZ7" s="375"/>
      <c r="DA7" s="376"/>
      <c r="DB7" s="374">
        <v>484916321</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9000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1588214</v>
      </c>
      <c r="BO8" s="375"/>
      <c r="BP8" s="375"/>
      <c r="BQ8" s="375"/>
      <c r="BR8" s="375"/>
      <c r="BS8" s="375"/>
      <c r="BT8" s="375"/>
      <c r="BU8" s="376"/>
      <c r="BV8" s="374">
        <v>1762212</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0.60728000000000004</v>
      </c>
      <c r="CU8" s="495"/>
      <c r="CV8" s="495"/>
      <c r="CW8" s="495"/>
      <c r="CX8" s="495"/>
      <c r="CY8" s="495"/>
      <c r="CZ8" s="495"/>
      <c r="DA8" s="496"/>
      <c r="DB8" s="494">
        <v>0.58831999999999995</v>
      </c>
      <c r="DC8" s="495"/>
      <c r="DD8" s="495"/>
      <c r="DE8" s="495"/>
      <c r="DF8" s="495"/>
      <c r="DG8" s="495"/>
      <c r="DH8" s="495"/>
      <c r="DI8" s="496"/>
    </row>
    <row r="9" spans="1:119" ht="18.75" customHeight="1" thickBot="1" x14ac:dyDescent="0.25">
      <c r="A9" s="144"/>
      <c r="B9" s="506" t="s">
        <v>104</v>
      </c>
      <c r="C9" s="467"/>
      <c r="D9" s="467"/>
      <c r="E9" s="467"/>
      <c r="F9" s="467"/>
      <c r="G9" s="467"/>
      <c r="H9" s="467"/>
      <c r="I9" s="467"/>
      <c r="J9" s="467"/>
      <c r="K9" s="468"/>
      <c r="L9" s="512" t="s">
        <v>105</v>
      </c>
      <c r="M9" s="513"/>
      <c r="N9" s="513"/>
      <c r="O9" s="513"/>
      <c r="P9" s="513"/>
      <c r="Q9" s="514"/>
      <c r="R9" s="515">
        <v>2301996</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10200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-173998</v>
      </c>
      <c r="BO9" s="375"/>
      <c r="BP9" s="375"/>
      <c r="BQ9" s="375"/>
      <c r="BR9" s="375"/>
      <c r="BS9" s="375"/>
      <c r="BT9" s="375"/>
      <c r="BU9" s="376"/>
      <c r="BV9" s="374">
        <v>-11661964</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16.100000000000001</v>
      </c>
      <c r="CU9" s="369"/>
      <c r="CV9" s="369"/>
      <c r="CW9" s="369"/>
      <c r="CX9" s="369"/>
      <c r="CY9" s="369"/>
      <c r="CZ9" s="369"/>
      <c r="DA9" s="370"/>
      <c r="DB9" s="368">
        <v>17.100000000000001</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109</v>
      </c>
      <c r="M10" s="415"/>
      <c r="N10" s="415"/>
      <c r="O10" s="415"/>
      <c r="P10" s="415"/>
      <c r="Q10" s="416"/>
      <c r="R10" s="417">
        <v>2333899</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9100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882026</v>
      </c>
      <c r="BO10" s="375"/>
      <c r="BP10" s="375"/>
      <c r="BQ10" s="375"/>
      <c r="BR10" s="375"/>
      <c r="BS10" s="375"/>
      <c r="BT10" s="375"/>
      <c r="BU10" s="376"/>
      <c r="BV10" s="374">
        <v>6699545</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57</v>
      </c>
      <c r="AJ11" s="418"/>
      <c r="AK11" s="418"/>
      <c r="AL11" s="418"/>
      <c r="AM11" s="418"/>
      <c r="AN11" s="418"/>
      <c r="AO11" s="418"/>
      <c r="AP11" s="419"/>
      <c r="AQ11" s="417">
        <v>8400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19632</v>
      </c>
      <c r="BO11" s="375"/>
      <c r="BP11" s="375"/>
      <c r="BQ11" s="375"/>
      <c r="BR11" s="375"/>
      <c r="BS11" s="375"/>
      <c r="BT11" s="375"/>
      <c r="BU11" s="376"/>
      <c r="BV11" s="374">
        <v>98219</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44"/>
      <c r="B12" s="442" t="s">
        <v>119</v>
      </c>
      <c r="C12" s="443"/>
      <c r="D12" s="443"/>
      <c r="E12" s="443"/>
      <c r="F12" s="443"/>
      <c r="G12" s="443"/>
      <c r="H12" s="443"/>
      <c r="I12" s="443"/>
      <c r="J12" s="443"/>
      <c r="K12" s="444"/>
      <c r="L12" s="451" t="s">
        <v>120</v>
      </c>
      <c r="M12" s="452"/>
      <c r="N12" s="452"/>
      <c r="O12" s="452"/>
      <c r="P12" s="452"/>
      <c r="Q12" s="453"/>
      <c r="R12" s="454">
        <v>2224980</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649341</v>
      </c>
      <c r="BO12" s="375"/>
      <c r="BP12" s="375"/>
      <c r="BQ12" s="375"/>
      <c r="BR12" s="375"/>
      <c r="BS12" s="375"/>
      <c r="BT12" s="375"/>
      <c r="BU12" s="376"/>
      <c r="BV12" s="374">
        <v>6498026</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48"/>
      <c r="M13" s="433" t="s">
        <v>127</v>
      </c>
      <c r="N13" s="434"/>
      <c r="O13" s="434"/>
      <c r="P13" s="434"/>
      <c r="Q13" s="435"/>
      <c r="R13" s="477">
        <v>2195694</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78319</v>
      </c>
      <c r="BO13" s="375"/>
      <c r="BP13" s="375"/>
      <c r="BQ13" s="375"/>
      <c r="BR13" s="375"/>
      <c r="BS13" s="375"/>
      <c r="BT13" s="375"/>
      <c r="BU13" s="376"/>
      <c r="BV13" s="374">
        <v>-11362226</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10</v>
      </c>
      <c r="CU13" s="369"/>
      <c r="CV13" s="369"/>
      <c r="CW13" s="369"/>
      <c r="CX13" s="369"/>
      <c r="CY13" s="369"/>
      <c r="CZ13" s="369"/>
      <c r="DA13" s="370"/>
      <c r="DB13" s="368">
        <v>10.3</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130</v>
      </c>
      <c r="M14" s="492"/>
      <c r="N14" s="492"/>
      <c r="O14" s="492"/>
      <c r="P14" s="492"/>
      <c r="Q14" s="493"/>
      <c r="R14" s="436">
        <v>2242389</v>
      </c>
      <c r="S14" s="437"/>
      <c r="T14" s="437"/>
      <c r="U14" s="437"/>
      <c r="V14" s="438"/>
      <c r="W14" s="460"/>
      <c r="X14" s="461"/>
      <c r="Y14" s="462"/>
      <c r="Z14" s="414" t="s">
        <v>131</v>
      </c>
      <c r="AA14" s="415"/>
      <c r="AB14" s="415"/>
      <c r="AC14" s="415"/>
      <c r="AD14" s="415"/>
      <c r="AE14" s="415"/>
      <c r="AF14" s="415"/>
      <c r="AG14" s="415"/>
      <c r="AH14" s="416"/>
      <c r="AI14" s="417">
        <v>6713</v>
      </c>
      <c r="AJ14" s="418"/>
      <c r="AK14" s="418"/>
      <c r="AL14" s="418"/>
      <c r="AM14" s="419"/>
      <c r="AN14" s="417">
        <v>21635999</v>
      </c>
      <c r="AO14" s="418"/>
      <c r="AP14" s="418"/>
      <c r="AQ14" s="418"/>
      <c r="AR14" s="418"/>
      <c r="AS14" s="419"/>
      <c r="AT14" s="417">
        <v>3223</v>
      </c>
      <c r="AU14" s="418"/>
      <c r="AV14" s="418"/>
      <c r="AW14" s="418"/>
      <c r="AX14" s="418"/>
      <c r="AY14" s="420"/>
      <c r="AZ14" s="392" t="s">
        <v>132</v>
      </c>
      <c r="BA14" s="393"/>
      <c r="BB14" s="393"/>
      <c r="BC14" s="393"/>
      <c r="BD14" s="393"/>
      <c r="BE14" s="393"/>
      <c r="BF14" s="393"/>
      <c r="BG14" s="393"/>
      <c r="BH14" s="393"/>
      <c r="BI14" s="393"/>
      <c r="BJ14" s="393"/>
      <c r="BK14" s="393"/>
      <c r="BL14" s="393"/>
      <c r="BM14" s="394"/>
      <c r="BN14" s="395">
        <v>254801952</v>
      </c>
      <c r="BO14" s="396"/>
      <c r="BP14" s="396"/>
      <c r="BQ14" s="396"/>
      <c r="BR14" s="396"/>
      <c r="BS14" s="396"/>
      <c r="BT14" s="396"/>
      <c r="BU14" s="397"/>
      <c r="BV14" s="395">
        <v>249591508</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130.80000000000001</v>
      </c>
      <c r="CU14" s="425"/>
      <c r="CV14" s="425"/>
      <c r="CW14" s="425"/>
      <c r="CX14" s="425"/>
      <c r="CY14" s="425"/>
      <c r="CZ14" s="425"/>
      <c r="DA14" s="426"/>
      <c r="DB14" s="424">
        <v>135.30000000000001</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48"/>
      <c r="M15" s="433" t="s">
        <v>127</v>
      </c>
      <c r="N15" s="434"/>
      <c r="O15" s="434"/>
      <c r="P15" s="434"/>
      <c r="Q15" s="435"/>
      <c r="R15" s="436">
        <v>2215938</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423229330</v>
      </c>
      <c r="BO15" s="375"/>
      <c r="BP15" s="375"/>
      <c r="BQ15" s="375"/>
      <c r="BR15" s="375"/>
      <c r="BS15" s="375"/>
      <c r="BT15" s="375"/>
      <c r="BU15" s="376"/>
      <c r="BV15" s="374">
        <v>408687762</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139</v>
      </c>
      <c r="AJ16" s="418"/>
      <c r="AK16" s="418"/>
      <c r="AL16" s="418"/>
      <c r="AM16" s="419"/>
      <c r="AN16" s="417">
        <v>415193</v>
      </c>
      <c r="AO16" s="418"/>
      <c r="AP16" s="418"/>
      <c r="AQ16" s="418"/>
      <c r="AR16" s="418"/>
      <c r="AS16" s="419"/>
      <c r="AT16" s="417">
        <v>2987</v>
      </c>
      <c r="AU16" s="418"/>
      <c r="AV16" s="418"/>
      <c r="AW16" s="418"/>
      <c r="AX16" s="418"/>
      <c r="AY16" s="420"/>
      <c r="AZ16" s="371" t="s">
        <v>140</v>
      </c>
      <c r="BA16" s="372"/>
      <c r="BB16" s="372"/>
      <c r="BC16" s="372"/>
      <c r="BD16" s="372"/>
      <c r="BE16" s="372"/>
      <c r="BF16" s="372"/>
      <c r="BG16" s="372"/>
      <c r="BH16" s="372"/>
      <c r="BI16" s="372"/>
      <c r="BJ16" s="372"/>
      <c r="BK16" s="372"/>
      <c r="BL16" s="372"/>
      <c r="BM16" s="373"/>
      <c r="BN16" s="374">
        <v>322204230</v>
      </c>
      <c r="BO16" s="375"/>
      <c r="BP16" s="375"/>
      <c r="BQ16" s="375"/>
      <c r="BR16" s="375"/>
      <c r="BS16" s="375"/>
      <c r="BT16" s="375"/>
      <c r="BU16" s="376"/>
      <c r="BV16" s="374">
        <v>315341452</v>
      </c>
      <c r="BW16" s="375"/>
      <c r="BX16" s="375"/>
      <c r="BY16" s="375"/>
      <c r="BZ16" s="375"/>
      <c r="CA16" s="375"/>
      <c r="CB16" s="375"/>
      <c r="CC16" s="376"/>
      <c r="CD16" s="152"/>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53"/>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3798</v>
      </c>
      <c r="AJ17" s="418"/>
      <c r="AK17" s="418"/>
      <c r="AL17" s="418"/>
      <c r="AM17" s="419"/>
      <c r="AN17" s="417">
        <v>12692916</v>
      </c>
      <c r="AO17" s="418"/>
      <c r="AP17" s="418"/>
      <c r="AQ17" s="418"/>
      <c r="AR17" s="418"/>
      <c r="AS17" s="419"/>
      <c r="AT17" s="417">
        <v>3342</v>
      </c>
      <c r="AU17" s="418"/>
      <c r="AV17" s="418"/>
      <c r="AW17" s="418"/>
      <c r="AX17" s="418"/>
      <c r="AY17" s="420"/>
      <c r="AZ17" s="371" t="s">
        <v>144</v>
      </c>
      <c r="BA17" s="372"/>
      <c r="BB17" s="372"/>
      <c r="BC17" s="372"/>
      <c r="BD17" s="372"/>
      <c r="BE17" s="372"/>
      <c r="BF17" s="372"/>
      <c r="BG17" s="372"/>
      <c r="BH17" s="372"/>
      <c r="BI17" s="372"/>
      <c r="BJ17" s="372"/>
      <c r="BK17" s="372"/>
      <c r="BL17" s="372"/>
      <c r="BM17" s="373"/>
      <c r="BN17" s="374">
        <v>484026866</v>
      </c>
      <c r="BO17" s="375"/>
      <c r="BP17" s="375"/>
      <c r="BQ17" s="375"/>
      <c r="BR17" s="375"/>
      <c r="BS17" s="375"/>
      <c r="BT17" s="375"/>
      <c r="BU17" s="376"/>
      <c r="BV17" s="374">
        <v>465814600</v>
      </c>
      <c r="BW17" s="375"/>
      <c r="BX17" s="375"/>
      <c r="BY17" s="375"/>
      <c r="BZ17" s="375"/>
      <c r="CA17" s="375"/>
      <c r="CB17" s="375"/>
      <c r="CC17" s="376"/>
      <c r="CD17" s="152"/>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145</v>
      </c>
      <c r="C18" s="410"/>
      <c r="D18" s="410"/>
      <c r="E18" s="410"/>
      <c r="F18" s="410"/>
      <c r="G18" s="410"/>
      <c r="H18" s="410"/>
      <c r="I18" s="410"/>
      <c r="J18" s="410"/>
      <c r="K18" s="411"/>
      <c r="L18" s="412">
        <v>7282</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11507</v>
      </c>
      <c r="AJ18" s="418"/>
      <c r="AK18" s="418"/>
      <c r="AL18" s="418"/>
      <c r="AM18" s="419"/>
      <c r="AN18" s="417">
        <v>42641356</v>
      </c>
      <c r="AO18" s="418"/>
      <c r="AP18" s="418"/>
      <c r="AQ18" s="418"/>
      <c r="AR18" s="418"/>
      <c r="AS18" s="419"/>
      <c r="AT18" s="417">
        <v>3706</v>
      </c>
      <c r="AU18" s="418"/>
      <c r="AV18" s="418"/>
      <c r="AW18" s="418"/>
      <c r="AX18" s="418"/>
      <c r="AY18" s="420"/>
      <c r="AZ18" s="377" t="s">
        <v>147</v>
      </c>
      <c r="BA18" s="378"/>
      <c r="BB18" s="378"/>
      <c r="BC18" s="378"/>
      <c r="BD18" s="378"/>
      <c r="BE18" s="378"/>
      <c r="BF18" s="378"/>
      <c r="BG18" s="378"/>
      <c r="BH18" s="378"/>
      <c r="BI18" s="378"/>
      <c r="BJ18" s="378"/>
      <c r="BK18" s="378"/>
      <c r="BL18" s="378"/>
      <c r="BM18" s="379"/>
      <c r="BN18" s="380">
        <v>681440601</v>
      </c>
      <c r="BO18" s="381"/>
      <c r="BP18" s="381"/>
      <c r="BQ18" s="381"/>
      <c r="BR18" s="381"/>
      <c r="BS18" s="381"/>
      <c r="BT18" s="381"/>
      <c r="BU18" s="382"/>
      <c r="BV18" s="380">
        <v>649556976</v>
      </c>
      <c r="BW18" s="381"/>
      <c r="BX18" s="381"/>
      <c r="BY18" s="381"/>
      <c r="BZ18" s="381"/>
      <c r="CA18" s="381"/>
      <c r="CB18" s="381"/>
      <c r="CC18" s="382"/>
      <c r="CD18" s="152"/>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148</v>
      </c>
      <c r="C19" s="410"/>
      <c r="D19" s="410"/>
      <c r="E19" s="410"/>
      <c r="F19" s="410"/>
      <c r="G19" s="410"/>
      <c r="H19" s="410"/>
      <c r="I19" s="410"/>
      <c r="J19" s="410"/>
      <c r="K19" s="411"/>
      <c r="L19" s="412">
        <v>306</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564</v>
      </c>
      <c r="AJ19" s="418"/>
      <c r="AK19" s="418"/>
      <c r="AL19" s="418"/>
      <c r="AM19" s="419"/>
      <c r="AN19" s="417">
        <v>1579764</v>
      </c>
      <c r="AO19" s="418"/>
      <c r="AP19" s="418"/>
      <c r="AQ19" s="418"/>
      <c r="AR19" s="418"/>
      <c r="AS19" s="419"/>
      <c r="AT19" s="417">
        <v>2801</v>
      </c>
      <c r="AU19" s="418"/>
      <c r="AV19" s="418"/>
      <c r="AW19" s="418"/>
      <c r="AX19" s="418"/>
      <c r="AY19" s="420"/>
      <c r="AZ19" s="392" t="s">
        <v>150</v>
      </c>
      <c r="BA19" s="393"/>
      <c r="BB19" s="393"/>
      <c r="BC19" s="393"/>
      <c r="BD19" s="393"/>
      <c r="BE19" s="393"/>
      <c r="BF19" s="393"/>
      <c r="BG19" s="393"/>
      <c r="BH19" s="393"/>
      <c r="BI19" s="393"/>
      <c r="BJ19" s="393"/>
      <c r="BK19" s="393"/>
      <c r="BL19" s="393"/>
      <c r="BM19" s="394"/>
      <c r="BN19" s="395">
        <v>1408155924</v>
      </c>
      <c r="BO19" s="396"/>
      <c r="BP19" s="396"/>
      <c r="BQ19" s="396"/>
      <c r="BR19" s="396"/>
      <c r="BS19" s="396"/>
      <c r="BT19" s="396"/>
      <c r="BU19" s="397"/>
      <c r="BV19" s="395">
        <v>1449872535</v>
      </c>
      <c r="BW19" s="396"/>
      <c r="BX19" s="396"/>
      <c r="BY19" s="396"/>
      <c r="BZ19" s="396"/>
      <c r="CA19" s="396"/>
      <c r="CB19" s="396"/>
      <c r="CC19" s="397"/>
      <c r="CD19" s="152"/>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151</v>
      </c>
      <c r="C20" s="410"/>
      <c r="D20" s="410"/>
      <c r="E20" s="410"/>
      <c r="F20" s="410"/>
      <c r="G20" s="410"/>
      <c r="H20" s="410"/>
      <c r="I20" s="410"/>
      <c r="J20" s="410"/>
      <c r="K20" s="411"/>
      <c r="L20" s="412">
        <v>982523</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22582</v>
      </c>
      <c r="AJ20" s="418"/>
      <c r="AK20" s="418"/>
      <c r="AL20" s="418"/>
      <c r="AM20" s="419"/>
      <c r="AN20" s="417">
        <v>78550035</v>
      </c>
      <c r="AO20" s="418"/>
      <c r="AP20" s="418"/>
      <c r="AQ20" s="418"/>
      <c r="AR20" s="418"/>
      <c r="AS20" s="419"/>
      <c r="AT20" s="417">
        <v>3478</v>
      </c>
      <c r="AU20" s="418"/>
      <c r="AV20" s="418"/>
      <c r="AW20" s="418"/>
      <c r="AX20" s="418"/>
      <c r="AY20" s="420"/>
      <c r="AZ20" s="371" t="s">
        <v>153</v>
      </c>
      <c r="BA20" s="372"/>
      <c r="BB20" s="372"/>
      <c r="BC20" s="372"/>
      <c r="BD20" s="372"/>
      <c r="BE20" s="372"/>
      <c r="BF20" s="372"/>
      <c r="BG20" s="372"/>
      <c r="BH20" s="372"/>
      <c r="BI20" s="372"/>
      <c r="BJ20" s="372"/>
      <c r="BK20" s="372"/>
      <c r="BL20" s="372"/>
      <c r="BM20" s="373"/>
      <c r="BN20" s="374">
        <v>256967906</v>
      </c>
      <c r="BO20" s="375"/>
      <c r="BP20" s="375"/>
      <c r="BQ20" s="375"/>
      <c r="BR20" s="375"/>
      <c r="BS20" s="375"/>
      <c r="BT20" s="375"/>
      <c r="BU20" s="376"/>
      <c r="BV20" s="374">
        <v>274743131</v>
      </c>
      <c r="BW20" s="375"/>
      <c r="BX20" s="375"/>
      <c r="BY20" s="375"/>
      <c r="BZ20" s="375"/>
      <c r="CA20" s="375"/>
      <c r="CB20" s="375"/>
      <c r="CC20" s="376"/>
      <c r="CD20" s="152"/>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403" t="s">
        <v>154</v>
      </c>
      <c r="X21" s="404"/>
      <c r="Y21" s="404"/>
      <c r="Z21" s="404"/>
      <c r="AA21" s="404"/>
      <c r="AB21" s="404"/>
      <c r="AC21" s="404"/>
      <c r="AD21" s="404"/>
      <c r="AE21" s="404"/>
      <c r="AF21" s="404"/>
      <c r="AG21" s="404"/>
      <c r="AH21" s="405"/>
      <c r="AI21" s="406">
        <v>100</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890915230</v>
      </c>
      <c r="BO21" s="381"/>
      <c r="BP21" s="381"/>
      <c r="BQ21" s="381"/>
      <c r="BR21" s="381"/>
      <c r="BS21" s="381"/>
      <c r="BT21" s="381"/>
      <c r="BU21" s="382"/>
      <c r="BV21" s="380">
        <v>892835396</v>
      </c>
      <c r="BW21" s="381"/>
      <c r="BX21" s="381"/>
      <c r="BY21" s="381"/>
      <c r="BZ21" s="381"/>
      <c r="CA21" s="381"/>
      <c r="CB21" s="381"/>
      <c r="CC21" s="382"/>
      <c r="CD21" s="152"/>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1" t="s">
        <v>156</v>
      </c>
      <c r="BA22" s="372"/>
      <c r="BB22" s="372"/>
      <c r="BC22" s="372"/>
      <c r="BD22" s="372"/>
      <c r="BE22" s="372"/>
      <c r="BF22" s="372"/>
      <c r="BG22" s="372"/>
      <c r="BH22" s="372"/>
      <c r="BI22" s="372"/>
      <c r="BJ22" s="372"/>
      <c r="BK22" s="372"/>
      <c r="BL22" s="372"/>
      <c r="BM22" s="373"/>
      <c r="BN22" s="374">
        <v>156855896</v>
      </c>
      <c r="BO22" s="375"/>
      <c r="BP22" s="375"/>
      <c r="BQ22" s="375"/>
      <c r="BR22" s="375"/>
      <c r="BS22" s="375"/>
      <c r="BT22" s="375"/>
      <c r="BU22" s="376"/>
      <c r="BV22" s="374">
        <v>135058169</v>
      </c>
      <c r="BW22" s="375"/>
      <c r="BX22" s="375"/>
      <c r="BY22" s="375"/>
      <c r="BZ22" s="375"/>
      <c r="CA22" s="375"/>
      <c r="CB22" s="375"/>
      <c r="CC22" s="376"/>
      <c r="CD22" s="152"/>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1" t="s">
        <v>157</v>
      </c>
      <c r="BA23" s="372"/>
      <c r="BB23" s="372"/>
      <c r="BC23" s="372"/>
      <c r="BD23" s="372"/>
      <c r="BE23" s="372"/>
      <c r="BF23" s="372"/>
      <c r="BG23" s="372"/>
      <c r="BH23" s="372"/>
      <c r="BI23" s="372"/>
      <c r="BJ23" s="372"/>
      <c r="BK23" s="372"/>
      <c r="BL23" s="372"/>
      <c r="BM23" s="373"/>
      <c r="BN23" s="374">
        <v>2726367</v>
      </c>
      <c r="BO23" s="375"/>
      <c r="BP23" s="375"/>
      <c r="BQ23" s="375"/>
      <c r="BR23" s="375"/>
      <c r="BS23" s="375"/>
      <c r="BT23" s="375"/>
      <c r="BU23" s="376"/>
      <c r="BV23" s="374">
        <v>2988314</v>
      </c>
      <c r="BW23" s="375"/>
      <c r="BX23" s="375"/>
      <c r="BY23" s="375"/>
      <c r="BZ23" s="375"/>
      <c r="CA23" s="375"/>
      <c r="CB23" s="375"/>
      <c r="CC23" s="376"/>
      <c r="CD23" s="152"/>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1" t="s">
        <v>158</v>
      </c>
      <c r="BA24" s="372"/>
      <c r="BB24" s="372"/>
      <c r="BC24" s="372"/>
      <c r="BD24" s="372"/>
      <c r="BE24" s="372"/>
      <c r="BF24" s="372"/>
      <c r="BG24" s="372"/>
      <c r="BH24" s="372"/>
      <c r="BI24" s="372"/>
      <c r="BJ24" s="372"/>
      <c r="BK24" s="372"/>
      <c r="BL24" s="372"/>
      <c r="BM24" s="373"/>
      <c r="BN24" s="374">
        <v>21638316</v>
      </c>
      <c r="BO24" s="375"/>
      <c r="BP24" s="375"/>
      <c r="BQ24" s="375"/>
      <c r="BR24" s="375"/>
      <c r="BS24" s="375"/>
      <c r="BT24" s="375"/>
      <c r="BU24" s="376"/>
      <c r="BV24" s="374">
        <v>18771782</v>
      </c>
      <c r="BW24" s="375"/>
      <c r="BX24" s="375"/>
      <c r="BY24" s="375"/>
      <c r="BZ24" s="375"/>
      <c r="CA24" s="375"/>
      <c r="CB24" s="375"/>
      <c r="CC24" s="376"/>
      <c r="CD24" s="152"/>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00" t="s">
        <v>159</v>
      </c>
      <c r="BA25" s="401"/>
      <c r="BB25" s="401"/>
      <c r="BC25" s="401"/>
      <c r="BD25" s="401"/>
      <c r="BE25" s="401"/>
      <c r="BF25" s="401"/>
      <c r="BG25" s="401"/>
      <c r="BH25" s="401"/>
      <c r="BI25" s="401"/>
      <c r="BJ25" s="401"/>
      <c r="BK25" s="401"/>
      <c r="BL25" s="401"/>
      <c r="BM25" s="402"/>
      <c r="BN25" s="380">
        <v>10525805</v>
      </c>
      <c r="BO25" s="381"/>
      <c r="BP25" s="381"/>
      <c r="BQ25" s="381"/>
      <c r="BR25" s="381"/>
      <c r="BS25" s="381"/>
      <c r="BT25" s="381"/>
      <c r="BU25" s="382"/>
      <c r="BV25" s="380">
        <v>10514107</v>
      </c>
      <c r="BW25" s="381"/>
      <c r="BX25" s="381"/>
      <c r="BY25" s="381"/>
      <c r="BZ25" s="381"/>
      <c r="CA25" s="381"/>
      <c r="CB25" s="381"/>
      <c r="CC25" s="382"/>
      <c r="CD25" s="152"/>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383" t="s">
        <v>160</v>
      </c>
      <c r="BA26" s="384"/>
      <c r="BB26" s="384"/>
      <c r="BC26" s="385"/>
      <c r="BD26" s="392" t="s">
        <v>46</v>
      </c>
      <c r="BE26" s="393"/>
      <c r="BF26" s="393"/>
      <c r="BG26" s="393"/>
      <c r="BH26" s="393"/>
      <c r="BI26" s="393"/>
      <c r="BJ26" s="393"/>
      <c r="BK26" s="393"/>
      <c r="BL26" s="393"/>
      <c r="BM26" s="394"/>
      <c r="BN26" s="395">
        <v>21204088</v>
      </c>
      <c r="BO26" s="396"/>
      <c r="BP26" s="396"/>
      <c r="BQ26" s="396"/>
      <c r="BR26" s="396"/>
      <c r="BS26" s="396"/>
      <c r="BT26" s="396"/>
      <c r="BU26" s="397"/>
      <c r="BV26" s="395">
        <v>20971403</v>
      </c>
      <c r="BW26" s="396"/>
      <c r="BX26" s="396"/>
      <c r="BY26" s="396"/>
      <c r="BZ26" s="396"/>
      <c r="CA26" s="396"/>
      <c r="CB26" s="396"/>
      <c r="CC26" s="397"/>
      <c r="CD26" s="152"/>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386"/>
      <c r="BA27" s="387"/>
      <c r="BB27" s="387"/>
      <c r="BC27" s="388"/>
      <c r="BD27" s="371" t="s">
        <v>161</v>
      </c>
      <c r="BE27" s="372"/>
      <c r="BF27" s="372"/>
      <c r="BG27" s="372"/>
      <c r="BH27" s="372"/>
      <c r="BI27" s="372"/>
      <c r="BJ27" s="372"/>
      <c r="BK27" s="372"/>
      <c r="BL27" s="372"/>
      <c r="BM27" s="373"/>
      <c r="BN27" s="374">
        <v>19763785</v>
      </c>
      <c r="BO27" s="375"/>
      <c r="BP27" s="375"/>
      <c r="BQ27" s="375"/>
      <c r="BR27" s="375"/>
      <c r="BS27" s="375"/>
      <c r="BT27" s="375"/>
      <c r="BU27" s="376"/>
      <c r="BV27" s="374">
        <v>19749762</v>
      </c>
      <c r="BW27" s="375"/>
      <c r="BX27" s="375"/>
      <c r="BY27" s="375"/>
      <c r="BZ27" s="375"/>
      <c r="CA27" s="375"/>
      <c r="CB27" s="375"/>
      <c r="CC27" s="376"/>
      <c r="CD27" s="152"/>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389"/>
      <c r="BA28" s="390"/>
      <c r="BB28" s="390"/>
      <c r="BC28" s="391"/>
      <c r="BD28" s="377" t="s">
        <v>48</v>
      </c>
      <c r="BE28" s="378"/>
      <c r="BF28" s="378"/>
      <c r="BG28" s="378"/>
      <c r="BH28" s="378"/>
      <c r="BI28" s="378"/>
      <c r="BJ28" s="378"/>
      <c r="BK28" s="378"/>
      <c r="BL28" s="378"/>
      <c r="BM28" s="379"/>
      <c r="BN28" s="380">
        <v>139836743</v>
      </c>
      <c r="BO28" s="381"/>
      <c r="BP28" s="381"/>
      <c r="BQ28" s="381"/>
      <c r="BR28" s="381"/>
      <c r="BS28" s="381"/>
      <c r="BT28" s="381"/>
      <c r="BU28" s="382"/>
      <c r="BV28" s="380">
        <v>164663998</v>
      </c>
      <c r="BW28" s="381"/>
      <c r="BX28" s="381"/>
      <c r="BY28" s="381"/>
      <c r="BZ28" s="381"/>
      <c r="CA28" s="381"/>
      <c r="CB28" s="381"/>
      <c r="CC28" s="382"/>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168</v>
      </c>
      <c r="D31" s="364"/>
      <c r="E31" s="365" t="s">
        <v>169</v>
      </c>
      <c r="F31" s="365"/>
      <c r="G31" s="365"/>
      <c r="H31" s="365"/>
      <c r="I31" s="365"/>
      <c r="J31" s="365"/>
      <c r="K31" s="365"/>
      <c r="L31" s="365"/>
      <c r="M31" s="365"/>
      <c r="N31" s="365"/>
      <c r="O31" s="365"/>
      <c r="P31" s="365"/>
      <c r="Q31" s="365"/>
      <c r="R31" s="365"/>
      <c r="S31" s="365"/>
      <c r="T31" s="158"/>
      <c r="U31" s="364" t="s">
        <v>168</v>
      </c>
      <c r="V31" s="364"/>
      <c r="W31" s="365" t="s">
        <v>169</v>
      </c>
      <c r="X31" s="365"/>
      <c r="Y31" s="365"/>
      <c r="Z31" s="365"/>
      <c r="AA31" s="365"/>
      <c r="AB31" s="365"/>
      <c r="AC31" s="365"/>
      <c r="AD31" s="365"/>
      <c r="AE31" s="365"/>
      <c r="AF31" s="365"/>
      <c r="AG31" s="365"/>
      <c r="AH31" s="365"/>
      <c r="AI31" s="365"/>
      <c r="AJ31" s="365"/>
      <c r="AK31" s="365"/>
      <c r="AL31" s="158"/>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8"/>
      <c r="CO31" s="364" t="s">
        <v>168</v>
      </c>
      <c r="CP31" s="364"/>
      <c r="CQ31" s="365" t="s">
        <v>171</v>
      </c>
      <c r="CR31" s="365"/>
      <c r="CS31" s="365"/>
      <c r="CT31" s="365"/>
      <c r="CU31" s="365"/>
      <c r="CV31" s="365"/>
      <c r="CW31" s="365"/>
      <c r="CX31" s="365"/>
      <c r="CY31" s="365"/>
      <c r="CZ31" s="365"/>
      <c r="DA31" s="365"/>
      <c r="DB31" s="365"/>
      <c r="DC31" s="365"/>
      <c r="DD31" s="365"/>
      <c r="DE31" s="365"/>
      <c r="DF31" s="158"/>
      <c r="DG31" s="363" t="s">
        <v>172</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10</v>
      </c>
      <c r="V32" s="361"/>
      <c r="W32" s="362" t="str">
        <f>IF('各会計、関係団体の財政状況及び健全化判断比率'!B28="","",'各会計、関係団体の財政状況及び健全化判断比率'!B28)</f>
        <v>国民健康保険特別会計</v>
      </c>
      <c r="X32" s="362"/>
      <c r="Y32" s="362"/>
      <c r="Z32" s="362"/>
      <c r="AA32" s="362"/>
      <c r="AB32" s="362"/>
      <c r="AC32" s="362"/>
      <c r="AD32" s="362"/>
      <c r="AE32" s="362"/>
      <c r="AF32" s="362"/>
      <c r="AG32" s="362"/>
      <c r="AH32" s="362"/>
      <c r="AI32" s="362"/>
      <c r="AJ32" s="362"/>
      <c r="AK32" s="362"/>
      <c r="AL32" s="144"/>
      <c r="AM32" s="361">
        <f>IF(AO32="","",MAX(C32:D41,U32:V41)+1)</f>
        <v>11</v>
      </c>
      <c r="AN32" s="361"/>
      <c r="AO32" s="362" t="str">
        <f>IF('各会計、関係団体の財政状況及び健全化判断比率'!B29="","",'各会計、関係団体の財政状況及び健全化判断比率'!B29)</f>
        <v>水道用水供給事業会計</v>
      </c>
      <c r="AP32" s="362"/>
      <c r="AQ32" s="362"/>
      <c r="AR32" s="362"/>
      <c r="AS32" s="362"/>
      <c r="AT32" s="362"/>
      <c r="AU32" s="362"/>
      <c r="AV32" s="362"/>
      <c r="AW32" s="362"/>
      <c r="AX32" s="362"/>
      <c r="AY32" s="362"/>
      <c r="AZ32" s="362"/>
      <c r="BA32" s="362"/>
      <c r="BB32" s="362"/>
      <c r="BC32" s="362"/>
      <c r="BD32" s="144"/>
      <c r="BE32" s="361">
        <f>IF(BG32="","",MAX(C32:D41,U32:V41,AM32:AN41)+1)</f>
        <v>15</v>
      </c>
      <c r="BF32" s="361"/>
      <c r="BG32" s="362" t="str">
        <f>IF('各会計、関係団体の財政状況及び健全化判断比率'!B33="","",'各会計、関係団体の財政状況及び健全化判断比率'!B33)</f>
        <v>港湾整備事業特別会計</v>
      </c>
      <c r="BH32" s="362"/>
      <c r="BI32" s="362"/>
      <c r="BJ32" s="362"/>
      <c r="BK32" s="362"/>
      <c r="BL32" s="362"/>
      <c r="BM32" s="362"/>
      <c r="BN32" s="362"/>
      <c r="BO32" s="362"/>
      <c r="BP32" s="362"/>
      <c r="BQ32" s="362"/>
      <c r="BR32" s="362"/>
      <c r="BS32" s="362"/>
      <c r="BT32" s="362"/>
      <c r="BU32" s="362"/>
      <c r="BV32" s="144"/>
      <c r="BW32" s="361" t="str">
        <f>IF(BY32="","",MAX(C32:D41,U32:V41,AM32:AN41,BE32:BF41)+1)</f>
        <v/>
      </c>
      <c r="BX32" s="361"/>
      <c r="BY32" s="362" t="str">
        <f>IF('各会計、関係団体の財政状況及び健全化判断比率'!B68="","",'各会計、関係団体の財政状況及び健全化判断比率'!B68)</f>
        <v/>
      </c>
      <c r="BZ32" s="362"/>
      <c r="CA32" s="362"/>
      <c r="CB32" s="362"/>
      <c r="CC32" s="362"/>
      <c r="CD32" s="362"/>
      <c r="CE32" s="362"/>
      <c r="CF32" s="362"/>
      <c r="CG32" s="362"/>
      <c r="CH32" s="362"/>
      <c r="CI32" s="362"/>
      <c r="CJ32" s="362"/>
      <c r="CK32" s="362"/>
      <c r="CL32" s="362"/>
      <c r="CM32" s="362"/>
      <c r="CN32" s="144"/>
      <c r="CO32" s="361">
        <f>IF(CQ32="","",MAX(C32:D41,U32:V41,AM32:AN41,BE32:BF41,BW32:BX41)+1)</f>
        <v>16</v>
      </c>
      <c r="CP32" s="361"/>
      <c r="CQ32" s="362" t="str">
        <f>IF('各会計、関係団体の財政状況及び健全化判断比率'!BS7="","",'各会計、関係団体の財政状況及び健全化判断比率'!BS7)</f>
        <v>（公社）みやぎ農業振興公社</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公債費特別会計</v>
      </c>
      <c r="F33" s="362"/>
      <c r="G33" s="362"/>
      <c r="H33" s="362"/>
      <c r="I33" s="362"/>
      <c r="J33" s="362"/>
      <c r="K33" s="362"/>
      <c r="L33" s="362"/>
      <c r="M33" s="362"/>
      <c r="N33" s="362"/>
      <c r="O33" s="362"/>
      <c r="P33" s="362"/>
      <c r="Q33" s="362"/>
      <c r="R33" s="362"/>
      <c r="S33" s="362"/>
      <c r="T33" s="144"/>
      <c r="U33" s="361" t="str">
        <f t="shared" ref="U33:U41" si="0">IF(W33="","",U32+1)</f>
        <v/>
      </c>
      <c r="V33" s="361"/>
      <c r="W33" s="362"/>
      <c r="X33" s="362"/>
      <c r="Y33" s="362"/>
      <c r="Z33" s="362"/>
      <c r="AA33" s="362"/>
      <c r="AB33" s="362"/>
      <c r="AC33" s="362"/>
      <c r="AD33" s="362"/>
      <c r="AE33" s="362"/>
      <c r="AF33" s="362"/>
      <c r="AG33" s="362"/>
      <c r="AH33" s="362"/>
      <c r="AI33" s="362"/>
      <c r="AJ33" s="362"/>
      <c r="AK33" s="362"/>
      <c r="AL33" s="144"/>
      <c r="AM33" s="361">
        <f t="shared" ref="AM33:AM41" si="1">IF(AO33="","",AM32+1)</f>
        <v>12</v>
      </c>
      <c r="AN33" s="361"/>
      <c r="AO33" s="362" t="str">
        <f>IF('各会計、関係団体の財政状況及び健全化判断比率'!B30="","",'各会計、関係団体の財政状況及び健全化判断比率'!B30)</f>
        <v>工業用水道事業会計</v>
      </c>
      <c r="AP33" s="362"/>
      <c r="AQ33" s="362"/>
      <c r="AR33" s="362"/>
      <c r="AS33" s="362"/>
      <c r="AT33" s="362"/>
      <c r="AU33" s="362"/>
      <c r="AV33" s="362"/>
      <c r="AW33" s="362"/>
      <c r="AX33" s="362"/>
      <c r="AY33" s="362"/>
      <c r="AZ33" s="362"/>
      <c r="BA33" s="362"/>
      <c r="BB33" s="362"/>
      <c r="BC33" s="362"/>
      <c r="BD33" s="144"/>
      <c r="BE33" s="361" t="str">
        <f t="shared" ref="BE33:BE41" si="2">IF(BG33="","",BE32+1)</f>
        <v/>
      </c>
      <c r="BF33" s="361"/>
      <c r="BG33" s="362"/>
      <c r="BH33" s="362"/>
      <c r="BI33" s="362"/>
      <c r="BJ33" s="362"/>
      <c r="BK33" s="362"/>
      <c r="BL33" s="362"/>
      <c r="BM33" s="362"/>
      <c r="BN33" s="362"/>
      <c r="BO33" s="362"/>
      <c r="BP33" s="362"/>
      <c r="BQ33" s="362"/>
      <c r="BR33" s="362"/>
      <c r="BS33" s="362"/>
      <c r="BT33" s="362"/>
      <c r="BU33" s="362"/>
      <c r="BV33" s="144"/>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44"/>
      <c r="CO33" s="361">
        <f t="shared" ref="CO33:CO41" si="4">IF(CQ33="","",CO32+1)</f>
        <v>17</v>
      </c>
      <c r="CP33" s="361"/>
      <c r="CQ33" s="362" t="str">
        <f>IF('各会計、関係団体の財政状況及び健全化判断比率'!BS8="","",'各会計、関係団体の財政状況及び健全化判断比率'!BS8)</f>
        <v>（一社）宮城県畜産協会</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母子父子寡婦福祉資金特別会計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13</v>
      </c>
      <c r="AN34" s="361"/>
      <c r="AO34" s="362" t="str">
        <f>IF('各会計、関係団体の財政状況及び健全化判断比率'!B31="","",'各会計、関係団体の財政状況及び健全化判断比率'!B31)</f>
        <v>地域整備事業会計</v>
      </c>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18</v>
      </c>
      <c r="CP34" s="361"/>
      <c r="CQ34" s="362" t="str">
        <f>IF('各会計、関係団体の財政状況及び健全化判断比率'!BS9="","",'各会計、関係団体の財政状況及び健全化判断比率'!BS9)</f>
        <v>（一社）宮城県林業公社</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中小企業高度化資金特別会計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f t="shared" si="1"/>
        <v>14</v>
      </c>
      <c r="AN35" s="361"/>
      <c r="AO35" s="362" t="str">
        <f>IF('各会計、関係団体の財政状況及び健全化判断比率'!B32="","",'各会計、関係団体の財政状況及び健全化判断比率'!B32)</f>
        <v>流域下水道事業会計</v>
      </c>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19</v>
      </c>
      <c r="CP35" s="361"/>
      <c r="CQ35" s="362" t="str">
        <f>IF('各会計、関係団体の財政状況及び健全化判断比率'!BS10="","",'各会計、関係団体の財政状況及び健全化判断比率'!BS10)</f>
        <v>（公社）宮城県青果物価格安定相互補償協会</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農業改良資金特別会計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t="str">
        <f t="shared" si="1"/>
        <v/>
      </c>
      <c r="AN36" s="361"/>
      <c r="AO36" s="362"/>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20</v>
      </c>
      <c r="CP36" s="361"/>
      <c r="CQ36" s="362" t="str">
        <f>IF('各会計、関係団体の財政状況及び健全化判断比率'!BS11="","",'各会計、関係団体の財政状況及び健全化判断比率'!BS11)</f>
        <v>（公財）宮城県水産振興協会</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沿岸漁業改善資金特別会計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21</v>
      </c>
      <c r="CP37" s="361"/>
      <c r="CQ37" s="362" t="str">
        <f>IF('各会計、関係団体の財政状況及び健全化判断比率'!BS12="","",'各会計、関係団体の財政状況及び健全化判断比率'!BS12)</f>
        <v>（公財）みやぎ林業活性化基金</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林業・木材産業改善資金特別会計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22</v>
      </c>
      <c r="CP38" s="361"/>
      <c r="CQ38" s="362" t="str">
        <f>IF('各会計、関係団体の財政状況及び健全化判断比率'!BS13="","",'各会計、関係団体の財政状況及び健全化判断比率'!BS13)</f>
        <v>（公財）みやぎ産業振興機構</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県有林特別会計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23</v>
      </c>
      <c r="CP39" s="361"/>
      <c r="CQ39" s="362" t="str">
        <f>IF('各会計、関係団体の財政状況及び健全化判断比率'!BS14="","",'各会計、関係団体の財政状況及び健全化判断比率'!BS14)</f>
        <v>（一財）みやぎ産業交流センター</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f t="shared" si="5"/>
        <v>9</v>
      </c>
      <c r="D40" s="361"/>
      <c r="E40" s="362" t="str">
        <f>IF('各会計、関係団体の財政状況及び健全化判断比率'!B15="","",'各会計、関係団体の財政状況及び健全化判断比率'!B15)</f>
        <v>土地取得特別会計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24</v>
      </c>
      <c r="CP40" s="361"/>
      <c r="CQ40" s="362" t="str">
        <f>IF('各会計、関係団体の財政状況及び健全化判断比率'!BS15="","",'各会計、関係団体の財政状況及び健全化判断比率'!BS15)</f>
        <v>（公財）宮城県腎臓協会</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2">
      <c r="A41" s="144"/>
      <c r="B41" s="184"/>
      <c r="C41" s="361" t="str">
        <f t="shared" si="5"/>
        <v/>
      </c>
      <c r="D41" s="361"/>
      <c r="E41" s="362" t="str">
        <f>IF('各会計、関係団体の財政状況及び健全化判断比率'!B16="","",'各会計、関係団体の財政状況及び健全化判断比率'!B16)</f>
        <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25</v>
      </c>
      <c r="CP41" s="361"/>
      <c r="CQ41" s="362" t="str">
        <f>IF('各会計、関係団体の財政状況及び健全化判断比率'!BS16="","",'各会計、関係団体の財政状況及び健全化判断比率'!BS16)</f>
        <v>（公財）宮城県環境事業公社</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LKA786Se0kr6FiAvM2tNQKV6dPW8g2Dt4xmaGAMb4aKOm6lEIxIdtb/JHxvtqeN6p2zzg6sq/3RbC6pAxBkgBQ==" saltValue="e/L+V2RpMKzI2st6r4SBU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election activeCell="J36" sqref="J36"/>
    </sheetView>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511</v>
      </c>
      <c r="G33" s="17" t="s">
        <v>512</v>
      </c>
      <c r="H33" s="17" t="s">
        <v>513</v>
      </c>
      <c r="I33" s="17" t="s">
        <v>514</v>
      </c>
      <c r="J33" s="18" t="s">
        <v>515</v>
      </c>
      <c r="K33" s="10"/>
      <c r="L33" s="10"/>
      <c r="M33" s="10"/>
      <c r="N33" s="10"/>
      <c r="O33" s="10"/>
      <c r="P33" s="10"/>
    </row>
    <row r="34" spans="1:16" ht="39" customHeight="1" x14ac:dyDescent="0.2">
      <c r="A34" s="10"/>
      <c r="B34" s="19"/>
      <c r="C34" s="1112" t="s">
        <v>519</v>
      </c>
      <c r="D34" s="1112"/>
      <c r="E34" s="1113"/>
      <c r="F34" s="20">
        <v>4.04</v>
      </c>
      <c r="G34" s="21">
        <v>4.1500000000000004</v>
      </c>
      <c r="H34" s="21">
        <v>4.34</v>
      </c>
      <c r="I34" s="21">
        <v>4.8</v>
      </c>
      <c r="J34" s="22">
        <v>5.27</v>
      </c>
      <c r="K34" s="10"/>
      <c r="L34" s="10"/>
      <c r="M34" s="10"/>
      <c r="N34" s="10"/>
      <c r="O34" s="10"/>
      <c r="P34" s="10"/>
    </row>
    <row r="35" spans="1:16" ht="39" customHeight="1" x14ac:dyDescent="0.2">
      <c r="A35" s="10"/>
      <c r="B35" s="23"/>
      <c r="C35" s="1108" t="s">
        <v>520</v>
      </c>
      <c r="D35" s="1108"/>
      <c r="E35" s="1109"/>
      <c r="F35" s="24">
        <v>1.39</v>
      </c>
      <c r="G35" s="25">
        <v>1.4</v>
      </c>
      <c r="H35" s="25">
        <v>1.23</v>
      </c>
      <c r="I35" s="25">
        <v>1.1499999999999999</v>
      </c>
      <c r="J35" s="26">
        <v>1.26</v>
      </c>
      <c r="K35" s="10"/>
      <c r="L35" s="10"/>
      <c r="M35" s="10"/>
      <c r="N35" s="10"/>
      <c r="O35" s="10"/>
      <c r="P35" s="10"/>
    </row>
    <row r="36" spans="1:16" ht="39" customHeight="1" x14ac:dyDescent="0.2">
      <c r="A36" s="10"/>
      <c r="B36" s="23"/>
      <c r="C36" s="1108" t="s">
        <v>521</v>
      </c>
      <c r="D36" s="1108"/>
      <c r="E36" s="1109"/>
      <c r="F36" s="24">
        <v>0.88</v>
      </c>
      <c r="G36" s="25">
        <v>0.9</v>
      </c>
      <c r="H36" s="25">
        <v>0.96</v>
      </c>
      <c r="I36" s="25">
        <v>0.95</v>
      </c>
      <c r="J36" s="26">
        <v>0.92</v>
      </c>
      <c r="K36" s="10"/>
      <c r="L36" s="10"/>
      <c r="M36" s="10"/>
      <c r="N36" s="10"/>
      <c r="O36" s="10"/>
      <c r="P36" s="10"/>
    </row>
    <row r="37" spans="1:16" ht="39" customHeight="1" x14ac:dyDescent="0.2">
      <c r="A37" s="10"/>
      <c r="B37" s="23"/>
      <c r="C37" s="1108" t="s">
        <v>522</v>
      </c>
      <c r="D37" s="1108"/>
      <c r="E37" s="1109"/>
      <c r="F37" s="24">
        <v>1.65</v>
      </c>
      <c r="G37" s="25">
        <v>0.64</v>
      </c>
      <c r="H37" s="25">
        <v>0.51</v>
      </c>
      <c r="I37" s="25">
        <v>0.31</v>
      </c>
      <c r="J37" s="26">
        <v>0.88</v>
      </c>
      <c r="K37" s="10"/>
      <c r="L37" s="10"/>
      <c r="M37" s="10"/>
      <c r="N37" s="10"/>
      <c r="O37" s="10"/>
      <c r="P37" s="10"/>
    </row>
    <row r="38" spans="1:16" ht="39" customHeight="1" x14ac:dyDescent="0.2">
      <c r="A38" s="10"/>
      <c r="B38" s="23"/>
      <c r="C38" s="1108" t="s">
        <v>523</v>
      </c>
      <c r="D38" s="1108"/>
      <c r="E38" s="1109"/>
      <c r="F38" s="24">
        <v>0.28999999999999998</v>
      </c>
      <c r="G38" s="25">
        <v>0.42</v>
      </c>
      <c r="H38" s="25">
        <v>0.62</v>
      </c>
      <c r="I38" s="25">
        <v>0.78</v>
      </c>
      <c r="J38" s="26">
        <v>0.84</v>
      </c>
      <c r="K38" s="10"/>
      <c r="L38" s="10"/>
      <c r="M38" s="10"/>
      <c r="N38" s="10"/>
      <c r="O38" s="10"/>
      <c r="P38" s="10"/>
    </row>
    <row r="39" spans="1:16" ht="39" customHeight="1" x14ac:dyDescent="0.2">
      <c r="A39" s="10"/>
      <c r="B39" s="23"/>
      <c r="C39" s="1108" t="s">
        <v>524</v>
      </c>
      <c r="D39" s="1108"/>
      <c r="E39" s="1109"/>
      <c r="F39" s="24">
        <v>0.56999999999999995</v>
      </c>
      <c r="G39" s="25">
        <v>0.76</v>
      </c>
      <c r="H39" s="25">
        <v>0.88</v>
      </c>
      <c r="I39" s="25">
        <v>0.71</v>
      </c>
      <c r="J39" s="26">
        <v>0.59</v>
      </c>
      <c r="K39" s="10"/>
      <c r="L39" s="10"/>
      <c r="M39" s="10"/>
      <c r="N39" s="10"/>
      <c r="O39" s="10"/>
      <c r="P39" s="10"/>
    </row>
    <row r="40" spans="1:16" ht="39" customHeight="1" x14ac:dyDescent="0.2">
      <c r="A40" s="10"/>
      <c r="B40" s="23"/>
      <c r="C40" s="1108" t="s">
        <v>525</v>
      </c>
      <c r="D40" s="1108"/>
      <c r="E40" s="1109"/>
      <c r="F40" s="24">
        <v>5.88</v>
      </c>
      <c r="G40" s="25">
        <v>5.49</v>
      </c>
      <c r="H40" s="25">
        <v>2.8</v>
      </c>
      <c r="I40" s="25">
        <v>0.35</v>
      </c>
      <c r="J40" s="26">
        <v>0.3</v>
      </c>
      <c r="K40" s="10"/>
      <c r="L40" s="10"/>
      <c r="M40" s="10"/>
      <c r="N40" s="10"/>
      <c r="O40" s="10"/>
      <c r="P40" s="10"/>
    </row>
    <row r="41" spans="1:16" ht="39" customHeight="1" x14ac:dyDescent="0.2">
      <c r="A41" s="10"/>
      <c r="B41" s="23"/>
      <c r="C41" s="1108" t="s">
        <v>526</v>
      </c>
      <c r="D41" s="1108"/>
      <c r="E41" s="1109"/>
      <c r="F41" s="24">
        <v>0.01</v>
      </c>
      <c r="G41" s="25">
        <v>0</v>
      </c>
      <c r="H41" s="25">
        <v>0</v>
      </c>
      <c r="I41" s="25">
        <v>0</v>
      </c>
      <c r="J41" s="26">
        <v>0.01</v>
      </c>
      <c r="K41" s="10"/>
      <c r="L41" s="10"/>
      <c r="M41" s="10"/>
      <c r="N41" s="10"/>
      <c r="O41" s="10"/>
      <c r="P41" s="10"/>
    </row>
    <row r="42" spans="1:16" ht="39" customHeight="1" x14ac:dyDescent="0.2">
      <c r="A42" s="10"/>
      <c r="B42" s="27"/>
      <c r="C42" s="1108" t="s">
        <v>527</v>
      </c>
      <c r="D42" s="1108"/>
      <c r="E42" s="1109"/>
      <c r="F42" s="24" t="s">
        <v>473</v>
      </c>
      <c r="G42" s="25" t="s">
        <v>473</v>
      </c>
      <c r="H42" s="25" t="s">
        <v>473</v>
      </c>
      <c r="I42" s="25" t="s">
        <v>473</v>
      </c>
      <c r="J42" s="26" t="s">
        <v>473</v>
      </c>
      <c r="K42" s="10"/>
      <c r="L42" s="10"/>
      <c r="M42" s="10"/>
      <c r="N42" s="10"/>
      <c r="O42" s="10"/>
      <c r="P42" s="10"/>
    </row>
    <row r="43" spans="1:16" ht="39" customHeight="1" thickBot="1" x14ac:dyDescent="0.25">
      <c r="A43" s="10"/>
      <c r="B43" s="28"/>
      <c r="C43" s="1110" t="s">
        <v>528</v>
      </c>
      <c r="D43" s="1110"/>
      <c r="E43" s="1111"/>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pkcUGNuushsv2mhd6ho/oPjaX9k97Xyggndw7sGCHUm4m/8+sBclA5GX/iYPc3IwQrqoUT28eiDUE/yL38qi1Q==" saltValue="tpk8uHMFXoHMae15hNxk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46" zoomScaleSheetLayoutView="55" workbookViewId="0">
      <selection activeCell="O53" sqref="O53"/>
    </sheetView>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511</v>
      </c>
      <c r="L44" s="42" t="s">
        <v>512</v>
      </c>
      <c r="M44" s="42" t="s">
        <v>513</v>
      </c>
      <c r="N44" s="42" t="s">
        <v>514</v>
      </c>
      <c r="O44" s="43" t="s">
        <v>515</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71480</v>
      </c>
      <c r="L45" s="46">
        <v>70577</v>
      </c>
      <c r="M45" s="46">
        <v>70325</v>
      </c>
      <c r="N45" s="46">
        <v>70230</v>
      </c>
      <c r="O45" s="47">
        <v>69808</v>
      </c>
      <c r="P45" s="34"/>
      <c r="Q45" s="34"/>
      <c r="R45" s="34"/>
      <c r="S45" s="34"/>
      <c r="T45" s="34"/>
      <c r="U45" s="34"/>
    </row>
    <row r="46" spans="1:21" ht="30.75" customHeight="1" x14ac:dyDescent="0.2">
      <c r="A46" s="34"/>
      <c r="B46" s="1139"/>
      <c r="C46" s="1140"/>
      <c r="D46" s="48"/>
      <c r="E46" s="1116" t="s">
        <v>12</v>
      </c>
      <c r="F46" s="1116"/>
      <c r="G46" s="1116"/>
      <c r="H46" s="1116"/>
      <c r="I46" s="1116"/>
      <c r="J46" s="1117"/>
      <c r="K46" s="49">
        <v>4990</v>
      </c>
      <c r="L46" s="50">
        <v>3388</v>
      </c>
      <c r="M46" s="50">
        <v>1931</v>
      </c>
      <c r="N46" s="50">
        <v>322</v>
      </c>
      <c r="O46" s="51" t="s">
        <v>473</v>
      </c>
      <c r="P46" s="34"/>
      <c r="Q46" s="34"/>
      <c r="R46" s="34"/>
      <c r="S46" s="34"/>
      <c r="T46" s="34"/>
      <c r="U46" s="34"/>
    </row>
    <row r="47" spans="1:21" ht="30.75" customHeight="1" x14ac:dyDescent="0.2">
      <c r="A47" s="34"/>
      <c r="B47" s="1139"/>
      <c r="C47" s="1140"/>
      <c r="D47" s="48"/>
      <c r="E47" s="1116" t="s">
        <v>13</v>
      </c>
      <c r="F47" s="1116"/>
      <c r="G47" s="1116"/>
      <c r="H47" s="1116"/>
      <c r="I47" s="1116"/>
      <c r="J47" s="1117"/>
      <c r="K47" s="49">
        <v>36691</v>
      </c>
      <c r="L47" s="50">
        <v>37007</v>
      </c>
      <c r="M47" s="50">
        <v>37331</v>
      </c>
      <c r="N47" s="50">
        <v>37074</v>
      </c>
      <c r="O47" s="51">
        <v>36487</v>
      </c>
      <c r="P47" s="34"/>
      <c r="Q47" s="34"/>
      <c r="R47" s="34"/>
      <c r="S47" s="34"/>
      <c r="T47" s="34"/>
      <c r="U47" s="34"/>
    </row>
    <row r="48" spans="1:21" ht="30.75" customHeight="1" x14ac:dyDescent="0.2">
      <c r="A48" s="34"/>
      <c r="B48" s="1139"/>
      <c r="C48" s="1140"/>
      <c r="D48" s="48"/>
      <c r="E48" s="1116" t="s">
        <v>14</v>
      </c>
      <c r="F48" s="1116"/>
      <c r="G48" s="1116"/>
      <c r="H48" s="1116"/>
      <c r="I48" s="1116"/>
      <c r="J48" s="1117"/>
      <c r="K48" s="49">
        <v>1034</v>
      </c>
      <c r="L48" s="50">
        <v>1173</v>
      </c>
      <c r="M48" s="50">
        <v>1231</v>
      </c>
      <c r="N48" s="50">
        <v>1381</v>
      </c>
      <c r="O48" s="51">
        <v>951</v>
      </c>
      <c r="P48" s="34"/>
      <c r="Q48" s="34"/>
      <c r="R48" s="34"/>
      <c r="S48" s="34"/>
      <c r="T48" s="34"/>
      <c r="U48" s="34"/>
    </row>
    <row r="49" spans="1:21" ht="30.75" customHeight="1" x14ac:dyDescent="0.2">
      <c r="A49" s="34"/>
      <c r="B49" s="1139"/>
      <c r="C49" s="1140"/>
      <c r="D49" s="48"/>
      <c r="E49" s="1116" t="s">
        <v>15</v>
      </c>
      <c r="F49" s="1116"/>
      <c r="G49" s="1116"/>
      <c r="H49" s="1116"/>
      <c r="I49" s="1116"/>
      <c r="J49" s="1117"/>
      <c r="K49" s="49" t="s">
        <v>473</v>
      </c>
      <c r="L49" s="50" t="s">
        <v>473</v>
      </c>
      <c r="M49" s="50" t="s">
        <v>473</v>
      </c>
      <c r="N49" s="50" t="s">
        <v>473</v>
      </c>
      <c r="O49" s="51" t="s">
        <v>473</v>
      </c>
      <c r="P49" s="34"/>
      <c r="Q49" s="34"/>
      <c r="R49" s="34"/>
      <c r="S49" s="34"/>
      <c r="T49" s="34"/>
      <c r="U49" s="34"/>
    </row>
    <row r="50" spans="1:21" ht="30.75" customHeight="1" x14ac:dyDescent="0.2">
      <c r="A50" s="34"/>
      <c r="B50" s="1139"/>
      <c r="C50" s="1140"/>
      <c r="D50" s="48"/>
      <c r="E50" s="1116" t="s">
        <v>16</v>
      </c>
      <c r="F50" s="1116"/>
      <c r="G50" s="1116"/>
      <c r="H50" s="1116"/>
      <c r="I50" s="1116"/>
      <c r="J50" s="1117"/>
      <c r="K50" s="49">
        <v>1064</v>
      </c>
      <c r="L50" s="50">
        <v>878</v>
      </c>
      <c r="M50" s="50">
        <v>721</v>
      </c>
      <c r="N50" s="50">
        <v>655</v>
      </c>
      <c r="O50" s="51">
        <v>609</v>
      </c>
      <c r="P50" s="34"/>
      <c r="Q50" s="34"/>
      <c r="R50" s="34"/>
      <c r="S50" s="34"/>
      <c r="T50" s="34"/>
      <c r="U50" s="34"/>
    </row>
    <row r="51" spans="1:21" ht="30.75" customHeight="1" x14ac:dyDescent="0.2">
      <c r="A51" s="34"/>
      <c r="B51" s="1141"/>
      <c r="C51" s="1142"/>
      <c r="D51" s="52"/>
      <c r="E51" s="1116" t="s">
        <v>17</v>
      </c>
      <c r="F51" s="1116"/>
      <c r="G51" s="1116"/>
      <c r="H51" s="1116"/>
      <c r="I51" s="1116"/>
      <c r="J51" s="1117"/>
      <c r="K51" s="49">
        <v>0</v>
      </c>
      <c r="L51" s="50" t="s">
        <v>473</v>
      </c>
      <c r="M51" s="50" t="s">
        <v>473</v>
      </c>
      <c r="N51" s="50" t="s">
        <v>473</v>
      </c>
      <c r="O51" s="51" t="s">
        <v>473</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70304</v>
      </c>
      <c r="L52" s="50">
        <v>68897</v>
      </c>
      <c r="M52" s="50">
        <v>68130</v>
      </c>
      <c r="N52" s="50">
        <v>66953</v>
      </c>
      <c r="O52" s="51">
        <v>65917</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44955</v>
      </c>
      <c r="L53" s="55">
        <v>44126</v>
      </c>
      <c r="M53" s="55">
        <v>43409</v>
      </c>
      <c r="N53" s="55">
        <v>42709</v>
      </c>
      <c r="O53" s="56">
        <v>41938</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529</v>
      </c>
      <c r="P55" s="34"/>
      <c r="Q55" s="34"/>
      <c r="R55" s="34"/>
      <c r="S55" s="34"/>
      <c r="T55" s="34"/>
      <c r="U55" s="34"/>
    </row>
    <row r="56" spans="1:21" ht="30.75" customHeight="1" thickBot="1" x14ac:dyDescent="0.3">
      <c r="A56" s="34"/>
      <c r="B56" s="60"/>
      <c r="C56" s="61"/>
      <c r="D56" s="61"/>
      <c r="E56" s="62"/>
      <c r="F56" s="62"/>
      <c r="G56" s="62"/>
      <c r="H56" s="62"/>
      <c r="I56" s="62"/>
      <c r="J56" s="63" t="s">
        <v>3</v>
      </c>
      <c r="K56" s="64" t="s">
        <v>530</v>
      </c>
      <c r="L56" s="65" t="s">
        <v>531</v>
      </c>
      <c r="M56" s="65" t="s">
        <v>532</v>
      </c>
      <c r="N56" s="65" t="s">
        <v>533</v>
      </c>
      <c r="O56" s="66" t="s">
        <v>534</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v>23459</v>
      </c>
      <c r="L57" s="68">
        <v>20527</v>
      </c>
      <c r="M57" s="68">
        <v>19239</v>
      </c>
      <c r="N57" s="68">
        <v>22030</v>
      </c>
      <c r="O57" s="69">
        <v>49959</v>
      </c>
      <c r="P57" s="34"/>
      <c r="Q57" s="34"/>
      <c r="R57" s="34"/>
      <c r="S57" s="34"/>
      <c r="T57" s="34"/>
      <c r="U57" s="34"/>
    </row>
    <row r="58" spans="1:21" ht="30.75" customHeight="1" x14ac:dyDescent="0.2">
      <c r="A58" s="34"/>
      <c r="B58" s="1124"/>
      <c r="C58" s="1125"/>
      <c r="D58" s="1131" t="s">
        <v>26</v>
      </c>
      <c r="E58" s="1132"/>
      <c r="F58" s="1132"/>
      <c r="G58" s="1132"/>
      <c r="H58" s="1132"/>
      <c r="I58" s="1132"/>
      <c r="J58" s="1133"/>
      <c r="K58" s="70">
        <v>129884</v>
      </c>
      <c r="L58" s="71">
        <v>139355</v>
      </c>
      <c r="M58" s="71">
        <v>156107</v>
      </c>
      <c r="N58" s="71">
        <v>176035</v>
      </c>
      <c r="O58" s="72">
        <v>181211</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v>164981</v>
      </c>
      <c r="L59" s="74">
        <v>166902</v>
      </c>
      <c r="M59" s="74">
        <v>173528</v>
      </c>
      <c r="N59" s="74">
        <v>178643</v>
      </c>
      <c r="O59" s="75">
        <v>173060</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IV/QPtay8XYry2NQJlORVfwJm1B19lAl4q+KdNeNEnUEccPbssL4nF4/iR3mLyF8030VYQ+A8UD7nr+oaRgf1w==" saltValue="OVIL3gFfv5mVAtIeelz/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27" zoomScaleSheetLayoutView="100" workbookViewId="0">
      <selection activeCell="M52" sqref="M52"/>
    </sheetView>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511</v>
      </c>
      <c r="J40" s="336" t="s">
        <v>512</v>
      </c>
      <c r="K40" s="336" t="s">
        <v>513</v>
      </c>
      <c r="L40" s="336" t="s">
        <v>514</v>
      </c>
      <c r="M40" s="337" t="s">
        <v>515</v>
      </c>
    </row>
    <row r="41" spans="2:13" ht="27.75" customHeight="1" x14ac:dyDescent="0.2">
      <c r="B41" s="1157" t="s">
        <v>30</v>
      </c>
      <c r="C41" s="1158"/>
      <c r="D41" s="85"/>
      <c r="E41" s="1159" t="s">
        <v>31</v>
      </c>
      <c r="F41" s="1159"/>
      <c r="G41" s="1159"/>
      <c r="H41" s="1160"/>
      <c r="I41" s="338">
        <v>1655812</v>
      </c>
      <c r="J41" s="339">
        <v>1677463</v>
      </c>
      <c r="K41" s="339">
        <v>1664848</v>
      </c>
      <c r="L41" s="339">
        <v>1636309</v>
      </c>
      <c r="M41" s="340">
        <v>1577837</v>
      </c>
    </row>
    <row r="42" spans="2:13" ht="27.75" customHeight="1" x14ac:dyDescent="0.2">
      <c r="B42" s="1147"/>
      <c r="C42" s="1148"/>
      <c r="D42" s="86"/>
      <c r="E42" s="1151" t="s">
        <v>32</v>
      </c>
      <c r="F42" s="1151"/>
      <c r="G42" s="1151"/>
      <c r="H42" s="1152"/>
      <c r="I42" s="341">
        <v>3680</v>
      </c>
      <c r="J42" s="342">
        <v>2878</v>
      </c>
      <c r="K42" s="342">
        <v>2295</v>
      </c>
      <c r="L42" s="342">
        <v>1777</v>
      </c>
      <c r="M42" s="343">
        <v>1258</v>
      </c>
    </row>
    <row r="43" spans="2:13" ht="27.75" customHeight="1" x14ac:dyDescent="0.2">
      <c r="B43" s="1147"/>
      <c r="C43" s="1148"/>
      <c r="D43" s="86"/>
      <c r="E43" s="1151" t="s">
        <v>33</v>
      </c>
      <c r="F43" s="1151"/>
      <c r="G43" s="1151"/>
      <c r="H43" s="1152"/>
      <c r="I43" s="341">
        <v>11585</v>
      </c>
      <c r="J43" s="342">
        <v>10372</v>
      </c>
      <c r="K43" s="342">
        <v>11399</v>
      </c>
      <c r="L43" s="342">
        <v>12600</v>
      </c>
      <c r="M43" s="343">
        <v>11597</v>
      </c>
    </row>
    <row r="44" spans="2:13" ht="27.75" customHeight="1" x14ac:dyDescent="0.2">
      <c r="B44" s="1147"/>
      <c r="C44" s="1148"/>
      <c r="D44" s="86"/>
      <c r="E44" s="1151" t="s">
        <v>34</v>
      </c>
      <c r="F44" s="1151"/>
      <c r="G44" s="1151"/>
      <c r="H44" s="1152"/>
      <c r="I44" s="341" t="s">
        <v>473</v>
      </c>
      <c r="J44" s="342" t="s">
        <v>473</v>
      </c>
      <c r="K44" s="342" t="s">
        <v>473</v>
      </c>
      <c r="L44" s="342" t="s">
        <v>473</v>
      </c>
      <c r="M44" s="343" t="s">
        <v>473</v>
      </c>
    </row>
    <row r="45" spans="2:13" ht="27.75" customHeight="1" x14ac:dyDescent="0.2">
      <c r="B45" s="1147"/>
      <c r="C45" s="1148"/>
      <c r="D45" s="86"/>
      <c r="E45" s="1151" t="s">
        <v>35</v>
      </c>
      <c r="F45" s="1151"/>
      <c r="G45" s="1151"/>
      <c r="H45" s="1152"/>
      <c r="I45" s="341">
        <v>168803</v>
      </c>
      <c r="J45" s="342">
        <v>164072</v>
      </c>
      <c r="K45" s="342">
        <v>158789</v>
      </c>
      <c r="L45" s="342">
        <v>159427</v>
      </c>
      <c r="M45" s="343">
        <v>158462</v>
      </c>
    </row>
    <row r="46" spans="2:13" ht="27.75" customHeight="1" x14ac:dyDescent="0.2">
      <c r="B46" s="1147"/>
      <c r="C46" s="1148"/>
      <c r="D46" s="87"/>
      <c r="E46" s="1161" t="s">
        <v>36</v>
      </c>
      <c r="F46" s="1161"/>
      <c r="G46" s="1161"/>
      <c r="H46" s="1162"/>
      <c r="I46" s="341">
        <v>9836</v>
      </c>
      <c r="J46" s="342">
        <v>5686</v>
      </c>
      <c r="K46" s="342">
        <v>5126</v>
      </c>
      <c r="L46" s="342">
        <v>6425</v>
      </c>
      <c r="M46" s="343">
        <v>7522</v>
      </c>
    </row>
    <row r="47" spans="2:13" ht="27.75" customHeight="1" x14ac:dyDescent="0.2">
      <c r="B47" s="1147"/>
      <c r="C47" s="1148"/>
      <c r="D47" s="88"/>
      <c r="E47" s="1163" t="s">
        <v>37</v>
      </c>
      <c r="F47" s="1164"/>
      <c r="G47" s="1164"/>
      <c r="H47" s="1165"/>
      <c r="I47" s="341" t="s">
        <v>473</v>
      </c>
      <c r="J47" s="342" t="s">
        <v>473</v>
      </c>
      <c r="K47" s="342" t="s">
        <v>473</v>
      </c>
      <c r="L47" s="342" t="s">
        <v>473</v>
      </c>
      <c r="M47" s="343" t="s">
        <v>473</v>
      </c>
    </row>
    <row r="48" spans="2:13" ht="27.75" customHeight="1" x14ac:dyDescent="0.2">
      <c r="B48" s="1147"/>
      <c r="C48" s="1148"/>
      <c r="D48" s="86"/>
      <c r="E48" s="1151" t="s">
        <v>38</v>
      </c>
      <c r="F48" s="1151"/>
      <c r="G48" s="1151"/>
      <c r="H48" s="1152"/>
      <c r="I48" s="341" t="s">
        <v>473</v>
      </c>
      <c r="J48" s="342" t="s">
        <v>473</v>
      </c>
      <c r="K48" s="342" t="s">
        <v>473</v>
      </c>
      <c r="L48" s="342" t="s">
        <v>473</v>
      </c>
      <c r="M48" s="343" t="s">
        <v>473</v>
      </c>
    </row>
    <row r="49" spans="2:13" ht="27.75" customHeight="1" x14ac:dyDescent="0.2">
      <c r="B49" s="1149"/>
      <c r="C49" s="1150"/>
      <c r="D49" s="86"/>
      <c r="E49" s="1151" t="s">
        <v>39</v>
      </c>
      <c r="F49" s="1151"/>
      <c r="G49" s="1151"/>
      <c r="H49" s="1152"/>
      <c r="I49" s="341" t="s">
        <v>473</v>
      </c>
      <c r="J49" s="342" t="s">
        <v>473</v>
      </c>
      <c r="K49" s="342" t="s">
        <v>473</v>
      </c>
      <c r="L49" s="342" t="s">
        <v>473</v>
      </c>
      <c r="M49" s="343" t="s">
        <v>473</v>
      </c>
    </row>
    <row r="50" spans="2:13" ht="27.75" customHeight="1" x14ac:dyDescent="0.2">
      <c r="B50" s="1145" t="s">
        <v>40</v>
      </c>
      <c r="C50" s="1146"/>
      <c r="D50" s="89"/>
      <c r="E50" s="1151" t="s">
        <v>41</v>
      </c>
      <c r="F50" s="1151"/>
      <c r="G50" s="1151"/>
      <c r="H50" s="1152"/>
      <c r="I50" s="341">
        <v>274384</v>
      </c>
      <c r="J50" s="342">
        <v>293395</v>
      </c>
      <c r="K50" s="342">
        <v>321974</v>
      </c>
      <c r="L50" s="342">
        <v>334521</v>
      </c>
      <c r="M50" s="343">
        <v>312155</v>
      </c>
    </row>
    <row r="51" spans="2:13" ht="27.75" customHeight="1" x14ac:dyDescent="0.2">
      <c r="B51" s="1147"/>
      <c r="C51" s="1148"/>
      <c r="D51" s="86"/>
      <c r="E51" s="1151" t="s">
        <v>42</v>
      </c>
      <c r="F51" s="1151"/>
      <c r="G51" s="1151"/>
      <c r="H51" s="1152"/>
      <c r="I51" s="341">
        <v>97791</v>
      </c>
      <c r="J51" s="342">
        <v>95352</v>
      </c>
      <c r="K51" s="342">
        <v>92886</v>
      </c>
      <c r="L51" s="342">
        <v>91392</v>
      </c>
      <c r="M51" s="343">
        <v>87869</v>
      </c>
    </row>
    <row r="52" spans="2:13" ht="27.75" customHeight="1" x14ac:dyDescent="0.2">
      <c r="B52" s="1149"/>
      <c r="C52" s="1150"/>
      <c r="D52" s="86"/>
      <c r="E52" s="1151" t="s">
        <v>43</v>
      </c>
      <c r="F52" s="1151"/>
      <c r="G52" s="1151"/>
      <c r="H52" s="1152"/>
      <c r="I52" s="341">
        <v>834137</v>
      </c>
      <c r="J52" s="342">
        <v>846948</v>
      </c>
      <c r="K52" s="342">
        <v>829150</v>
      </c>
      <c r="L52" s="342">
        <v>819046</v>
      </c>
      <c r="M52" s="343">
        <v>788353</v>
      </c>
    </row>
    <row r="53" spans="2:13" ht="27.75" customHeight="1" thickBot="1" x14ac:dyDescent="0.25">
      <c r="B53" s="1153" t="s">
        <v>20</v>
      </c>
      <c r="C53" s="1154"/>
      <c r="D53" s="90"/>
      <c r="E53" s="1155" t="s">
        <v>44</v>
      </c>
      <c r="F53" s="1155"/>
      <c r="G53" s="1155"/>
      <c r="H53" s="1156"/>
      <c r="I53" s="344">
        <v>643405</v>
      </c>
      <c r="J53" s="345">
        <v>624777</v>
      </c>
      <c r="K53" s="345">
        <v>598448</v>
      </c>
      <c r="L53" s="345">
        <v>571580</v>
      </c>
      <c r="M53" s="346">
        <v>568299</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8JSGHEXld+p7yMSdOM0l1leStlH0TF1B+Vz8oy8q/n0B/mA5Qg/RZpgVP4V0Dcu8p+NcxAmDg0bSN8fpK7rpjw==" saltValue="MprVFqx83iLT9jCmjlg2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A45" zoomScale="70" zoomScaleNormal="70" zoomScaleSheetLayoutView="100" workbookViewId="0">
      <selection activeCell="H55" sqref="H55"/>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513</v>
      </c>
      <c r="G54" s="98" t="s">
        <v>514</v>
      </c>
      <c r="H54" s="99" t="s">
        <v>515</v>
      </c>
    </row>
    <row r="55" spans="2:8" ht="52.5" customHeight="1" x14ac:dyDescent="0.2">
      <c r="B55" s="100"/>
      <c r="C55" s="1171" t="s">
        <v>46</v>
      </c>
      <c r="D55" s="1171"/>
      <c r="E55" s="1172"/>
      <c r="F55" s="347">
        <v>20770</v>
      </c>
      <c r="G55" s="347">
        <v>20971</v>
      </c>
      <c r="H55" s="348">
        <v>21204</v>
      </c>
    </row>
    <row r="56" spans="2:8" ht="52.5" customHeight="1" x14ac:dyDescent="0.2">
      <c r="B56" s="101"/>
      <c r="C56" s="1173" t="s">
        <v>47</v>
      </c>
      <c r="D56" s="1173"/>
      <c r="E56" s="1174"/>
      <c r="F56" s="349">
        <v>19749</v>
      </c>
      <c r="G56" s="349">
        <v>19750</v>
      </c>
      <c r="H56" s="350">
        <v>19764</v>
      </c>
    </row>
    <row r="57" spans="2:8" ht="53.25" customHeight="1" x14ac:dyDescent="0.2">
      <c r="B57" s="101"/>
      <c r="C57" s="1175" t="s">
        <v>48</v>
      </c>
      <c r="D57" s="1175"/>
      <c r="E57" s="1176"/>
      <c r="F57" s="351">
        <v>157750</v>
      </c>
      <c r="G57" s="351">
        <v>164664</v>
      </c>
      <c r="H57" s="352">
        <v>139837</v>
      </c>
    </row>
    <row r="58" spans="2:8" ht="45.75" customHeight="1" x14ac:dyDescent="0.2">
      <c r="B58" s="102"/>
      <c r="C58" s="1166" t="s">
        <v>569</v>
      </c>
      <c r="D58" s="1167"/>
      <c r="E58" s="1168"/>
      <c r="F58" s="353">
        <v>45970</v>
      </c>
      <c r="G58" s="353">
        <v>44228</v>
      </c>
      <c r="H58" s="354">
        <v>20485</v>
      </c>
    </row>
    <row r="59" spans="2:8" ht="45.75" customHeight="1" x14ac:dyDescent="0.2">
      <c r="B59" s="102"/>
      <c r="C59" s="1166" t="s">
        <v>570</v>
      </c>
      <c r="D59" s="1167"/>
      <c r="E59" s="1168"/>
      <c r="F59" s="353">
        <v>16862</v>
      </c>
      <c r="G59" s="353">
        <v>18756</v>
      </c>
      <c r="H59" s="354">
        <v>20135</v>
      </c>
    </row>
    <row r="60" spans="2:8" ht="45.75" customHeight="1" x14ac:dyDescent="0.2">
      <c r="B60" s="102"/>
      <c r="C60" s="1166" t="s">
        <v>571</v>
      </c>
      <c r="D60" s="1167"/>
      <c r="E60" s="1168"/>
      <c r="F60" s="353">
        <v>17611</v>
      </c>
      <c r="G60" s="353">
        <v>17877</v>
      </c>
      <c r="H60" s="354">
        <v>16598</v>
      </c>
    </row>
    <row r="61" spans="2:8" ht="45.75" customHeight="1" x14ac:dyDescent="0.2">
      <c r="B61" s="102"/>
      <c r="C61" s="1166" t="s">
        <v>572</v>
      </c>
      <c r="D61" s="1167"/>
      <c r="E61" s="1168"/>
      <c r="F61" s="353">
        <v>16112</v>
      </c>
      <c r="G61" s="353">
        <v>15894</v>
      </c>
      <c r="H61" s="354">
        <v>15737</v>
      </c>
    </row>
    <row r="62" spans="2:8" ht="45.75" customHeight="1" thickBot="1" x14ac:dyDescent="0.25">
      <c r="B62" s="103"/>
      <c r="C62" s="1166" t="s">
        <v>573</v>
      </c>
      <c r="D62" s="1167"/>
      <c r="E62" s="1168"/>
      <c r="F62" s="355">
        <v>12218</v>
      </c>
      <c r="G62" s="355">
        <v>11675</v>
      </c>
      <c r="H62" s="356">
        <v>11030</v>
      </c>
    </row>
    <row r="63" spans="2:8" ht="52.5" customHeight="1" thickBot="1" x14ac:dyDescent="0.25">
      <c r="B63" s="104"/>
      <c r="C63" s="1169" t="s">
        <v>49</v>
      </c>
      <c r="D63" s="1169"/>
      <c r="E63" s="1170"/>
      <c r="F63" s="357">
        <v>198269</v>
      </c>
      <c r="G63" s="357">
        <v>205385</v>
      </c>
      <c r="H63" s="358">
        <v>180805</v>
      </c>
    </row>
    <row r="64" spans="2:8" ht="13" x14ac:dyDescent="0.2"/>
  </sheetData>
  <sheetProtection algorithmName="SHA-512" hashValue="7NkJ1nBW3FL66d0bB99im3MwahMu4Otuqo9MZ7tV4oqR0HMwvFgiqS6xRKqpfJY5XeS75+m7HjQK1bMkgorfNQ==" saltValue="3PE1KOY8xhz+B+gIksZx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504</v>
      </c>
      <c r="B3" s="120"/>
      <c r="C3" s="121"/>
      <c r="D3" s="122">
        <v>97172</v>
      </c>
      <c r="E3" s="123"/>
      <c r="F3" s="124">
        <v>46888</v>
      </c>
      <c r="G3" s="125"/>
      <c r="H3" s="126"/>
    </row>
    <row r="4" spans="1:8" x14ac:dyDescent="0.2">
      <c r="A4" s="127"/>
      <c r="B4" s="128"/>
      <c r="C4" s="129"/>
      <c r="D4" s="130">
        <v>21576</v>
      </c>
      <c r="E4" s="131"/>
      <c r="F4" s="132">
        <v>14375</v>
      </c>
      <c r="G4" s="133"/>
      <c r="H4" s="134"/>
    </row>
    <row r="5" spans="1:8" x14ac:dyDescent="0.2">
      <c r="A5" s="115" t="s">
        <v>506</v>
      </c>
      <c r="B5" s="120"/>
      <c r="C5" s="121"/>
      <c r="D5" s="122">
        <v>79607</v>
      </c>
      <c r="E5" s="123"/>
      <c r="F5" s="124">
        <v>46574</v>
      </c>
      <c r="G5" s="125"/>
      <c r="H5" s="126"/>
    </row>
    <row r="6" spans="1:8" x14ac:dyDescent="0.2">
      <c r="A6" s="127"/>
      <c r="B6" s="128"/>
      <c r="C6" s="129"/>
      <c r="D6" s="130">
        <v>23381</v>
      </c>
      <c r="E6" s="131"/>
      <c r="F6" s="132">
        <v>14394</v>
      </c>
      <c r="G6" s="133"/>
      <c r="H6" s="134"/>
    </row>
    <row r="7" spans="1:8" x14ac:dyDescent="0.2">
      <c r="A7" s="115" t="s">
        <v>507</v>
      </c>
      <c r="B7" s="120"/>
      <c r="C7" s="121"/>
      <c r="D7" s="122">
        <v>65906</v>
      </c>
      <c r="E7" s="123"/>
      <c r="F7" s="124">
        <v>44729</v>
      </c>
      <c r="G7" s="125"/>
      <c r="H7" s="126"/>
    </row>
    <row r="8" spans="1:8" x14ac:dyDescent="0.2">
      <c r="A8" s="127"/>
      <c r="B8" s="128"/>
      <c r="C8" s="129"/>
      <c r="D8" s="130">
        <v>20799</v>
      </c>
      <c r="E8" s="131"/>
      <c r="F8" s="132">
        <v>15395</v>
      </c>
      <c r="G8" s="133"/>
      <c r="H8" s="134"/>
    </row>
    <row r="9" spans="1:8" x14ac:dyDescent="0.2">
      <c r="A9" s="115" t="s">
        <v>508</v>
      </c>
      <c r="B9" s="120"/>
      <c r="C9" s="121"/>
      <c r="D9" s="122">
        <v>63551</v>
      </c>
      <c r="E9" s="123"/>
      <c r="F9" s="124">
        <v>44130</v>
      </c>
      <c r="G9" s="125"/>
      <c r="H9" s="126"/>
    </row>
    <row r="10" spans="1:8" x14ac:dyDescent="0.2">
      <c r="A10" s="127"/>
      <c r="B10" s="128"/>
      <c r="C10" s="129"/>
      <c r="D10" s="130">
        <v>23301</v>
      </c>
      <c r="E10" s="131"/>
      <c r="F10" s="132">
        <v>15920</v>
      </c>
      <c r="G10" s="133"/>
      <c r="H10" s="134"/>
    </row>
    <row r="11" spans="1:8" x14ac:dyDescent="0.2">
      <c r="A11" s="115" t="s">
        <v>509</v>
      </c>
      <c r="B11" s="120"/>
      <c r="C11" s="121"/>
      <c r="D11" s="122">
        <v>61299</v>
      </c>
      <c r="E11" s="123"/>
      <c r="F11" s="124">
        <v>44816</v>
      </c>
      <c r="G11" s="125"/>
      <c r="H11" s="126"/>
    </row>
    <row r="12" spans="1:8" x14ac:dyDescent="0.2">
      <c r="A12" s="127"/>
      <c r="B12" s="128"/>
      <c r="C12" s="135"/>
      <c r="D12" s="130">
        <v>22610</v>
      </c>
      <c r="E12" s="131"/>
      <c r="F12" s="132">
        <v>17040</v>
      </c>
      <c r="G12" s="133"/>
      <c r="H12" s="134"/>
    </row>
    <row r="13" spans="1:8" x14ac:dyDescent="0.2">
      <c r="A13" s="115"/>
      <c r="B13" s="120"/>
      <c r="C13" s="121"/>
      <c r="D13" s="122">
        <v>73507</v>
      </c>
      <c r="E13" s="123"/>
      <c r="F13" s="124">
        <v>45427</v>
      </c>
      <c r="G13" s="136"/>
      <c r="H13" s="126"/>
    </row>
    <row r="14" spans="1:8" x14ac:dyDescent="0.2">
      <c r="A14" s="127"/>
      <c r="B14" s="128"/>
      <c r="C14" s="129"/>
      <c r="D14" s="130">
        <v>22333</v>
      </c>
      <c r="E14" s="131"/>
      <c r="F14" s="132">
        <v>15425</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5.9</v>
      </c>
      <c r="C19" s="137">
        <f>ROUND(VALUE(SUBSTITUTE(実質収支比率等に係る経年分析!G$48,"▲","-")),2)</f>
        <v>5.5</v>
      </c>
      <c r="D19" s="137">
        <f>ROUND(VALUE(SUBSTITUTE(実質収支比率等に係る経年分析!H$48,"▲","-")),2)</f>
        <v>2.81</v>
      </c>
      <c r="E19" s="137">
        <f>ROUND(VALUE(SUBSTITUTE(実質収支比率等に係る経年分析!I$48,"▲","-")),2)</f>
        <v>0.36</v>
      </c>
      <c r="F19" s="137">
        <f>ROUND(VALUE(SUBSTITUTE(実質収支比率等に係る経年分析!J$48,"▲","-")),2)</f>
        <v>0.32</v>
      </c>
    </row>
    <row r="20" spans="1:11" x14ac:dyDescent="0.2">
      <c r="A20" s="137" t="s">
        <v>54</v>
      </c>
      <c r="B20" s="137">
        <f>ROUND(VALUE(SUBSTITUTE(実質収支比率等に係る経年分析!F$47,"▲","-")),2)</f>
        <v>4.33</v>
      </c>
      <c r="C20" s="137">
        <f>ROUND(VALUE(SUBSTITUTE(実質収支比率等に係る経年分析!G$47,"▲","-")),2)</f>
        <v>4.07</v>
      </c>
      <c r="D20" s="137">
        <f>ROUND(VALUE(SUBSTITUTE(実質収支比率等に係る経年分析!H$47,"▲","-")),2)</f>
        <v>4.3499999999999996</v>
      </c>
      <c r="E20" s="137">
        <f>ROUND(VALUE(SUBSTITUTE(実質収支比率等に係る経年分析!I$47,"▲","-")),2)</f>
        <v>4.32</v>
      </c>
      <c r="F20" s="137">
        <f>ROUND(VALUE(SUBSTITUTE(実質収支比率等に係る経年分析!J$47,"▲","-")),2)</f>
        <v>4.28</v>
      </c>
    </row>
    <row r="21" spans="1:11" x14ac:dyDescent="0.2">
      <c r="A21" s="137" t="s">
        <v>55</v>
      </c>
      <c r="B21" s="137">
        <f>IF(ISNUMBER(VALUE(SUBSTITUTE(実質収支比率等に係る経年分析!F$49,"▲","-"))),ROUND(VALUE(SUBSTITUTE(実質収支比率等に係る経年分析!F$49,"▲","-")),2),NA())</f>
        <v>2.67</v>
      </c>
      <c r="C21" s="137">
        <f>IF(ISNUMBER(VALUE(SUBSTITUTE(実質収支比率等に係る経年分析!G$49,"▲","-"))),ROUND(VALUE(SUBSTITUTE(実質収支比率等に係る経年分析!G$49,"▲","-")),2),NA())</f>
        <v>-0.26</v>
      </c>
      <c r="D21" s="137">
        <f>IF(ISNUMBER(VALUE(SUBSTITUTE(実質収支比率等に係る経年分析!H$49,"▲","-"))),ROUND(VALUE(SUBSTITUTE(実質収支比率等に係る経年分析!H$49,"▲","-")),2),NA())</f>
        <v>-2.62</v>
      </c>
      <c r="E21" s="137">
        <f>IF(ISNUMBER(VALUE(SUBSTITUTE(実質収支比率等に係る経年分析!I$49,"▲","-"))),ROUND(VALUE(SUBSTITUTE(実質収支比率等に係る経年分析!I$49,"▲","-")),2),NA())</f>
        <v>-2.34</v>
      </c>
      <c r="F21" s="137">
        <f>IF(ISNUMBER(VALUE(SUBSTITUTE(実質収支比率等に係る経年分析!J$49,"▲","-"))),ROUND(VALUE(SUBSTITUTE(実質収支比率等に係る経年分析!J$49,"▲","-")),2),NA())</f>
        <v>0.02</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県有林特別会計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0.01</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0.01</v>
      </c>
    </row>
    <row r="30" spans="1:11" x14ac:dyDescent="0.2">
      <c r="A30" s="138" t="str">
        <f>IF(連結実質赤字比率に係る赤字・黒字の構成分析!C$40="",NA(),連結実質赤字比率に係る赤字・黒字の構成分析!C$40)</f>
        <v>一般会計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5.88</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5.49</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2.8</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0.35</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0.3</v>
      </c>
    </row>
    <row r="31" spans="1:11" x14ac:dyDescent="0.2">
      <c r="A31" s="138" t="str">
        <f>IF(連結実質赤字比率に係る赤字・黒字の構成分析!C$39="",NA(),連結実質赤字比率に係る赤字・黒字の構成分析!C$39)</f>
        <v>港湾整備事業特別会計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0.56999999999999995</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0.76</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0.88</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0.71</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0.59</v>
      </c>
    </row>
    <row r="32" spans="1:11" x14ac:dyDescent="0.2">
      <c r="A32" s="138" t="str">
        <f>IF(連結実質赤字比率に係る赤字・黒字の構成分析!C$38="",NA(),連結実質赤字比率に係る赤字・黒字の構成分析!C$38)</f>
        <v>流域下水道事業会計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0.28999999999999998</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0.42</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0.62</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0.78</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0.84</v>
      </c>
    </row>
    <row r="33" spans="1:16" x14ac:dyDescent="0.2">
      <c r="A33" s="138" t="str">
        <f>IF(連結実質赤字比率に係る赤字・黒字の構成分析!C$37="",NA(),連結実質赤字比率に係る赤字・黒字の構成分析!C$37)</f>
        <v>国民健康保険特別会計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1.65</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0.64</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0.51</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0.31</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0.88</v>
      </c>
    </row>
    <row r="34" spans="1:16" x14ac:dyDescent="0.2">
      <c r="A34" s="138" t="str">
        <f>IF(連結実質赤字比率に係る赤字・黒字の構成分析!C$36="",NA(),連結実質赤字比率に係る赤字・黒字の構成分析!C$36)</f>
        <v>工業用水道事業会計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0.88</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0.9</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0.96</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0.95</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0.92</v>
      </c>
    </row>
    <row r="35" spans="1:16" x14ac:dyDescent="0.2">
      <c r="A35" s="138" t="str">
        <f>IF(連結実質赤字比率に係る赤字・黒字の構成分析!C$35="",NA(),連結実質赤字比率に係る赤字・黒字の構成分析!C$35)</f>
        <v>地域整備事業会計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1.39</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1.4</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1.23</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1.1499999999999999</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1.26</v>
      </c>
    </row>
    <row r="36" spans="1:16" x14ac:dyDescent="0.2">
      <c r="A36" s="138" t="str">
        <f>IF(連結実質赤字比率に係る赤字・黒字の構成分析!C$34="",NA(),連結実質赤字比率に係る赤字・黒字の構成分析!C$34)</f>
        <v>水道用水供給事業会計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4.04</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4.1500000000000004</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4.34</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4.8</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5.27</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70304</v>
      </c>
      <c r="E42" s="139"/>
      <c r="F42" s="139"/>
      <c r="G42" s="139">
        <f>'実質公債費比率（分子）の構造'!L$52</f>
        <v>68897</v>
      </c>
      <c r="H42" s="139"/>
      <c r="I42" s="139"/>
      <c r="J42" s="139">
        <f>'実質公債費比率（分子）の構造'!M$52</f>
        <v>68130</v>
      </c>
      <c r="K42" s="139"/>
      <c r="L42" s="139"/>
      <c r="M42" s="139">
        <f>'実質公債費比率（分子）の構造'!N$52</f>
        <v>66953</v>
      </c>
      <c r="N42" s="139"/>
      <c r="O42" s="139"/>
      <c r="P42" s="139">
        <f>'実質公債費比率（分子）の構造'!O$52</f>
        <v>65917</v>
      </c>
    </row>
    <row r="43" spans="1:16" x14ac:dyDescent="0.2">
      <c r="A43" s="139" t="s">
        <v>17</v>
      </c>
      <c r="B43" s="139">
        <f>'実質公債費比率（分子）の構造'!K$51</f>
        <v>0</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2">
      <c r="A44" s="139" t="s">
        <v>63</v>
      </c>
      <c r="B44" s="139">
        <f>'実質公債費比率（分子）の構造'!K$50</f>
        <v>1064</v>
      </c>
      <c r="C44" s="139"/>
      <c r="D44" s="139"/>
      <c r="E44" s="139">
        <f>'実質公債費比率（分子）の構造'!L$50</f>
        <v>878</v>
      </c>
      <c r="F44" s="139"/>
      <c r="G44" s="139"/>
      <c r="H44" s="139">
        <f>'実質公債費比率（分子）の構造'!M$50</f>
        <v>721</v>
      </c>
      <c r="I44" s="139"/>
      <c r="J44" s="139"/>
      <c r="K44" s="139">
        <f>'実質公債費比率（分子）の構造'!N$50</f>
        <v>655</v>
      </c>
      <c r="L44" s="139"/>
      <c r="M44" s="139"/>
      <c r="N44" s="139">
        <f>'実質公債費比率（分子）の構造'!O$50</f>
        <v>609</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1034</v>
      </c>
      <c r="C46" s="139"/>
      <c r="D46" s="139"/>
      <c r="E46" s="139">
        <f>'実質公債費比率（分子）の構造'!L$48</f>
        <v>1173</v>
      </c>
      <c r="F46" s="139"/>
      <c r="G46" s="139"/>
      <c r="H46" s="139">
        <f>'実質公債費比率（分子）の構造'!M$48</f>
        <v>1231</v>
      </c>
      <c r="I46" s="139"/>
      <c r="J46" s="139"/>
      <c r="K46" s="139">
        <f>'実質公債費比率（分子）の構造'!N$48</f>
        <v>1381</v>
      </c>
      <c r="L46" s="139"/>
      <c r="M46" s="139"/>
      <c r="N46" s="139">
        <f>'実質公債費比率（分子）の構造'!O$48</f>
        <v>951</v>
      </c>
      <c r="O46" s="139"/>
      <c r="P46" s="139"/>
    </row>
    <row r="47" spans="1:16" x14ac:dyDescent="0.2">
      <c r="A47" s="139" t="s">
        <v>13</v>
      </c>
      <c r="B47" s="139">
        <f>'実質公債費比率（分子）の構造'!K$47</f>
        <v>36691</v>
      </c>
      <c r="C47" s="139"/>
      <c r="D47" s="139"/>
      <c r="E47" s="139">
        <f>'実質公債費比率（分子）の構造'!L$47</f>
        <v>37007</v>
      </c>
      <c r="F47" s="139"/>
      <c r="G47" s="139"/>
      <c r="H47" s="139">
        <f>'実質公債費比率（分子）の構造'!M$47</f>
        <v>37331</v>
      </c>
      <c r="I47" s="139"/>
      <c r="J47" s="139"/>
      <c r="K47" s="139">
        <f>'実質公債費比率（分子）の構造'!N$47</f>
        <v>37074</v>
      </c>
      <c r="L47" s="139"/>
      <c r="M47" s="139"/>
      <c r="N47" s="139">
        <f>'実質公債費比率（分子）の構造'!O$47</f>
        <v>36487</v>
      </c>
      <c r="O47" s="139"/>
      <c r="P47" s="139"/>
    </row>
    <row r="48" spans="1:16" x14ac:dyDescent="0.2">
      <c r="A48" s="139" t="s">
        <v>66</v>
      </c>
      <c r="B48" s="139">
        <f>'実質公債費比率（分子）の構造'!K$46</f>
        <v>4990</v>
      </c>
      <c r="C48" s="139"/>
      <c r="D48" s="139"/>
      <c r="E48" s="139">
        <f>'実質公債費比率（分子）の構造'!L$46</f>
        <v>3388</v>
      </c>
      <c r="F48" s="139"/>
      <c r="G48" s="139"/>
      <c r="H48" s="139">
        <f>'実質公債費比率（分子）の構造'!M$46</f>
        <v>1931</v>
      </c>
      <c r="I48" s="139"/>
      <c r="J48" s="139"/>
      <c r="K48" s="139">
        <f>'実質公債費比率（分子）の構造'!N$46</f>
        <v>322</v>
      </c>
      <c r="L48" s="139"/>
      <c r="M48" s="139"/>
      <c r="N48" s="139" t="str">
        <f>'実質公債費比率（分子）の構造'!O$46</f>
        <v>-</v>
      </c>
      <c r="O48" s="139"/>
      <c r="P48" s="139"/>
    </row>
    <row r="49" spans="1:16" x14ac:dyDescent="0.2">
      <c r="A49" s="139" t="s">
        <v>67</v>
      </c>
      <c r="B49" s="139">
        <f>'実質公債費比率（分子）の構造'!K$45</f>
        <v>71480</v>
      </c>
      <c r="C49" s="139"/>
      <c r="D49" s="139"/>
      <c r="E49" s="139">
        <f>'実質公債費比率（分子）の構造'!L$45</f>
        <v>70577</v>
      </c>
      <c r="F49" s="139"/>
      <c r="G49" s="139"/>
      <c r="H49" s="139">
        <f>'実質公債費比率（分子）の構造'!M$45</f>
        <v>70325</v>
      </c>
      <c r="I49" s="139"/>
      <c r="J49" s="139"/>
      <c r="K49" s="139">
        <f>'実質公債費比率（分子）の構造'!N$45</f>
        <v>70230</v>
      </c>
      <c r="L49" s="139"/>
      <c r="M49" s="139"/>
      <c r="N49" s="139">
        <f>'実質公債費比率（分子）の構造'!O$45</f>
        <v>69808</v>
      </c>
      <c r="O49" s="139"/>
      <c r="P49" s="139"/>
    </row>
    <row r="50" spans="1:16" x14ac:dyDescent="0.2">
      <c r="A50" s="139" t="s">
        <v>68</v>
      </c>
      <c r="B50" s="139" t="e">
        <f>NA()</f>
        <v>#N/A</v>
      </c>
      <c r="C50" s="139">
        <f>IF(ISNUMBER('実質公債費比率（分子）の構造'!K$53),'実質公債費比率（分子）の構造'!K$53,NA())</f>
        <v>44955</v>
      </c>
      <c r="D50" s="139" t="e">
        <f>NA()</f>
        <v>#N/A</v>
      </c>
      <c r="E50" s="139" t="e">
        <f>NA()</f>
        <v>#N/A</v>
      </c>
      <c r="F50" s="139">
        <f>IF(ISNUMBER('実質公債費比率（分子）の構造'!L$53),'実質公債費比率（分子）の構造'!L$53,NA())</f>
        <v>44126</v>
      </c>
      <c r="G50" s="139" t="e">
        <f>NA()</f>
        <v>#N/A</v>
      </c>
      <c r="H50" s="139" t="e">
        <f>NA()</f>
        <v>#N/A</v>
      </c>
      <c r="I50" s="139">
        <f>IF(ISNUMBER('実質公債費比率（分子）の構造'!M$53),'実質公債費比率（分子）の構造'!M$53,NA())</f>
        <v>43409</v>
      </c>
      <c r="J50" s="139" t="e">
        <f>NA()</f>
        <v>#N/A</v>
      </c>
      <c r="K50" s="139" t="e">
        <f>NA()</f>
        <v>#N/A</v>
      </c>
      <c r="L50" s="139">
        <f>IF(ISNUMBER('実質公債費比率（分子）の構造'!N$53),'実質公債費比率（分子）の構造'!N$53,NA())</f>
        <v>42709</v>
      </c>
      <c r="M50" s="139" t="e">
        <f>NA()</f>
        <v>#N/A</v>
      </c>
      <c r="N50" s="139" t="e">
        <f>NA()</f>
        <v>#N/A</v>
      </c>
      <c r="O50" s="139">
        <f>IF(ISNUMBER('実質公債費比率（分子）の構造'!O$53),'実質公債費比率（分子）の構造'!O$53,NA())</f>
        <v>41938</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834137</v>
      </c>
      <c r="E56" s="138"/>
      <c r="F56" s="138"/>
      <c r="G56" s="138">
        <f>'将来負担比率（分子）の構造'!J$52</f>
        <v>846948</v>
      </c>
      <c r="H56" s="138"/>
      <c r="I56" s="138"/>
      <c r="J56" s="138">
        <f>'将来負担比率（分子）の構造'!K$52</f>
        <v>829150</v>
      </c>
      <c r="K56" s="138"/>
      <c r="L56" s="138"/>
      <c r="M56" s="138">
        <f>'将来負担比率（分子）の構造'!L$52</f>
        <v>819046</v>
      </c>
      <c r="N56" s="138"/>
      <c r="O56" s="138"/>
      <c r="P56" s="138">
        <f>'将来負担比率（分子）の構造'!M$52</f>
        <v>788353</v>
      </c>
    </row>
    <row r="57" spans="1:16" x14ac:dyDescent="0.2">
      <c r="A57" s="138" t="s">
        <v>42</v>
      </c>
      <c r="B57" s="138"/>
      <c r="C57" s="138"/>
      <c r="D57" s="138">
        <f>'将来負担比率（分子）の構造'!I$51</f>
        <v>97791</v>
      </c>
      <c r="E57" s="138"/>
      <c r="F57" s="138"/>
      <c r="G57" s="138">
        <f>'将来負担比率（分子）の構造'!J$51</f>
        <v>95352</v>
      </c>
      <c r="H57" s="138"/>
      <c r="I57" s="138"/>
      <c r="J57" s="138">
        <f>'将来負担比率（分子）の構造'!K$51</f>
        <v>92886</v>
      </c>
      <c r="K57" s="138"/>
      <c r="L57" s="138"/>
      <c r="M57" s="138">
        <f>'将来負担比率（分子）の構造'!L$51</f>
        <v>91392</v>
      </c>
      <c r="N57" s="138"/>
      <c r="O57" s="138"/>
      <c r="P57" s="138">
        <f>'将来負担比率（分子）の構造'!M$51</f>
        <v>87869</v>
      </c>
    </row>
    <row r="58" spans="1:16" x14ac:dyDescent="0.2">
      <c r="A58" s="138" t="s">
        <v>41</v>
      </c>
      <c r="B58" s="138"/>
      <c r="C58" s="138"/>
      <c r="D58" s="138">
        <f>'将来負担比率（分子）の構造'!I$50</f>
        <v>274384</v>
      </c>
      <c r="E58" s="138"/>
      <c r="F58" s="138"/>
      <c r="G58" s="138">
        <f>'将来負担比率（分子）の構造'!J$50</f>
        <v>293395</v>
      </c>
      <c r="H58" s="138"/>
      <c r="I58" s="138"/>
      <c r="J58" s="138">
        <f>'将来負担比率（分子）の構造'!K$50</f>
        <v>321974</v>
      </c>
      <c r="K58" s="138"/>
      <c r="L58" s="138"/>
      <c r="M58" s="138">
        <f>'将来負担比率（分子）の構造'!L$50</f>
        <v>334521</v>
      </c>
      <c r="N58" s="138"/>
      <c r="O58" s="138"/>
      <c r="P58" s="138">
        <f>'将来負担比率（分子）の構造'!M$50</f>
        <v>312155</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9836</v>
      </c>
      <c r="C61" s="138"/>
      <c r="D61" s="138"/>
      <c r="E61" s="138">
        <f>'将来負担比率（分子）の構造'!J$46</f>
        <v>5686</v>
      </c>
      <c r="F61" s="138"/>
      <c r="G61" s="138"/>
      <c r="H61" s="138">
        <f>'将来負担比率（分子）の構造'!K$46</f>
        <v>5126</v>
      </c>
      <c r="I61" s="138"/>
      <c r="J61" s="138"/>
      <c r="K61" s="138">
        <f>'将来負担比率（分子）の構造'!L$46</f>
        <v>6425</v>
      </c>
      <c r="L61" s="138"/>
      <c r="M61" s="138"/>
      <c r="N61" s="138">
        <f>'将来負担比率（分子）の構造'!M$46</f>
        <v>7522</v>
      </c>
      <c r="O61" s="138"/>
      <c r="P61" s="138"/>
    </row>
    <row r="62" spans="1:16" x14ac:dyDescent="0.2">
      <c r="A62" s="138" t="s">
        <v>35</v>
      </c>
      <c r="B62" s="138">
        <f>'将来負担比率（分子）の構造'!I$45</f>
        <v>168803</v>
      </c>
      <c r="C62" s="138"/>
      <c r="D62" s="138"/>
      <c r="E62" s="138">
        <f>'将来負担比率（分子）の構造'!J$45</f>
        <v>164072</v>
      </c>
      <c r="F62" s="138"/>
      <c r="G62" s="138"/>
      <c r="H62" s="138">
        <f>'将来負担比率（分子）の構造'!K$45</f>
        <v>158789</v>
      </c>
      <c r="I62" s="138"/>
      <c r="J62" s="138"/>
      <c r="K62" s="138">
        <f>'将来負担比率（分子）の構造'!L$45</f>
        <v>159427</v>
      </c>
      <c r="L62" s="138"/>
      <c r="M62" s="138"/>
      <c r="N62" s="138">
        <f>'将来負担比率（分子）の構造'!M$45</f>
        <v>158462</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11585</v>
      </c>
      <c r="C64" s="138"/>
      <c r="D64" s="138"/>
      <c r="E64" s="138">
        <f>'将来負担比率（分子）の構造'!J$43</f>
        <v>10372</v>
      </c>
      <c r="F64" s="138"/>
      <c r="G64" s="138"/>
      <c r="H64" s="138">
        <f>'将来負担比率（分子）の構造'!K$43</f>
        <v>11399</v>
      </c>
      <c r="I64" s="138"/>
      <c r="J64" s="138"/>
      <c r="K64" s="138">
        <f>'将来負担比率（分子）の構造'!L$43</f>
        <v>12600</v>
      </c>
      <c r="L64" s="138"/>
      <c r="M64" s="138"/>
      <c r="N64" s="138">
        <f>'将来負担比率（分子）の構造'!M$43</f>
        <v>11597</v>
      </c>
      <c r="O64" s="138"/>
      <c r="P64" s="138"/>
    </row>
    <row r="65" spans="1:16" x14ac:dyDescent="0.2">
      <c r="A65" s="138" t="s">
        <v>32</v>
      </c>
      <c r="B65" s="138">
        <f>'将来負担比率（分子）の構造'!I$42</f>
        <v>3680</v>
      </c>
      <c r="C65" s="138"/>
      <c r="D65" s="138"/>
      <c r="E65" s="138">
        <f>'将来負担比率（分子）の構造'!J$42</f>
        <v>2878</v>
      </c>
      <c r="F65" s="138"/>
      <c r="G65" s="138"/>
      <c r="H65" s="138">
        <f>'将来負担比率（分子）の構造'!K$42</f>
        <v>2295</v>
      </c>
      <c r="I65" s="138"/>
      <c r="J65" s="138"/>
      <c r="K65" s="138">
        <f>'将来負担比率（分子）の構造'!L$42</f>
        <v>1777</v>
      </c>
      <c r="L65" s="138"/>
      <c r="M65" s="138"/>
      <c r="N65" s="138">
        <f>'将来負担比率（分子）の構造'!M$42</f>
        <v>1258</v>
      </c>
      <c r="O65" s="138"/>
      <c r="P65" s="138"/>
    </row>
    <row r="66" spans="1:16" x14ac:dyDescent="0.2">
      <c r="A66" s="138" t="s">
        <v>31</v>
      </c>
      <c r="B66" s="138">
        <f>'将来負担比率（分子）の構造'!I$41</f>
        <v>1655812</v>
      </c>
      <c r="C66" s="138"/>
      <c r="D66" s="138"/>
      <c r="E66" s="138">
        <f>'将来負担比率（分子）の構造'!J$41</f>
        <v>1677463</v>
      </c>
      <c r="F66" s="138"/>
      <c r="G66" s="138"/>
      <c r="H66" s="138">
        <f>'将来負担比率（分子）の構造'!K$41</f>
        <v>1664848</v>
      </c>
      <c r="I66" s="138"/>
      <c r="J66" s="138"/>
      <c r="K66" s="138">
        <f>'将来負担比率（分子）の構造'!L$41</f>
        <v>1636309</v>
      </c>
      <c r="L66" s="138"/>
      <c r="M66" s="138"/>
      <c r="N66" s="138">
        <f>'将来負担比率（分子）の構造'!M$41</f>
        <v>1577837</v>
      </c>
      <c r="O66" s="138"/>
      <c r="P66" s="138"/>
    </row>
    <row r="67" spans="1:16" x14ac:dyDescent="0.2">
      <c r="A67" s="138" t="s">
        <v>72</v>
      </c>
      <c r="B67" s="138" t="e">
        <f>NA()</f>
        <v>#N/A</v>
      </c>
      <c r="C67" s="138">
        <f>IF(ISNUMBER('将来負担比率（分子）の構造'!I$53), IF('将来負担比率（分子）の構造'!I$53 &lt; 0, 0, '将来負担比率（分子）の構造'!I$53), NA())</f>
        <v>643405</v>
      </c>
      <c r="D67" s="138" t="e">
        <f>NA()</f>
        <v>#N/A</v>
      </c>
      <c r="E67" s="138" t="e">
        <f>NA()</f>
        <v>#N/A</v>
      </c>
      <c r="F67" s="138">
        <f>IF(ISNUMBER('将来負担比率（分子）の構造'!J$53), IF('将来負担比率（分子）の構造'!J$53 &lt; 0, 0, '将来負担比率（分子）の構造'!J$53), NA())</f>
        <v>624777</v>
      </c>
      <c r="G67" s="138" t="e">
        <f>NA()</f>
        <v>#N/A</v>
      </c>
      <c r="H67" s="138" t="e">
        <f>NA()</f>
        <v>#N/A</v>
      </c>
      <c r="I67" s="138">
        <f>IF(ISNUMBER('将来負担比率（分子）の構造'!K$53), IF('将来負担比率（分子）の構造'!K$53 &lt; 0, 0, '将来負担比率（分子）の構造'!K$53), NA())</f>
        <v>598448</v>
      </c>
      <c r="J67" s="138" t="e">
        <f>NA()</f>
        <v>#N/A</v>
      </c>
      <c r="K67" s="138" t="e">
        <f>NA()</f>
        <v>#N/A</v>
      </c>
      <c r="L67" s="138">
        <f>IF(ISNUMBER('将来負担比率（分子）の構造'!L$53), IF('将来負担比率（分子）の構造'!L$53 &lt; 0, 0, '将来負担比率（分子）の構造'!L$53), NA())</f>
        <v>571580</v>
      </c>
      <c r="M67" s="138" t="e">
        <f>NA()</f>
        <v>#N/A</v>
      </c>
      <c r="N67" s="138" t="e">
        <f>NA()</f>
        <v>#N/A</v>
      </c>
      <c r="O67" s="138">
        <f>IF(ISNUMBER('将来負担比率（分子）の構造'!M$53), IF('将来負担比率（分子）の構造'!M$53 &lt; 0, 0, '将来負担比率（分子）の構造'!M$53), NA())</f>
        <v>568299</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20770</v>
      </c>
      <c r="C72" s="142">
        <f>基金残高に係る経年分析!G55</f>
        <v>20971</v>
      </c>
      <c r="D72" s="142">
        <f>基金残高に係る経年分析!H55</f>
        <v>21204</v>
      </c>
    </row>
    <row r="73" spans="1:16" x14ac:dyDescent="0.2">
      <c r="A73" s="141" t="s">
        <v>75</v>
      </c>
      <c r="B73" s="142">
        <f>基金残高に係る経年分析!F56</f>
        <v>19749</v>
      </c>
      <c r="C73" s="142">
        <f>基金残高に係る経年分析!G56</f>
        <v>19750</v>
      </c>
      <c r="D73" s="142">
        <f>基金残高に係る経年分析!H56</f>
        <v>19764</v>
      </c>
    </row>
    <row r="74" spans="1:16" x14ac:dyDescent="0.2">
      <c r="A74" s="141" t="s">
        <v>76</v>
      </c>
      <c r="B74" s="142">
        <f>基金残高に係る経年分析!F57</f>
        <v>157750</v>
      </c>
      <c r="C74" s="142">
        <f>基金残高に係る経年分析!G57</f>
        <v>164664</v>
      </c>
      <c r="D74" s="142">
        <f>基金残高に係る経年分析!H57</f>
        <v>139837</v>
      </c>
    </row>
  </sheetData>
  <sheetProtection algorithmName="SHA-512" hashValue="L41eUN4ObvqbYhry7IORYENciYF+YWfwujsAdCtFmXs2HQBlS7DNEpC1XNqUmHCaD7Zr3Ai78KtaqeFpAIEGPg==" saltValue="BmOXCvOucMZeHVFxxA4k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194</v>
      </c>
      <c r="C5" s="636"/>
      <c r="D5" s="636"/>
      <c r="E5" s="636"/>
      <c r="F5" s="636"/>
      <c r="G5" s="636"/>
      <c r="H5" s="636"/>
      <c r="I5" s="636"/>
      <c r="J5" s="636"/>
      <c r="K5" s="636"/>
      <c r="L5" s="636"/>
      <c r="M5" s="636"/>
      <c r="N5" s="636"/>
      <c r="O5" s="636"/>
      <c r="P5" s="636"/>
      <c r="Q5" s="637"/>
      <c r="R5" s="652">
        <v>367135158</v>
      </c>
      <c r="S5" s="653"/>
      <c r="T5" s="653"/>
      <c r="U5" s="653"/>
      <c r="V5" s="653"/>
      <c r="W5" s="653"/>
      <c r="X5" s="653"/>
      <c r="Y5" s="654"/>
      <c r="Z5" s="664">
        <v>36</v>
      </c>
      <c r="AA5" s="664"/>
      <c r="AB5" s="664"/>
      <c r="AC5" s="664"/>
      <c r="AD5" s="665">
        <v>274620717</v>
      </c>
      <c r="AE5" s="665"/>
      <c r="AF5" s="665"/>
      <c r="AG5" s="665"/>
      <c r="AH5" s="665"/>
      <c r="AI5" s="665"/>
      <c r="AJ5" s="665"/>
      <c r="AK5" s="665"/>
      <c r="AL5" s="649">
        <v>54.6</v>
      </c>
      <c r="AM5" s="650"/>
      <c r="AN5" s="650"/>
      <c r="AO5" s="651"/>
      <c r="AP5" s="635" t="s">
        <v>195</v>
      </c>
      <c r="AQ5" s="636"/>
      <c r="AR5" s="636"/>
      <c r="AS5" s="636"/>
      <c r="AT5" s="636"/>
      <c r="AU5" s="636"/>
      <c r="AV5" s="636"/>
      <c r="AW5" s="636"/>
      <c r="AX5" s="636"/>
      <c r="AY5" s="636"/>
      <c r="AZ5" s="636"/>
      <c r="BA5" s="636"/>
      <c r="BB5" s="636"/>
      <c r="BC5" s="637"/>
      <c r="BD5" s="560">
        <v>366712301</v>
      </c>
      <c r="BE5" s="561"/>
      <c r="BF5" s="561"/>
      <c r="BG5" s="561"/>
      <c r="BH5" s="561"/>
      <c r="BI5" s="561"/>
      <c r="BJ5" s="561"/>
      <c r="BK5" s="562"/>
      <c r="BL5" s="643">
        <v>99.9</v>
      </c>
      <c r="BM5" s="643"/>
      <c r="BN5" s="643"/>
      <c r="BO5" s="643"/>
      <c r="BP5" s="638">
        <v>9945560</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2">
      <c r="B6" s="557" t="s">
        <v>199</v>
      </c>
      <c r="C6" s="558"/>
      <c r="D6" s="558"/>
      <c r="E6" s="558"/>
      <c r="F6" s="558"/>
      <c r="G6" s="558"/>
      <c r="H6" s="558"/>
      <c r="I6" s="558"/>
      <c r="J6" s="558"/>
      <c r="K6" s="558"/>
      <c r="L6" s="558"/>
      <c r="M6" s="558"/>
      <c r="N6" s="558"/>
      <c r="O6" s="558"/>
      <c r="P6" s="558"/>
      <c r="Q6" s="559"/>
      <c r="R6" s="560">
        <v>52207419</v>
      </c>
      <c r="S6" s="561"/>
      <c r="T6" s="561"/>
      <c r="U6" s="561"/>
      <c r="V6" s="561"/>
      <c r="W6" s="561"/>
      <c r="X6" s="561"/>
      <c r="Y6" s="562"/>
      <c r="Z6" s="643">
        <v>5.0999999999999996</v>
      </c>
      <c r="AA6" s="643"/>
      <c r="AB6" s="643"/>
      <c r="AC6" s="643"/>
      <c r="AD6" s="638">
        <v>52207419</v>
      </c>
      <c r="AE6" s="638"/>
      <c r="AF6" s="638"/>
      <c r="AG6" s="638"/>
      <c r="AH6" s="638"/>
      <c r="AI6" s="638"/>
      <c r="AJ6" s="638"/>
      <c r="AK6" s="638"/>
      <c r="AL6" s="563">
        <v>10.4</v>
      </c>
      <c r="AM6" s="644"/>
      <c r="AN6" s="644"/>
      <c r="AO6" s="646"/>
      <c r="AP6" s="557" t="s">
        <v>200</v>
      </c>
      <c r="AQ6" s="558"/>
      <c r="AR6" s="558"/>
      <c r="AS6" s="558"/>
      <c r="AT6" s="558"/>
      <c r="AU6" s="558"/>
      <c r="AV6" s="558"/>
      <c r="AW6" s="558"/>
      <c r="AX6" s="558"/>
      <c r="AY6" s="558"/>
      <c r="AZ6" s="558"/>
      <c r="BA6" s="558"/>
      <c r="BB6" s="558"/>
      <c r="BC6" s="559"/>
      <c r="BD6" s="560">
        <v>365584564</v>
      </c>
      <c r="BE6" s="561"/>
      <c r="BF6" s="561"/>
      <c r="BG6" s="561"/>
      <c r="BH6" s="561"/>
      <c r="BI6" s="561"/>
      <c r="BJ6" s="561"/>
      <c r="BK6" s="562"/>
      <c r="BL6" s="643">
        <v>99.6</v>
      </c>
      <c r="BM6" s="643"/>
      <c r="BN6" s="643"/>
      <c r="BO6" s="643"/>
      <c r="BP6" s="638">
        <v>9945560</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1650651</v>
      </c>
      <c r="CN6" s="561"/>
      <c r="CO6" s="561"/>
      <c r="CP6" s="561"/>
      <c r="CQ6" s="561"/>
      <c r="CR6" s="561"/>
      <c r="CS6" s="561"/>
      <c r="CT6" s="562"/>
      <c r="CU6" s="643">
        <v>0.2</v>
      </c>
      <c r="CV6" s="643"/>
      <c r="CW6" s="643"/>
      <c r="CX6" s="643"/>
      <c r="CY6" s="566" t="s">
        <v>118</v>
      </c>
      <c r="CZ6" s="561"/>
      <c r="DA6" s="561"/>
      <c r="DB6" s="561"/>
      <c r="DC6" s="561"/>
      <c r="DD6" s="561"/>
      <c r="DE6" s="561"/>
      <c r="DF6" s="561"/>
      <c r="DG6" s="561"/>
      <c r="DH6" s="561"/>
      <c r="DI6" s="561"/>
      <c r="DJ6" s="561"/>
      <c r="DK6" s="562"/>
      <c r="DL6" s="566">
        <v>1643715</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2005004</v>
      </c>
      <c r="S7" s="561"/>
      <c r="T7" s="561"/>
      <c r="U7" s="561"/>
      <c r="V7" s="561"/>
      <c r="W7" s="561"/>
      <c r="X7" s="561"/>
      <c r="Y7" s="562"/>
      <c r="Z7" s="643">
        <v>0.2</v>
      </c>
      <c r="AA7" s="643"/>
      <c r="AB7" s="643"/>
      <c r="AC7" s="643"/>
      <c r="AD7" s="638">
        <v>2005004</v>
      </c>
      <c r="AE7" s="638"/>
      <c r="AF7" s="638"/>
      <c r="AG7" s="638"/>
      <c r="AH7" s="638"/>
      <c r="AI7" s="638"/>
      <c r="AJ7" s="638"/>
      <c r="AK7" s="638"/>
      <c r="AL7" s="563">
        <v>0.4</v>
      </c>
      <c r="AM7" s="644"/>
      <c r="AN7" s="644"/>
      <c r="AO7" s="646"/>
      <c r="AP7" s="557" t="s">
        <v>203</v>
      </c>
      <c r="AQ7" s="558"/>
      <c r="AR7" s="558"/>
      <c r="AS7" s="558"/>
      <c r="AT7" s="558"/>
      <c r="AU7" s="558"/>
      <c r="AV7" s="558"/>
      <c r="AW7" s="558"/>
      <c r="AX7" s="558"/>
      <c r="AY7" s="558"/>
      <c r="AZ7" s="558"/>
      <c r="BA7" s="558"/>
      <c r="BB7" s="558"/>
      <c r="BC7" s="559"/>
      <c r="BD7" s="560">
        <v>73925110</v>
      </c>
      <c r="BE7" s="561"/>
      <c r="BF7" s="561"/>
      <c r="BG7" s="561"/>
      <c r="BH7" s="561"/>
      <c r="BI7" s="561"/>
      <c r="BJ7" s="561"/>
      <c r="BK7" s="562"/>
      <c r="BL7" s="643">
        <v>20.100000000000001</v>
      </c>
      <c r="BM7" s="643"/>
      <c r="BN7" s="643"/>
      <c r="BO7" s="643"/>
      <c r="BP7" s="638">
        <v>3971605</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74311000</v>
      </c>
      <c r="CN7" s="561"/>
      <c r="CO7" s="561"/>
      <c r="CP7" s="561"/>
      <c r="CQ7" s="561"/>
      <c r="CR7" s="561"/>
      <c r="CS7" s="561"/>
      <c r="CT7" s="562"/>
      <c r="CU7" s="643">
        <v>7.4</v>
      </c>
      <c r="CV7" s="643"/>
      <c r="CW7" s="643"/>
      <c r="CX7" s="643"/>
      <c r="CY7" s="566">
        <v>5082682</v>
      </c>
      <c r="CZ7" s="561"/>
      <c r="DA7" s="561"/>
      <c r="DB7" s="561"/>
      <c r="DC7" s="561"/>
      <c r="DD7" s="561"/>
      <c r="DE7" s="561"/>
      <c r="DF7" s="561"/>
      <c r="DG7" s="561"/>
      <c r="DH7" s="561"/>
      <c r="DI7" s="561"/>
      <c r="DJ7" s="561"/>
      <c r="DK7" s="562"/>
      <c r="DL7" s="566">
        <v>64233008</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2621082</v>
      </c>
      <c r="BE8" s="561"/>
      <c r="BF8" s="561"/>
      <c r="BG8" s="561"/>
      <c r="BH8" s="561"/>
      <c r="BI8" s="561"/>
      <c r="BJ8" s="561"/>
      <c r="BK8" s="562"/>
      <c r="BL8" s="643">
        <v>0.7</v>
      </c>
      <c r="BM8" s="643"/>
      <c r="BN8" s="643"/>
      <c r="BO8" s="643"/>
      <c r="BP8" s="638">
        <v>1381319</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153684412</v>
      </c>
      <c r="CN8" s="561"/>
      <c r="CO8" s="561"/>
      <c r="CP8" s="561"/>
      <c r="CQ8" s="561"/>
      <c r="CR8" s="561"/>
      <c r="CS8" s="561"/>
      <c r="CT8" s="562"/>
      <c r="CU8" s="563">
        <v>15.4</v>
      </c>
      <c r="CV8" s="644"/>
      <c r="CW8" s="644"/>
      <c r="CX8" s="645"/>
      <c r="CY8" s="566">
        <v>3015436</v>
      </c>
      <c r="CZ8" s="561"/>
      <c r="DA8" s="561"/>
      <c r="DB8" s="561"/>
      <c r="DC8" s="561"/>
      <c r="DD8" s="561"/>
      <c r="DE8" s="561"/>
      <c r="DF8" s="561"/>
      <c r="DG8" s="561"/>
      <c r="DH8" s="561"/>
      <c r="DI8" s="561"/>
      <c r="DJ8" s="561"/>
      <c r="DK8" s="562"/>
      <c r="DL8" s="566">
        <v>135054046</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66531</v>
      </c>
      <c r="S9" s="561"/>
      <c r="T9" s="561"/>
      <c r="U9" s="561"/>
      <c r="V9" s="561"/>
      <c r="W9" s="561"/>
      <c r="X9" s="561"/>
      <c r="Y9" s="562"/>
      <c r="Z9" s="563">
        <v>0</v>
      </c>
      <c r="AA9" s="644"/>
      <c r="AB9" s="644"/>
      <c r="AC9" s="645"/>
      <c r="AD9" s="566">
        <v>66531</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54255785</v>
      </c>
      <c r="BE9" s="561"/>
      <c r="BF9" s="561"/>
      <c r="BG9" s="561"/>
      <c r="BH9" s="561"/>
      <c r="BI9" s="561"/>
      <c r="BJ9" s="561"/>
      <c r="BK9" s="562"/>
      <c r="BL9" s="643">
        <v>14.8</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53123151</v>
      </c>
      <c r="CN9" s="561"/>
      <c r="CO9" s="561"/>
      <c r="CP9" s="561"/>
      <c r="CQ9" s="561"/>
      <c r="CR9" s="561"/>
      <c r="CS9" s="561"/>
      <c r="CT9" s="562"/>
      <c r="CU9" s="563">
        <v>5.3</v>
      </c>
      <c r="CV9" s="644"/>
      <c r="CW9" s="644"/>
      <c r="CX9" s="645"/>
      <c r="CY9" s="566">
        <v>4450342</v>
      </c>
      <c r="CZ9" s="561"/>
      <c r="DA9" s="561"/>
      <c r="DB9" s="561"/>
      <c r="DC9" s="561"/>
      <c r="DD9" s="561"/>
      <c r="DE9" s="561"/>
      <c r="DF9" s="561"/>
      <c r="DG9" s="561"/>
      <c r="DH9" s="561"/>
      <c r="DI9" s="561"/>
      <c r="DJ9" s="561"/>
      <c r="DK9" s="562"/>
      <c r="DL9" s="566">
        <v>37528379</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364647</v>
      </c>
      <c r="S10" s="561"/>
      <c r="T10" s="561"/>
      <c r="U10" s="561"/>
      <c r="V10" s="561"/>
      <c r="W10" s="561"/>
      <c r="X10" s="561"/>
      <c r="Y10" s="562"/>
      <c r="Z10" s="563">
        <v>0</v>
      </c>
      <c r="AA10" s="644"/>
      <c r="AB10" s="644"/>
      <c r="AC10" s="645"/>
      <c r="AD10" s="566">
        <v>364647</v>
      </c>
      <c r="AE10" s="561"/>
      <c r="AF10" s="561"/>
      <c r="AG10" s="561"/>
      <c r="AH10" s="561"/>
      <c r="AI10" s="561"/>
      <c r="AJ10" s="561"/>
      <c r="AK10" s="562"/>
      <c r="AL10" s="563">
        <v>0.1</v>
      </c>
      <c r="AM10" s="644"/>
      <c r="AN10" s="644"/>
      <c r="AO10" s="646"/>
      <c r="AP10" s="557" t="s">
        <v>212</v>
      </c>
      <c r="AQ10" s="558"/>
      <c r="AR10" s="558"/>
      <c r="AS10" s="558"/>
      <c r="AT10" s="558"/>
      <c r="AU10" s="558"/>
      <c r="AV10" s="558"/>
      <c r="AW10" s="558"/>
      <c r="AX10" s="558"/>
      <c r="AY10" s="558"/>
      <c r="AZ10" s="558"/>
      <c r="BA10" s="558"/>
      <c r="BB10" s="558"/>
      <c r="BC10" s="559"/>
      <c r="BD10" s="560">
        <v>4033183</v>
      </c>
      <c r="BE10" s="561"/>
      <c r="BF10" s="561"/>
      <c r="BG10" s="561"/>
      <c r="BH10" s="561"/>
      <c r="BI10" s="561"/>
      <c r="BJ10" s="561"/>
      <c r="BK10" s="562"/>
      <c r="BL10" s="643">
        <v>1.1000000000000001</v>
      </c>
      <c r="BM10" s="643"/>
      <c r="BN10" s="643"/>
      <c r="BO10" s="643"/>
      <c r="BP10" s="638">
        <v>365348</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3417336</v>
      </c>
      <c r="CN10" s="561"/>
      <c r="CO10" s="561"/>
      <c r="CP10" s="561"/>
      <c r="CQ10" s="561"/>
      <c r="CR10" s="561"/>
      <c r="CS10" s="561"/>
      <c r="CT10" s="562"/>
      <c r="CU10" s="563">
        <v>0.3</v>
      </c>
      <c r="CV10" s="644"/>
      <c r="CW10" s="644"/>
      <c r="CX10" s="645"/>
      <c r="CY10" s="566">
        <v>660291</v>
      </c>
      <c r="CZ10" s="561"/>
      <c r="DA10" s="561"/>
      <c r="DB10" s="561"/>
      <c r="DC10" s="561"/>
      <c r="DD10" s="561"/>
      <c r="DE10" s="561"/>
      <c r="DF10" s="561"/>
      <c r="DG10" s="561"/>
      <c r="DH10" s="561"/>
      <c r="DI10" s="561"/>
      <c r="DJ10" s="561"/>
      <c r="DK10" s="562"/>
      <c r="DL10" s="566">
        <v>1372413</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v>12544</v>
      </c>
      <c r="S11" s="561"/>
      <c r="T11" s="561"/>
      <c r="U11" s="561"/>
      <c r="V11" s="561"/>
      <c r="W11" s="561"/>
      <c r="X11" s="561"/>
      <c r="Y11" s="562"/>
      <c r="Z11" s="563">
        <v>0</v>
      </c>
      <c r="AA11" s="644"/>
      <c r="AB11" s="644"/>
      <c r="AC11" s="645"/>
      <c r="AD11" s="566">
        <v>12544</v>
      </c>
      <c r="AE11" s="561"/>
      <c r="AF11" s="561"/>
      <c r="AG11" s="561"/>
      <c r="AH11" s="561"/>
      <c r="AI11" s="561"/>
      <c r="AJ11" s="561"/>
      <c r="AK11" s="562"/>
      <c r="AL11" s="563">
        <v>0</v>
      </c>
      <c r="AM11" s="644"/>
      <c r="AN11" s="644"/>
      <c r="AO11" s="646"/>
      <c r="AP11" s="557" t="s">
        <v>215</v>
      </c>
      <c r="AQ11" s="558"/>
      <c r="AR11" s="558"/>
      <c r="AS11" s="558"/>
      <c r="AT11" s="558"/>
      <c r="AU11" s="558"/>
      <c r="AV11" s="558"/>
      <c r="AW11" s="558"/>
      <c r="AX11" s="558"/>
      <c r="AY11" s="558"/>
      <c r="AZ11" s="558"/>
      <c r="BA11" s="558"/>
      <c r="BB11" s="558"/>
      <c r="BC11" s="559"/>
      <c r="BD11" s="560">
        <v>5206284</v>
      </c>
      <c r="BE11" s="561"/>
      <c r="BF11" s="561"/>
      <c r="BG11" s="561"/>
      <c r="BH11" s="561"/>
      <c r="BI11" s="561"/>
      <c r="BJ11" s="561"/>
      <c r="BK11" s="562"/>
      <c r="BL11" s="643">
        <v>1.4</v>
      </c>
      <c r="BM11" s="643"/>
      <c r="BN11" s="643"/>
      <c r="BO11" s="643"/>
      <c r="BP11" s="638">
        <v>2224938</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51856123</v>
      </c>
      <c r="CN11" s="561"/>
      <c r="CO11" s="561"/>
      <c r="CP11" s="561"/>
      <c r="CQ11" s="561"/>
      <c r="CR11" s="561"/>
      <c r="CS11" s="561"/>
      <c r="CT11" s="562"/>
      <c r="CU11" s="563">
        <v>5.2</v>
      </c>
      <c r="CV11" s="644"/>
      <c r="CW11" s="644"/>
      <c r="CX11" s="645"/>
      <c r="CY11" s="566">
        <v>29463930</v>
      </c>
      <c r="CZ11" s="561"/>
      <c r="DA11" s="561"/>
      <c r="DB11" s="561"/>
      <c r="DC11" s="561"/>
      <c r="DD11" s="561"/>
      <c r="DE11" s="561"/>
      <c r="DF11" s="561"/>
      <c r="DG11" s="561"/>
      <c r="DH11" s="561"/>
      <c r="DI11" s="561"/>
      <c r="DJ11" s="561"/>
      <c r="DK11" s="562"/>
      <c r="DL11" s="566">
        <v>17760886</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109750</v>
      </c>
      <c r="S12" s="561"/>
      <c r="T12" s="561"/>
      <c r="U12" s="561"/>
      <c r="V12" s="561"/>
      <c r="W12" s="561"/>
      <c r="X12" s="561"/>
      <c r="Y12" s="562"/>
      <c r="Z12" s="563">
        <v>0</v>
      </c>
      <c r="AA12" s="644"/>
      <c r="AB12" s="644"/>
      <c r="AC12" s="645"/>
      <c r="AD12" s="566">
        <v>109750</v>
      </c>
      <c r="AE12" s="561"/>
      <c r="AF12" s="561"/>
      <c r="AG12" s="561"/>
      <c r="AH12" s="561"/>
      <c r="AI12" s="561"/>
      <c r="AJ12" s="561"/>
      <c r="AK12" s="562"/>
      <c r="AL12" s="563">
        <v>0</v>
      </c>
      <c r="AM12" s="644"/>
      <c r="AN12" s="644"/>
      <c r="AO12" s="646"/>
      <c r="AP12" s="557" t="s">
        <v>218</v>
      </c>
      <c r="AQ12" s="558"/>
      <c r="AR12" s="558"/>
      <c r="AS12" s="558"/>
      <c r="AT12" s="558"/>
      <c r="AU12" s="558"/>
      <c r="AV12" s="558"/>
      <c r="AW12" s="558"/>
      <c r="AX12" s="558"/>
      <c r="AY12" s="558"/>
      <c r="AZ12" s="558"/>
      <c r="BA12" s="558"/>
      <c r="BB12" s="558"/>
      <c r="BC12" s="559"/>
      <c r="BD12" s="560">
        <v>347405</v>
      </c>
      <c r="BE12" s="561"/>
      <c r="BF12" s="561"/>
      <c r="BG12" s="561"/>
      <c r="BH12" s="561"/>
      <c r="BI12" s="561"/>
      <c r="BJ12" s="561"/>
      <c r="BK12" s="562"/>
      <c r="BL12" s="643">
        <v>0.1</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134357275</v>
      </c>
      <c r="CN12" s="561"/>
      <c r="CO12" s="561"/>
      <c r="CP12" s="561"/>
      <c r="CQ12" s="561"/>
      <c r="CR12" s="561"/>
      <c r="CS12" s="561"/>
      <c r="CT12" s="562"/>
      <c r="CU12" s="563">
        <v>13.5</v>
      </c>
      <c r="CV12" s="644"/>
      <c r="CW12" s="644"/>
      <c r="CX12" s="645"/>
      <c r="CY12" s="566">
        <v>4111105</v>
      </c>
      <c r="CZ12" s="561"/>
      <c r="DA12" s="561"/>
      <c r="DB12" s="561"/>
      <c r="DC12" s="561"/>
      <c r="DD12" s="561"/>
      <c r="DE12" s="561"/>
      <c r="DF12" s="561"/>
      <c r="DG12" s="561"/>
      <c r="DH12" s="561"/>
      <c r="DI12" s="561"/>
      <c r="DJ12" s="561"/>
      <c r="DK12" s="562"/>
      <c r="DL12" s="566">
        <v>16142861</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49648943</v>
      </c>
      <c r="S13" s="561"/>
      <c r="T13" s="561"/>
      <c r="U13" s="561"/>
      <c r="V13" s="561"/>
      <c r="W13" s="561"/>
      <c r="X13" s="561"/>
      <c r="Y13" s="562"/>
      <c r="Z13" s="563">
        <v>4.9000000000000004</v>
      </c>
      <c r="AA13" s="644"/>
      <c r="AB13" s="644"/>
      <c r="AC13" s="645"/>
      <c r="AD13" s="566">
        <v>49648943</v>
      </c>
      <c r="AE13" s="561"/>
      <c r="AF13" s="561"/>
      <c r="AG13" s="561"/>
      <c r="AH13" s="561"/>
      <c r="AI13" s="561"/>
      <c r="AJ13" s="561"/>
      <c r="AK13" s="562"/>
      <c r="AL13" s="563">
        <v>9.9</v>
      </c>
      <c r="AM13" s="644"/>
      <c r="AN13" s="644"/>
      <c r="AO13" s="646"/>
      <c r="AP13" s="557" t="s">
        <v>221</v>
      </c>
      <c r="AQ13" s="558"/>
      <c r="AR13" s="558"/>
      <c r="AS13" s="558"/>
      <c r="AT13" s="558"/>
      <c r="AU13" s="558"/>
      <c r="AV13" s="558"/>
      <c r="AW13" s="558"/>
      <c r="AX13" s="558"/>
      <c r="AY13" s="558"/>
      <c r="AZ13" s="558"/>
      <c r="BA13" s="558"/>
      <c r="BB13" s="558"/>
      <c r="BC13" s="559"/>
      <c r="BD13" s="560">
        <v>3197811</v>
      </c>
      <c r="BE13" s="561"/>
      <c r="BF13" s="561"/>
      <c r="BG13" s="561"/>
      <c r="BH13" s="561"/>
      <c r="BI13" s="561"/>
      <c r="BJ13" s="561"/>
      <c r="BK13" s="562"/>
      <c r="BL13" s="643">
        <v>0.9</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88529018</v>
      </c>
      <c r="CN13" s="561"/>
      <c r="CO13" s="561"/>
      <c r="CP13" s="561"/>
      <c r="CQ13" s="561"/>
      <c r="CR13" s="561"/>
      <c r="CS13" s="561"/>
      <c r="CT13" s="562"/>
      <c r="CU13" s="563">
        <v>8.9</v>
      </c>
      <c r="CV13" s="644"/>
      <c r="CW13" s="644"/>
      <c r="CX13" s="645"/>
      <c r="CY13" s="566">
        <v>72887755</v>
      </c>
      <c r="CZ13" s="561"/>
      <c r="DA13" s="561"/>
      <c r="DB13" s="561"/>
      <c r="DC13" s="561"/>
      <c r="DD13" s="561"/>
      <c r="DE13" s="561"/>
      <c r="DF13" s="561"/>
      <c r="DG13" s="561"/>
      <c r="DH13" s="561"/>
      <c r="DI13" s="561"/>
      <c r="DJ13" s="561"/>
      <c r="DK13" s="562"/>
      <c r="DL13" s="566">
        <v>19254303</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224</v>
      </c>
      <c r="AQ14" s="558"/>
      <c r="AR14" s="558"/>
      <c r="AS14" s="558"/>
      <c r="AT14" s="558"/>
      <c r="AU14" s="558"/>
      <c r="AV14" s="558"/>
      <c r="AW14" s="558"/>
      <c r="AX14" s="558"/>
      <c r="AY14" s="558"/>
      <c r="AZ14" s="558"/>
      <c r="BA14" s="558"/>
      <c r="BB14" s="558"/>
      <c r="BC14" s="559"/>
      <c r="BD14" s="560">
        <v>4263560</v>
      </c>
      <c r="BE14" s="561"/>
      <c r="BF14" s="561"/>
      <c r="BG14" s="561"/>
      <c r="BH14" s="561"/>
      <c r="BI14" s="561"/>
      <c r="BJ14" s="561"/>
      <c r="BK14" s="562"/>
      <c r="BL14" s="643">
        <v>1.2</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56839943</v>
      </c>
      <c r="CN14" s="561"/>
      <c r="CO14" s="561"/>
      <c r="CP14" s="561"/>
      <c r="CQ14" s="561"/>
      <c r="CR14" s="561"/>
      <c r="CS14" s="561"/>
      <c r="CT14" s="562"/>
      <c r="CU14" s="563">
        <v>5.7</v>
      </c>
      <c r="CV14" s="644"/>
      <c r="CW14" s="644"/>
      <c r="CX14" s="645"/>
      <c r="CY14" s="566">
        <v>5949483</v>
      </c>
      <c r="CZ14" s="561"/>
      <c r="DA14" s="561"/>
      <c r="DB14" s="561"/>
      <c r="DC14" s="561"/>
      <c r="DD14" s="561"/>
      <c r="DE14" s="561"/>
      <c r="DF14" s="561"/>
      <c r="DG14" s="561"/>
      <c r="DH14" s="561"/>
      <c r="DI14" s="561"/>
      <c r="DJ14" s="561"/>
      <c r="DK14" s="562"/>
      <c r="DL14" s="566">
        <v>50900126</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6311511</v>
      </c>
      <c r="S15" s="561"/>
      <c r="T15" s="561"/>
      <c r="U15" s="561"/>
      <c r="V15" s="561"/>
      <c r="W15" s="561"/>
      <c r="X15" s="561"/>
      <c r="Y15" s="562"/>
      <c r="Z15" s="563">
        <v>0.6</v>
      </c>
      <c r="AA15" s="644"/>
      <c r="AB15" s="644"/>
      <c r="AC15" s="645"/>
      <c r="AD15" s="566">
        <v>6311511</v>
      </c>
      <c r="AE15" s="561"/>
      <c r="AF15" s="561"/>
      <c r="AG15" s="561"/>
      <c r="AH15" s="561"/>
      <c r="AI15" s="561"/>
      <c r="AJ15" s="561"/>
      <c r="AK15" s="562"/>
      <c r="AL15" s="563">
        <v>1.3</v>
      </c>
      <c r="AM15" s="644"/>
      <c r="AN15" s="644"/>
      <c r="AO15" s="646"/>
      <c r="AP15" s="557" t="s">
        <v>227</v>
      </c>
      <c r="AQ15" s="558"/>
      <c r="AR15" s="558"/>
      <c r="AS15" s="558"/>
      <c r="AT15" s="558"/>
      <c r="AU15" s="558"/>
      <c r="AV15" s="558"/>
      <c r="AW15" s="558"/>
      <c r="AX15" s="558"/>
      <c r="AY15" s="558"/>
      <c r="AZ15" s="558"/>
      <c r="BA15" s="558"/>
      <c r="BB15" s="558"/>
      <c r="BC15" s="559"/>
      <c r="BD15" s="560">
        <v>97067664</v>
      </c>
      <c r="BE15" s="561"/>
      <c r="BF15" s="561"/>
      <c r="BG15" s="561"/>
      <c r="BH15" s="561"/>
      <c r="BI15" s="561"/>
      <c r="BJ15" s="561"/>
      <c r="BK15" s="562"/>
      <c r="BL15" s="643">
        <v>26.4</v>
      </c>
      <c r="BM15" s="643"/>
      <c r="BN15" s="643"/>
      <c r="BO15" s="643"/>
      <c r="BP15" s="638">
        <v>5973955</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1323880</v>
      </c>
      <c r="S16" s="561"/>
      <c r="T16" s="561"/>
      <c r="U16" s="561"/>
      <c r="V16" s="561"/>
      <c r="W16" s="561"/>
      <c r="X16" s="561"/>
      <c r="Y16" s="562"/>
      <c r="Z16" s="563">
        <v>0.1</v>
      </c>
      <c r="AA16" s="644"/>
      <c r="AB16" s="644"/>
      <c r="AC16" s="645"/>
      <c r="AD16" s="566">
        <v>1323880</v>
      </c>
      <c r="AE16" s="561"/>
      <c r="AF16" s="561"/>
      <c r="AG16" s="561"/>
      <c r="AH16" s="561"/>
      <c r="AI16" s="561"/>
      <c r="AJ16" s="561"/>
      <c r="AK16" s="562"/>
      <c r="AL16" s="563">
        <v>0.3</v>
      </c>
      <c r="AM16" s="644"/>
      <c r="AN16" s="644"/>
      <c r="AO16" s="646"/>
      <c r="AP16" s="557" t="s">
        <v>230</v>
      </c>
      <c r="AQ16" s="558"/>
      <c r="AR16" s="558"/>
      <c r="AS16" s="558"/>
      <c r="AT16" s="558"/>
      <c r="AU16" s="558"/>
      <c r="AV16" s="558"/>
      <c r="AW16" s="558"/>
      <c r="AX16" s="558"/>
      <c r="AY16" s="558"/>
      <c r="AZ16" s="558"/>
      <c r="BA16" s="558"/>
      <c r="BB16" s="558"/>
      <c r="BC16" s="559"/>
      <c r="BD16" s="560">
        <v>3432950</v>
      </c>
      <c r="BE16" s="561"/>
      <c r="BF16" s="561"/>
      <c r="BG16" s="561"/>
      <c r="BH16" s="561"/>
      <c r="BI16" s="561"/>
      <c r="BJ16" s="561"/>
      <c r="BK16" s="562"/>
      <c r="BL16" s="643">
        <v>0.9</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179555536</v>
      </c>
      <c r="CN16" s="561"/>
      <c r="CO16" s="561"/>
      <c r="CP16" s="561"/>
      <c r="CQ16" s="561"/>
      <c r="CR16" s="561"/>
      <c r="CS16" s="561"/>
      <c r="CT16" s="562"/>
      <c r="CU16" s="563">
        <v>18</v>
      </c>
      <c r="CV16" s="644"/>
      <c r="CW16" s="644"/>
      <c r="CX16" s="645"/>
      <c r="CY16" s="566">
        <v>10768188</v>
      </c>
      <c r="CZ16" s="561"/>
      <c r="DA16" s="561"/>
      <c r="DB16" s="561"/>
      <c r="DC16" s="561"/>
      <c r="DD16" s="561"/>
      <c r="DE16" s="561"/>
      <c r="DF16" s="561"/>
      <c r="DG16" s="561"/>
      <c r="DH16" s="561"/>
      <c r="DI16" s="561"/>
      <c r="DJ16" s="561"/>
      <c r="DK16" s="562"/>
      <c r="DL16" s="566">
        <v>132141820</v>
      </c>
      <c r="DM16" s="561"/>
      <c r="DN16" s="561"/>
      <c r="DO16" s="561"/>
      <c r="DP16" s="561"/>
      <c r="DQ16" s="561"/>
      <c r="DR16" s="561"/>
      <c r="DS16" s="561"/>
      <c r="DT16" s="561"/>
      <c r="DU16" s="561"/>
      <c r="DV16" s="561"/>
      <c r="DW16" s="561"/>
      <c r="DX16" s="660"/>
    </row>
    <row r="17" spans="2:128" ht="11.25" customHeight="1" x14ac:dyDescent="0.2">
      <c r="B17" s="557" t="s">
        <v>232</v>
      </c>
      <c r="C17" s="558"/>
      <c r="D17" s="558"/>
      <c r="E17" s="558"/>
      <c r="F17" s="558"/>
      <c r="G17" s="558"/>
      <c r="H17" s="558"/>
      <c r="I17" s="558"/>
      <c r="J17" s="558"/>
      <c r="K17" s="558"/>
      <c r="L17" s="558"/>
      <c r="M17" s="558"/>
      <c r="N17" s="558"/>
      <c r="O17" s="558"/>
      <c r="P17" s="558"/>
      <c r="Q17" s="559"/>
      <c r="R17" s="560">
        <v>4987631</v>
      </c>
      <c r="S17" s="561"/>
      <c r="T17" s="561"/>
      <c r="U17" s="561"/>
      <c r="V17" s="561"/>
      <c r="W17" s="561"/>
      <c r="X17" s="561"/>
      <c r="Y17" s="562"/>
      <c r="Z17" s="563">
        <v>0.5</v>
      </c>
      <c r="AA17" s="644"/>
      <c r="AB17" s="644"/>
      <c r="AC17" s="645"/>
      <c r="AD17" s="566">
        <v>4987631</v>
      </c>
      <c r="AE17" s="561"/>
      <c r="AF17" s="561"/>
      <c r="AG17" s="561"/>
      <c r="AH17" s="561"/>
      <c r="AI17" s="561"/>
      <c r="AJ17" s="561"/>
      <c r="AK17" s="562"/>
      <c r="AL17" s="563">
        <v>1</v>
      </c>
      <c r="AM17" s="644"/>
      <c r="AN17" s="644"/>
      <c r="AO17" s="646"/>
      <c r="AP17" s="557" t="s">
        <v>233</v>
      </c>
      <c r="AQ17" s="558"/>
      <c r="AR17" s="558"/>
      <c r="AS17" s="558"/>
      <c r="AT17" s="558"/>
      <c r="AU17" s="558"/>
      <c r="AV17" s="558"/>
      <c r="AW17" s="558"/>
      <c r="AX17" s="558"/>
      <c r="AY17" s="558"/>
      <c r="AZ17" s="558"/>
      <c r="BA17" s="558"/>
      <c r="BB17" s="558"/>
      <c r="BC17" s="559"/>
      <c r="BD17" s="560">
        <v>93634714</v>
      </c>
      <c r="BE17" s="561"/>
      <c r="BF17" s="561"/>
      <c r="BG17" s="561"/>
      <c r="BH17" s="561"/>
      <c r="BI17" s="561"/>
      <c r="BJ17" s="561"/>
      <c r="BK17" s="562"/>
      <c r="BL17" s="643">
        <v>25.5</v>
      </c>
      <c r="BM17" s="643"/>
      <c r="BN17" s="643"/>
      <c r="BO17" s="643"/>
      <c r="BP17" s="638">
        <v>5973955</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5676441</v>
      </c>
      <c r="CN17" s="561"/>
      <c r="CO17" s="561"/>
      <c r="CP17" s="561"/>
      <c r="CQ17" s="561"/>
      <c r="CR17" s="561"/>
      <c r="CS17" s="561"/>
      <c r="CT17" s="562"/>
      <c r="CU17" s="563">
        <v>0.6</v>
      </c>
      <c r="CV17" s="644"/>
      <c r="CW17" s="644"/>
      <c r="CX17" s="645"/>
      <c r="CY17" s="566" t="s">
        <v>118</v>
      </c>
      <c r="CZ17" s="561"/>
      <c r="DA17" s="561"/>
      <c r="DB17" s="561"/>
      <c r="DC17" s="561"/>
      <c r="DD17" s="561"/>
      <c r="DE17" s="561"/>
      <c r="DF17" s="561"/>
      <c r="DG17" s="561"/>
      <c r="DH17" s="561"/>
      <c r="DI17" s="561"/>
      <c r="DJ17" s="561"/>
      <c r="DK17" s="562"/>
      <c r="DL17" s="566">
        <v>180235</v>
      </c>
      <c r="DM17" s="561"/>
      <c r="DN17" s="561"/>
      <c r="DO17" s="561"/>
      <c r="DP17" s="561"/>
      <c r="DQ17" s="561"/>
      <c r="DR17" s="561"/>
      <c r="DS17" s="561"/>
      <c r="DT17" s="561"/>
      <c r="DU17" s="561"/>
      <c r="DV17" s="561"/>
      <c r="DW17" s="561"/>
      <c r="DX17" s="660"/>
    </row>
    <row r="18" spans="2:128" ht="11.25" customHeight="1" x14ac:dyDescent="0.2">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125066326</v>
      </c>
      <c r="BE18" s="561"/>
      <c r="BF18" s="561"/>
      <c r="BG18" s="561"/>
      <c r="BH18" s="561"/>
      <c r="BI18" s="561"/>
      <c r="BJ18" s="561"/>
      <c r="BK18" s="562"/>
      <c r="BL18" s="643">
        <v>34.1</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113479436</v>
      </c>
      <c r="CN18" s="561"/>
      <c r="CO18" s="561"/>
      <c r="CP18" s="561"/>
      <c r="CQ18" s="561"/>
      <c r="CR18" s="561"/>
      <c r="CS18" s="561"/>
      <c r="CT18" s="562"/>
      <c r="CU18" s="563">
        <v>11.4</v>
      </c>
      <c r="CV18" s="644"/>
      <c r="CW18" s="644"/>
      <c r="CX18" s="645"/>
      <c r="CY18" s="566" t="s">
        <v>118</v>
      </c>
      <c r="CZ18" s="561"/>
      <c r="DA18" s="561"/>
      <c r="DB18" s="561"/>
      <c r="DC18" s="561"/>
      <c r="DD18" s="561"/>
      <c r="DE18" s="561"/>
      <c r="DF18" s="561"/>
      <c r="DG18" s="561"/>
      <c r="DH18" s="561"/>
      <c r="DI18" s="561"/>
      <c r="DJ18" s="561"/>
      <c r="DK18" s="562"/>
      <c r="DL18" s="566">
        <v>109766810</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v>171904437</v>
      </c>
      <c r="S19" s="561"/>
      <c r="T19" s="561"/>
      <c r="U19" s="561"/>
      <c r="V19" s="561"/>
      <c r="W19" s="561"/>
      <c r="X19" s="561"/>
      <c r="Y19" s="562"/>
      <c r="Z19" s="563">
        <v>16.899999999999999</v>
      </c>
      <c r="AA19" s="644"/>
      <c r="AB19" s="644"/>
      <c r="AC19" s="645"/>
      <c r="AD19" s="566">
        <v>168180373</v>
      </c>
      <c r="AE19" s="561"/>
      <c r="AF19" s="561"/>
      <c r="AG19" s="561"/>
      <c r="AH19" s="561"/>
      <c r="AI19" s="561"/>
      <c r="AJ19" s="561"/>
      <c r="AK19" s="562"/>
      <c r="AL19" s="563">
        <v>33.5</v>
      </c>
      <c r="AM19" s="644"/>
      <c r="AN19" s="644"/>
      <c r="AO19" s="646"/>
      <c r="AP19" s="557" t="s">
        <v>239</v>
      </c>
      <c r="AQ19" s="558"/>
      <c r="AR19" s="558"/>
      <c r="AS19" s="558"/>
      <c r="AT19" s="558"/>
      <c r="AU19" s="558"/>
      <c r="AV19" s="558"/>
      <c r="AW19" s="558"/>
      <c r="AX19" s="558"/>
      <c r="AY19" s="558"/>
      <c r="AZ19" s="558"/>
      <c r="BA19" s="558"/>
      <c r="BB19" s="558"/>
      <c r="BC19" s="559"/>
      <c r="BD19" s="560">
        <v>8383629</v>
      </c>
      <c r="BE19" s="561"/>
      <c r="BF19" s="561"/>
      <c r="BG19" s="561"/>
      <c r="BH19" s="561"/>
      <c r="BI19" s="561"/>
      <c r="BJ19" s="561"/>
      <c r="BK19" s="562"/>
      <c r="BL19" s="643">
        <v>2.2999999999999998</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t="s">
        <v>118</v>
      </c>
      <c r="CN19" s="561"/>
      <c r="CO19" s="561"/>
      <c r="CP19" s="561"/>
      <c r="CQ19" s="561"/>
      <c r="CR19" s="561"/>
      <c r="CS19" s="561"/>
      <c r="CT19" s="562"/>
      <c r="CU19" s="563" t="s">
        <v>118</v>
      </c>
      <c r="CV19" s="644"/>
      <c r="CW19" s="644"/>
      <c r="CX19" s="645"/>
      <c r="CY19" s="566" t="s">
        <v>118</v>
      </c>
      <c r="CZ19" s="561"/>
      <c r="DA19" s="561"/>
      <c r="DB19" s="561"/>
      <c r="DC19" s="561"/>
      <c r="DD19" s="561"/>
      <c r="DE19" s="561"/>
      <c r="DF19" s="561"/>
      <c r="DG19" s="561"/>
      <c r="DH19" s="561"/>
      <c r="DI19" s="561"/>
      <c r="DJ19" s="561"/>
      <c r="DK19" s="562"/>
      <c r="DL19" s="566" t="s">
        <v>118</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v>168180373</v>
      </c>
      <c r="S20" s="561"/>
      <c r="T20" s="561"/>
      <c r="U20" s="561"/>
      <c r="V20" s="561"/>
      <c r="W20" s="561"/>
      <c r="X20" s="561"/>
      <c r="Y20" s="562"/>
      <c r="Z20" s="563">
        <v>16.5</v>
      </c>
      <c r="AA20" s="644"/>
      <c r="AB20" s="644"/>
      <c r="AC20" s="645"/>
      <c r="AD20" s="566">
        <v>168180373</v>
      </c>
      <c r="AE20" s="561"/>
      <c r="AF20" s="561"/>
      <c r="AG20" s="561"/>
      <c r="AH20" s="561"/>
      <c r="AI20" s="561"/>
      <c r="AJ20" s="561"/>
      <c r="AK20" s="562"/>
      <c r="AL20" s="563">
        <v>33.5</v>
      </c>
      <c r="AM20" s="644"/>
      <c r="AN20" s="644"/>
      <c r="AO20" s="646"/>
      <c r="AP20" s="557" t="s">
        <v>242</v>
      </c>
      <c r="AQ20" s="647"/>
      <c r="AR20" s="647"/>
      <c r="AS20" s="647"/>
      <c r="AT20" s="647"/>
      <c r="AU20" s="647"/>
      <c r="AV20" s="647"/>
      <c r="AW20" s="647"/>
      <c r="AX20" s="647"/>
      <c r="AY20" s="647"/>
      <c r="AZ20" s="647"/>
      <c r="BA20" s="647"/>
      <c r="BB20" s="647"/>
      <c r="BC20" s="648"/>
      <c r="BD20" s="560">
        <v>2945701</v>
      </c>
      <c r="BE20" s="561"/>
      <c r="BF20" s="561"/>
      <c r="BG20" s="561"/>
      <c r="BH20" s="561"/>
      <c r="BI20" s="561"/>
      <c r="BJ20" s="561"/>
      <c r="BK20" s="562"/>
      <c r="BL20" s="563">
        <v>0.8</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v>3724064</v>
      </c>
      <c r="S21" s="561"/>
      <c r="T21" s="561"/>
      <c r="U21" s="561"/>
      <c r="V21" s="561"/>
      <c r="W21" s="561"/>
      <c r="X21" s="561"/>
      <c r="Y21" s="562"/>
      <c r="Z21" s="563">
        <v>0.4</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675345</v>
      </c>
      <c r="BE21" s="561"/>
      <c r="BF21" s="561"/>
      <c r="BG21" s="561"/>
      <c r="BH21" s="561"/>
      <c r="BI21" s="561"/>
      <c r="BJ21" s="561"/>
      <c r="BK21" s="562"/>
      <c r="BL21" s="563">
        <v>0.2</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111387</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111387</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t="s">
        <v>118</v>
      </c>
      <c r="S22" s="561"/>
      <c r="T22" s="561"/>
      <c r="U22" s="561"/>
      <c r="V22" s="561"/>
      <c r="W22" s="561"/>
      <c r="X22" s="561"/>
      <c r="Y22" s="562"/>
      <c r="Z22" s="563" t="s">
        <v>118</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22648289</v>
      </c>
      <c r="BE22" s="561"/>
      <c r="BF22" s="561"/>
      <c r="BG22" s="561"/>
      <c r="BH22" s="561"/>
      <c r="BI22" s="561"/>
      <c r="BJ22" s="561"/>
      <c r="BK22" s="562"/>
      <c r="BL22" s="563">
        <v>6.2</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1899250</v>
      </c>
      <c r="CN22" s="561"/>
      <c r="CO22" s="561"/>
      <c r="CP22" s="561"/>
      <c r="CQ22" s="561"/>
      <c r="CR22" s="561"/>
      <c r="CS22" s="561"/>
      <c r="CT22" s="562"/>
      <c r="CU22" s="563">
        <v>0.2</v>
      </c>
      <c r="CV22" s="644"/>
      <c r="CW22" s="644"/>
      <c r="CX22" s="645"/>
      <c r="CY22" s="566" t="s">
        <v>118</v>
      </c>
      <c r="CZ22" s="561"/>
      <c r="DA22" s="561"/>
      <c r="DB22" s="561"/>
      <c r="DC22" s="561"/>
      <c r="DD22" s="561"/>
      <c r="DE22" s="561"/>
      <c r="DF22" s="561"/>
      <c r="DG22" s="561"/>
      <c r="DH22" s="561"/>
      <c r="DI22" s="561"/>
      <c r="DJ22" s="561"/>
      <c r="DK22" s="562"/>
      <c r="DL22" s="566">
        <v>1899250</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597558525</v>
      </c>
      <c r="S23" s="561"/>
      <c r="T23" s="561"/>
      <c r="U23" s="561"/>
      <c r="V23" s="561"/>
      <c r="W23" s="561"/>
      <c r="X23" s="561"/>
      <c r="Y23" s="562"/>
      <c r="Z23" s="563">
        <v>58.6</v>
      </c>
      <c r="AA23" s="644"/>
      <c r="AB23" s="644"/>
      <c r="AC23" s="645"/>
      <c r="AD23" s="566">
        <v>501320020</v>
      </c>
      <c r="AE23" s="561"/>
      <c r="AF23" s="561"/>
      <c r="AG23" s="561"/>
      <c r="AH23" s="561"/>
      <c r="AI23" s="561"/>
      <c r="AJ23" s="561"/>
      <c r="AK23" s="562"/>
      <c r="AL23" s="563">
        <v>99.7</v>
      </c>
      <c r="AM23" s="644"/>
      <c r="AN23" s="644"/>
      <c r="AO23" s="646"/>
      <c r="AP23" s="557" t="s">
        <v>251</v>
      </c>
      <c r="AQ23" s="558"/>
      <c r="AR23" s="558"/>
      <c r="AS23" s="558"/>
      <c r="AT23" s="558"/>
      <c r="AU23" s="558"/>
      <c r="AV23" s="558"/>
      <c r="AW23" s="558"/>
      <c r="AX23" s="558"/>
      <c r="AY23" s="558"/>
      <c r="AZ23" s="558"/>
      <c r="BA23" s="558"/>
      <c r="BB23" s="558"/>
      <c r="BC23" s="559"/>
      <c r="BD23" s="560">
        <v>34870002</v>
      </c>
      <c r="BE23" s="561"/>
      <c r="BF23" s="561"/>
      <c r="BG23" s="561"/>
      <c r="BH23" s="561"/>
      <c r="BI23" s="561"/>
      <c r="BJ23" s="561"/>
      <c r="BK23" s="562"/>
      <c r="BL23" s="563">
        <v>9.5</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2534071</v>
      </c>
      <c r="CN23" s="561"/>
      <c r="CO23" s="561"/>
      <c r="CP23" s="561"/>
      <c r="CQ23" s="561"/>
      <c r="CR23" s="561"/>
      <c r="CS23" s="561"/>
      <c r="CT23" s="562"/>
      <c r="CU23" s="563">
        <v>0.3</v>
      </c>
      <c r="CV23" s="644"/>
      <c r="CW23" s="644"/>
      <c r="CX23" s="645"/>
      <c r="CY23" s="566" t="s">
        <v>118</v>
      </c>
      <c r="CZ23" s="561"/>
      <c r="DA23" s="561"/>
      <c r="DB23" s="561"/>
      <c r="DC23" s="561"/>
      <c r="DD23" s="561"/>
      <c r="DE23" s="561"/>
      <c r="DF23" s="561"/>
      <c r="DG23" s="561"/>
      <c r="DH23" s="561"/>
      <c r="DI23" s="561"/>
      <c r="DJ23" s="561"/>
      <c r="DK23" s="562"/>
      <c r="DL23" s="566">
        <v>2534071</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314342</v>
      </c>
      <c r="S24" s="561"/>
      <c r="T24" s="561"/>
      <c r="U24" s="561"/>
      <c r="V24" s="561"/>
      <c r="W24" s="561"/>
      <c r="X24" s="561"/>
      <c r="Y24" s="562"/>
      <c r="Z24" s="563">
        <v>0</v>
      </c>
      <c r="AA24" s="644"/>
      <c r="AB24" s="644"/>
      <c r="AC24" s="645"/>
      <c r="AD24" s="566">
        <v>314342</v>
      </c>
      <c r="AE24" s="561"/>
      <c r="AF24" s="561"/>
      <c r="AG24" s="561"/>
      <c r="AH24" s="561"/>
      <c r="AI24" s="561"/>
      <c r="AJ24" s="561"/>
      <c r="AK24" s="562"/>
      <c r="AL24" s="563">
        <v>0.1</v>
      </c>
      <c r="AM24" s="644"/>
      <c r="AN24" s="644"/>
      <c r="AO24" s="646"/>
      <c r="AP24" s="557" t="s">
        <v>254</v>
      </c>
      <c r="AQ24" s="558"/>
      <c r="AR24" s="558"/>
      <c r="AS24" s="558"/>
      <c r="AT24" s="558"/>
      <c r="AU24" s="558"/>
      <c r="AV24" s="558"/>
      <c r="AW24" s="558"/>
      <c r="AX24" s="558"/>
      <c r="AY24" s="558"/>
      <c r="AZ24" s="558"/>
      <c r="BA24" s="558"/>
      <c r="BB24" s="558"/>
      <c r="BC24" s="559"/>
      <c r="BD24" s="560">
        <v>2498</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v>210571</v>
      </c>
      <c r="CN24" s="561"/>
      <c r="CO24" s="561"/>
      <c r="CP24" s="561"/>
      <c r="CQ24" s="561"/>
      <c r="CR24" s="561"/>
      <c r="CS24" s="561"/>
      <c r="CT24" s="562"/>
      <c r="CU24" s="563">
        <v>0</v>
      </c>
      <c r="CV24" s="644"/>
      <c r="CW24" s="644"/>
      <c r="CX24" s="645"/>
      <c r="CY24" s="566" t="s">
        <v>118</v>
      </c>
      <c r="CZ24" s="561"/>
      <c r="DA24" s="561"/>
      <c r="DB24" s="561"/>
      <c r="DC24" s="561"/>
      <c r="DD24" s="561"/>
      <c r="DE24" s="561"/>
      <c r="DF24" s="561"/>
      <c r="DG24" s="561"/>
      <c r="DH24" s="561"/>
      <c r="DI24" s="561"/>
      <c r="DJ24" s="561"/>
      <c r="DK24" s="562"/>
      <c r="DL24" s="566">
        <v>210571</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4249264</v>
      </c>
      <c r="S25" s="561"/>
      <c r="T25" s="561"/>
      <c r="U25" s="561"/>
      <c r="V25" s="561"/>
      <c r="W25" s="561"/>
      <c r="X25" s="561"/>
      <c r="Y25" s="562"/>
      <c r="Z25" s="563">
        <v>0.4</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61445029</v>
      </c>
      <c r="CN25" s="561"/>
      <c r="CO25" s="561"/>
      <c r="CP25" s="561"/>
      <c r="CQ25" s="561"/>
      <c r="CR25" s="561"/>
      <c r="CS25" s="561"/>
      <c r="CT25" s="562"/>
      <c r="CU25" s="563">
        <v>6.2</v>
      </c>
      <c r="CV25" s="644"/>
      <c r="CW25" s="644"/>
      <c r="CX25" s="645"/>
      <c r="CY25" s="566" t="s">
        <v>118</v>
      </c>
      <c r="CZ25" s="561"/>
      <c r="DA25" s="561"/>
      <c r="DB25" s="561"/>
      <c r="DC25" s="561"/>
      <c r="DD25" s="561"/>
      <c r="DE25" s="561"/>
      <c r="DF25" s="561"/>
      <c r="DG25" s="561"/>
      <c r="DH25" s="561"/>
      <c r="DI25" s="561"/>
      <c r="DJ25" s="561"/>
      <c r="DK25" s="562"/>
      <c r="DL25" s="566">
        <v>61445029</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9203500</v>
      </c>
      <c r="S26" s="561"/>
      <c r="T26" s="561"/>
      <c r="U26" s="561"/>
      <c r="V26" s="561"/>
      <c r="W26" s="561"/>
      <c r="X26" s="561"/>
      <c r="Y26" s="562"/>
      <c r="Z26" s="563">
        <v>0.9</v>
      </c>
      <c r="AA26" s="644"/>
      <c r="AB26" s="644"/>
      <c r="AC26" s="645"/>
      <c r="AD26" s="566">
        <v>528538</v>
      </c>
      <c r="AE26" s="561"/>
      <c r="AF26" s="561"/>
      <c r="AG26" s="561"/>
      <c r="AH26" s="561"/>
      <c r="AI26" s="561"/>
      <c r="AJ26" s="561"/>
      <c r="AK26" s="562"/>
      <c r="AL26" s="563">
        <v>0.1</v>
      </c>
      <c r="AM26" s="644"/>
      <c r="AN26" s="644"/>
      <c r="AO26" s="646"/>
      <c r="AP26" s="557" t="s">
        <v>260</v>
      </c>
      <c r="AQ26" s="558"/>
      <c r="AR26" s="558"/>
      <c r="AS26" s="558"/>
      <c r="AT26" s="558"/>
      <c r="AU26" s="558"/>
      <c r="AV26" s="558"/>
      <c r="AW26" s="558"/>
      <c r="AX26" s="558"/>
      <c r="AY26" s="558"/>
      <c r="AZ26" s="558"/>
      <c r="BA26" s="558"/>
      <c r="BB26" s="558"/>
      <c r="BC26" s="559"/>
      <c r="BD26" s="560">
        <v>1127737</v>
      </c>
      <c r="BE26" s="561"/>
      <c r="BF26" s="561"/>
      <c r="BG26" s="561"/>
      <c r="BH26" s="561"/>
      <c r="BI26" s="561"/>
      <c r="BJ26" s="561"/>
      <c r="BK26" s="562"/>
      <c r="BL26" s="563">
        <v>0.3</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477054</v>
      </c>
      <c r="CN26" s="561"/>
      <c r="CO26" s="561"/>
      <c r="CP26" s="561"/>
      <c r="CQ26" s="561"/>
      <c r="CR26" s="561"/>
      <c r="CS26" s="561"/>
      <c r="CT26" s="562"/>
      <c r="CU26" s="563">
        <v>0</v>
      </c>
      <c r="CV26" s="644"/>
      <c r="CW26" s="644"/>
      <c r="CX26" s="645"/>
      <c r="CY26" s="566" t="s">
        <v>118</v>
      </c>
      <c r="CZ26" s="561"/>
      <c r="DA26" s="561"/>
      <c r="DB26" s="561"/>
      <c r="DC26" s="561"/>
      <c r="DD26" s="561"/>
      <c r="DE26" s="561"/>
      <c r="DF26" s="561"/>
      <c r="DG26" s="561"/>
      <c r="DH26" s="561"/>
      <c r="DI26" s="561"/>
      <c r="DJ26" s="561"/>
      <c r="DK26" s="562"/>
      <c r="DL26" s="566">
        <v>477054</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3021258</v>
      </c>
      <c r="S27" s="561"/>
      <c r="T27" s="561"/>
      <c r="U27" s="561"/>
      <c r="V27" s="561"/>
      <c r="W27" s="561"/>
      <c r="X27" s="561"/>
      <c r="Y27" s="562"/>
      <c r="Z27" s="563">
        <v>0.3</v>
      </c>
      <c r="AA27" s="644"/>
      <c r="AB27" s="644"/>
      <c r="AC27" s="645"/>
      <c r="AD27" s="566">
        <v>33263</v>
      </c>
      <c r="AE27" s="561"/>
      <c r="AF27" s="561"/>
      <c r="AG27" s="561"/>
      <c r="AH27" s="561"/>
      <c r="AI27" s="561"/>
      <c r="AJ27" s="561"/>
      <c r="AK27" s="562"/>
      <c r="AL27" s="563">
        <v>0</v>
      </c>
      <c r="AM27" s="644"/>
      <c r="AN27" s="644"/>
      <c r="AO27" s="646"/>
      <c r="AP27" s="557" t="s">
        <v>263</v>
      </c>
      <c r="AQ27" s="558"/>
      <c r="AR27" s="558"/>
      <c r="AS27" s="558"/>
      <c r="AT27" s="558"/>
      <c r="AU27" s="558"/>
      <c r="AV27" s="558"/>
      <c r="AW27" s="558"/>
      <c r="AX27" s="558"/>
      <c r="AY27" s="558"/>
      <c r="AZ27" s="558"/>
      <c r="BA27" s="558"/>
      <c r="BB27" s="558"/>
      <c r="BC27" s="559"/>
      <c r="BD27" s="560">
        <v>422857</v>
      </c>
      <c r="BE27" s="561"/>
      <c r="BF27" s="561"/>
      <c r="BG27" s="561"/>
      <c r="BH27" s="561"/>
      <c r="BI27" s="561"/>
      <c r="BJ27" s="561"/>
      <c r="BK27" s="562"/>
      <c r="BL27" s="563">
        <v>0.1</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t="s">
        <v>118</v>
      </c>
      <c r="CN27" s="561"/>
      <c r="CO27" s="561"/>
      <c r="CP27" s="561"/>
      <c r="CQ27" s="561"/>
      <c r="CR27" s="561"/>
      <c r="CS27" s="561"/>
      <c r="CT27" s="562"/>
      <c r="CU27" s="563" t="s">
        <v>118</v>
      </c>
      <c r="CV27" s="644"/>
      <c r="CW27" s="644"/>
      <c r="CX27" s="645"/>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117427457</v>
      </c>
      <c r="S28" s="561"/>
      <c r="T28" s="561"/>
      <c r="U28" s="561"/>
      <c r="V28" s="561"/>
      <c r="W28" s="561"/>
      <c r="X28" s="561"/>
      <c r="Y28" s="562"/>
      <c r="Z28" s="563">
        <v>11.5</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9300</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v>6418194</v>
      </c>
      <c r="CN28" s="561"/>
      <c r="CO28" s="561"/>
      <c r="CP28" s="561"/>
      <c r="CQ28" s="561"/>
      <c r="CR28" s="561"/>
      <c r="CS28" s="561"/>
      <c r="CT28" s="562"/>
      <c r="CU28" s="563">
        <v>0.6</v>
      </c>
      <c r="CV28" s="644"/>
      <c r="CW28" s="644"/>
      <c r="CX28" s="645"/>
      <c r="CY28" s="566" t="s">
        <v>118</v>
      </c>
      <c r="CZ28" s="561"/>
      <c r="DA28" s="561"/>
      <c r="DB28" s="561"/>
      <c r="DC28" s="561"/>
      <c r="DD28" s="561"/>
      <c r="DE28" s="561"/>
      <c r="DF28" s="561"/>
      <c r="DG28" s="561"/>
      <c r="DH28" s="561"/>
      <c r="DI28" s="561"/>
      <c r="DJ28" s="561"/>
      <c r="DK28" s="562"/>
      <c r="DL28" s="566">
        <v>6418194</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9300</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1360979</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1360979</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6432511</v>
      </c>
      <c r="S30" s="561"/>
      <c r="T30" s="561"/>
      <c r="U30" s="561"/>
      <c r="V30" s="561"/>
      <c r="W30" s="561"/>
      <c r="X30" s="561"/>
      <c r="Y30" s="562"/>
      <c r="Z30" s="563">
        <v>0.6</v>
      </c>
      <c r="AA30" s="644"/>
      <c r="AB30" s="644"/>
      <c r="AC30" s="645"/>
      <c r="AD30" s="566">
        <v>440944</v>
      </c>
      <c r="AE30" s="561"/>
      <c r="AF30" s="561"/>
      <c r="AG30" s="561"/>
      <c r="AH30" s="561"/>
      <c r="AI30" s="561"/>
      <c r="AJ30" s="561"/>
      <c r="AK30" s="562"/>
      <c r="AL30" s="563">
        <v>0.1</v>
      </c>
      <c r="AM30" s="644"/>
      <c r="AN30" s="644"/>
      <c r="AO30" s="646"/>
      <c r="AP30" s="557" t="s">
        <v>272</v>
      </c>
      <c r="AQ30" s="558"/>
      <c r="AR30" s="558"/>
      <c r="AS30" s="558"/>
      <c r="AT30" s="558"/>
      <c r="AU30" s="558"/>
      <c r="AV30" s="558"/>
      <c r="AW30" s="558"/>
      <c r="AX30" s="558"/>
      <c r="AY30" s="558"/>
      <c r="AZ30" s="558"/>
      <c r="BA30" s="558"/>
      <c r="BB30" s="558"/>
      <c r="BC30" s="559"/>
      <c r="BD30" s="560">
        <v>413557</v>
      </c>
      <c r="BE30" s="561"/>
      <c r="BF30" s="561"/>
      <c r="BG30" s="561"/>
      <c r="BH30" s="561"/>
      <c r="BI30" s="561"/>
      <c r="BJ30" s="561"/>
      <c r="BK30" s="562"/>
      <c r="BL30" s="563">
        <v>0.1</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6571052</v>
      </c>
      <c r="CN30" s="561"/>
      <c r="CO30" s="561"/>
      <c r="CP30" s="561"/>
      <c r="CQ30" s="561"/>
      <c r="CR30" s="561"/>
      <c r="CS30" s="561"/>
      <c r="CT30" s="562"/>
      <c r="CU30" s="563">
        <v>0.7</v>
      </c>
      <c r="CV30" s="644"/>
      <c r="CW30" s="644"/>
      <c r="CX30" s="645"/>
      <c r="CY30" s="566" t="s">
        <v>118</v>
      </c>
      <c r="CZ30" s="561"/>
      <c r="DA30" s="561"/>
      <c r="DB30" s="561"/>
      <c r="DC30" s="561"/>
      <c r="DD30" s="561"/>
      <c r="DE30" s="561"/>
      <c r="DF30" s="561"/>
      <c r="DG30" s="561"/>
      <c r="DH30" s="561"/>
      <c r="DI30" s="561"/>
      <c r="DJ30" s="561"/>
      <c r="DK30" s="562"/>
      <c r="DL30" s="566">
        <v>6571052</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1121224</v>
      </c>
      <c r="S31" s="561"/>
      <c r="T31" s="561"/>
      <c r="U31" s="561"/>
      <c r="V31" s="561"/>
      <c r="W31" s="561"/>
      <c r="X31" s="561"/>
      <c r="Y31" s="562"/>
      <c r="Z31" s="563">
        <v>0.1</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70232238</v>
      </c>
      <c r="S32" s="561"/>
      <c r="T32" s="561"/>
      <c r="U32" s="561"/>
      <c r="V32" s="561"/>
      <c r="W32" s="561"/>
      <c r="X32" s="561"/>
      <c r="Y32" s="562"/>
      <c r="Z32" s="563">
        <v>6.9</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367135158</v>
      </c>
      <c r="BE32" s="561"/>
      <c r="BF32" s="561"/>
      <c r="BG32" s="561"/>
      <c r="BH32" s="561"/>
      <c r="BI32" s="561"/>
      <c r="BJ32" s="561"/>
      <c r="BK32" s="562"/>
      <c r="BL32" s="563">
        <v>100</v>
      </c>
      <c r="BM32" s="644"/>
      <c r="BN32" s="644"/>
      <c r="BO32" s="645"/>
      <c r="BP32" s="566">
        <v>9945560</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997507909</v>
      </c>
      <c r="CN32" s="576"/>
      <c r="CO32" s="576"/>
      <c r="CP32" s="576"/>
      <c r="CQ32" s="576"/>
      <c r="CR32" s="576"/>
      <c r="CS32" s="576"/>
      <c r="CT32" s="577"/>
      <c r="CU32" s="578">
        <v>100</v>
      </c>
      <c r="CV32" s="640"/>
      <c r="CW32" s="640"/>
      <c r="CX32" s="641"/>
      <c r="CY32" s="566">
        <v>136389212</v>
      </c>
      <c r="CZ32" s="561"/>
      <c r="DA32" s="561"/>
      <c r="DB32" s="561"/>
      <c r="DC32" s="561"/>
      <c r="DD32" s="561"/>
      <c r="DE32" s="561"/>
      <c r="DF32" s="561"/>
      <c r="DG32" s="561"/>
      <c r="DH32" s="561"/>
      <c r="DI32" s="561"/>
      <c r="DJ32" s="561"/>
      <c r="DK32" s="562"/>
      <c r="DL32" s="566">
        <v>667006189</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16350148</v>
      </c>
      <c r="S33" s="561"/>
      <c r="T33" s="561"/>
      <c r="U33" s="561"/>
      <c r="V33" s="561"/>
      <c r="W33" s="561"/>
      <c r="X33" s="561"/>
      <c r="Y33" s="562"/>
      <c r="Z33" s="563">
        <v>1.6</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281</v>
      </c>
      <c r="C34" s="558"/>
      <c r="D34" s="558"/>
      <c r="E34" s="558"/>
      <c r="F34" s="558"/>
      <c r="G34" s="558"/>
      <c r="H34" s="558"/>
      <c r="I34" s="558"/>
      <c r="J34" s="558"/>
      <c r="K34" s="558"/>
      <c r="L34" s="558"/>
      <c r="M34" s="558"/>
      <c r="N34" s="558"/>
      <c r="O34" s="558"/>
      <c r="P34" s="558"/>
      <c r="Q34" s="559"/>
      <c r="R34" s="560">
        <v>126494644</v>
      </c>
      <c r="S34" s="561"/>
      <c r="T34" s="561"/>
      <c r="U34" s="561"/>
      <c r="V34" s="561"/>
      <c r="W34" s="561"/>
      <c r="X34" s="561"/>
      <c r="Y34" s="562"/>
      <c r="Z34" s="563">
        <v>12.4</v>
      </c>
      <c r="AA34" s="644"/>
      <c r="AB34" s="644"/>
      <c r="AC34" s="645"/>
      <c r="AD34" s="566">
        <v>99365</v>
      </c>
      <c r="AE34" s="561"/>
      <c r="AF34" s="561"/>
      <c r="AG34" s="561"/>
      <c r="AH34" s="561"/>
      <c r="AI34" s="561"/>
      <c r="AJ34" s="561"/>
      <c r="AK34" s="562"/>
      <c r="AL34" s="563">
        <v>0</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2">
      <c r="B35" s="557" t="s">
        <v>287</v>
      </c>
      <c r="C35" s="558"/>
      <c r="D35" s="558"/>
      <c r="E35" s="558"/>
      <c r="F35" s="558"/>
      <c r="G35" s="558"/>
      <c r="H35" s="558"/>
      <c r="I35" s="558"/>
      <c r="J35" s="558"/>
      <c r="K35" s="558"/>
      <c r="L35" s="558"/>
      <c r="M35" s="558"/>
      <c r="N35" s="558"/>
      <c r="O35" s="558"/>
      <c r="P35" s="558"/>
      <c r="Q35" s="559"/>
      <c r="R35" s="560">
        <v>66767784</v>
      </c>
      <c r="S35" s="561"/>
      <c r="T35" s="561"/>
      <c r="U35" s="561"/>
      <c r="V35" s="561"/>
      <c r="W35" s="561"/>
      <c r="X35" s="561"/>
      <c r="Y35" s="562"/>
      <c r="Z35" s="563">
        <v>6.6</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346920097</v>
      </c>
      <c r="CN35" s="653"/>
      <c r="CO35" s="653"/>
      <c r="CP35" s="653"/>
      <c r="CQ35" s="653"/>
      <c r="CR35" s="653"/>
      <c r="CS35" s="653"/>
      <c r="CT35" s="654"/>
      <c r="CU35" s="649">
        <v>34.799999999999997</v>
      </c>
      <c r="CV35" s="650"/>
      <c r="CW35" s="650"/>
      <c r="CX35" s="655"/>
      <c r="CY35" s="656">
        <v>307992132</v>
      </c>
      <c r="CZ35" s="653"/>
      <c r="DA35" s="653"/>
      <c r="DB35" s="653"/>
      <c r="DC35" s="653"/>
      <c r="DD35" s="653"/>
      <c r="DE35" s="653"/>
      <c r="DF35" s="654"/>
      <c r="DG35" s="656">
        <v>301133736</v>
      </c>
      <c r="DH35" s="653"/>
      <c r="DI35" s="653"/>
      <c r="DJ35" s="653"/>
      <c r="DK35" s="653"/>
      <c r="DL35" s="653"/>
      <c r="DM35" s="653"/>
      <c r="DN35" s="653"/>
      <c r="DO35" s="653"/>
      <c r="DP35" s="653"/>
      <c r="DQ35" s="654"/>
      <c r="DR35" s="649">
        <v>59.4</v>
      </c>
      <c r="DS35" s="650"/>
      <c r="DT35" s="650"/>
      <c r="DU35" s="650"/>
      <c r="DV35" s="650"/>
      <c r="DW35" s="650"/>
      <c r="DX35" s="651"/>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215669875</v>
      </c>
      <c r="CN36" s="567"/>
      <c r="CO36" s="567"/>
      <c r="CP36" s="567"/>
      <c r="CQ36" s="567"/>
      <c r="CR36" s="567"/>
      <c r="CS36" s="567"/>
      <c r="CT36" s="568"/>
      <c r="CU36" s="563">
        <v>21.6</v>
      </c>
      <c r="CV36" s="564"/>
      <c r="CW36" s="564"/>
      <c r="CX36" s="565"/>
      <c r="CY36" s="566">
        <v>189880007</v>
      </c>
      <c r="CZ36" s="567"/>
      <c r="DA36" s="567"/>
      <c r="DB36" s="567"/>
      <c r="DC36" s="567"/>
      <c r="DD36" s="567"/>
      <c r="DE36" s="567"/>
      <c r="DF36" s="568"/>
      <c r="DG36" s="566">
        <v>184757144</v>
      </c>
      <c r="DH36" s="567"/>
      <c r="DI36" s="567"/>
      <c r="DJ36" s="567"/>
      <c r="DK36" s="567"/>
      <c r="DL36" s="567"/>
      <c r="DM36" s="567"/>
      <c r="DN36" s="567"/>
      <c r="DO36" s="567"/>
      <c r="DP36" s="567"/>
      <c r="DQ36" s="568"/>
      <c r="DR36" s="563">
        <v>36.4</v>
      </c>
      <c r="DS36" s="564"/>
      <c r="DT36" s="564"/>
      <c r="DU36" s="564"/>
      <c r="DV36" s="564"/>
      <c r="DW36" s="564"/>
      <c r="DX36" s="596"/>
    </row>
    <row r="37" spans="2:128" ht="11.25" customHeight="1" x14ac:dyDescent="0.2">
      <c r="B37" s="557" t="s">
        <v>291</v>
      </c>
      <c r="C37" s="558"/>
      <c r="D37" s="558"/>
      <c r="E37" s="558"/>
      <c r="F37" s="558"/>
      <c r="G37" s="558"/>
      <c r="H37" s="558"/>
      <c r="I37" s="558"/>
      <c r="J37" s="558"/>
      <c r="K37" s="558"/>
      <c r="L37" s="558"/>
      <c r="M37" s="558"/>
      <c r="N37" s="558"/>
      <c r="O37" s="558"/>
      <c r="P37" s="558"/>
      <c r="Q37" s="559"/>
      <c r="R37" s="560">
        <v>4623589</v>
      </c>
      <c r="S37" s="561"/>
      <c r="T37" s="561"/>
      <c r="U37" s="561"/>
      <c r="V37" s="561"/>
      <c r="W37" s="561"/>
      <c r="X37" s="561"/>
      <c r="Y37" s="562"/>
      <c r="Z37" s="563">
        <v>0.5</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160414470</v>
      </c>
      <c r="CN37" s="561"/>
      <c r="CO37" s="561"/>
      <c r="CP37" s="561"/>
      <c r="CQ37" s="561"/>
      <c r="CR37" s="561"/>
      <c r="CS37" s="561"/>
      <c r="CT37" s="562"/>
      <c r="CU37" s="563">
        <v>16.100000000000001</v>
      </c>
      <c r="CV37" s="564"/>
      <c r="CW37" s="564"/>
      <c r="CX37" s="565"/>
      <c r="CY37" s="566">
        <v>136464273</v>
      </c>
      <c r="CZ37" s="567"/>
      <c r="DA37" s="567"/>
      <c r="DB37" s="567"/>
      <c r="DC37" s="567"/>
      <c r="DD37" s="567"/>
      <c r="DE37" s="567"/>
      <c r="DF37" s="568"/>
      <c r="DG37" s="566">
        <v>132707621</v>
      </c>
      <c r="DH37" s="567"/>
      <c r="DI37" s="567"/>
      <c r="DJ37" s="567"/>
      <c r="DK37" s="567"/>
      <c r="DL37" s="567"/>
      <c r="DM37" s="567"/>
      <c r="DN37" s="567"/>
      <c r="DO37" s="567"/>
      <c r="DP37" s="567"/>
      <c r="DQ37" s="568"/>
      <c r="DR37" s="563">
        <v>26.2</v>
      </c>
      <c r="DS37" s="564"/>
      <c r="DT37" s="564"/>
      <c r="DU37" s="564"/>
      <c r="DV37" s="564"/>
      <c r="DW37" s="564"/>
      <c r="DX37" s="596"/>
    </row>
    <row r="38" spans="2:128" ht="11.25" customHeight="1" x14ac:dyDescent="0.2">
      <c r="B38" s="572" t="s">
        <v>293</v>
      </c>
      <c r="C38" s="573"/>
      <c r="D38" s="573"/>
      <c r="E38" s="573"/>
      <c r="F38" s="573"/>
      <c r="G38" s="573"/>
      <c r="H38" s="573"/>
      <c r="I38" s="573"/>
      <c r="J38" s="573"/>
      <c r="K38" s="573"/>
      <c r="L38" s="573"/>
      <c r="M38" s="573"/>
      <c r="N38" s="573"/>
      <c r="O38" s="573"/>
      <c r="P38" s="573"/>
      <c r="Q38" s="574"/>
      <c r="R38" s="575">
        <v>1019172895</v>
      </c>
      <c r="S38" s="576"/>
      <c r="T38" s="576"/>
      <c r="U38" s="576"/>
      <c r="V38" s="576"/>
      <c r="W38" s="576"/>
      <c r="X38" s="576"/>
      <c r="Y38" s="577"/>
      <c r="Z38" s="578">
        <v>100</v>
      </c>
      <c r="AA38" s="640"/>
      <c r="AB38" s="640"/>
      <c r="AC38" s="641"/>
      <c r="AD38" s="581">
        <v>502736472</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18067513</v>
      </c>
      <c r="CN38" s="567"/>
      <c r="CO38" s="567"/>
      <c r="CP38" s="567"/>
      <c r="CQ38" s="567"/>
      <c r="CR38" s="567"/>
      <c r="CS38" s="567"/>
      <c r="CT38" s="568"/>
      <c r="CU38" s="563">
        <v>1.8</v>
      </c>
      <c r="CV38" s="564"/>
      <c r="CW38" s="564"/>
      <c r="CX38" s="565"/>
      <c r="CY38" s="566">
        <v>8642042</v>
      </c>
      <c r="CZ38" s="567"/>
      <c r="DA38" s="567"/>
      <c r="DB38" s="567"/>
      <c r="DC38" s="567"/>
      <c r="DD38" s="567"/>
      <c r="DE38" s="567"/>
      <c r="DF38" s="568"/>
      <c r="DG38" s="566">
        <v>8619905</v>
      </c>
      <c r="DH38" s="567"/>
      <c r="DI38" s="567"/>
      <c r="DJ38" s="567"/>
      <c r="DK38" s="567"/>
      <c r="DL38" s="567"/>
      <c r="DM38" s="567"/>
      <c r="DN38" s="567"/>
      <c r="DO38" s="567"/>
      <c r="DP38" s="567"/>
      <c r="DQ38" s="568"/>
      <c r="DR38" s="563">
        <v>1.7</v>
      </c>
      <c r="DS38" s="564"/>
      <c r="DT38" s="564"/>
      <c r="DU38" s="564"/>
      <c r="DV38" s="564"/>
      <c r="DW38" s="564"/>
      <c r="DX38" s="596"/>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57" t="s">
        <v>295</v>
      </c>
      <c r="BZ39" s="558"/>
      <c r="CA39" s="558"/>
      <c r="CB39" s="558"/>
      <c r="CC39" s="558"/>
      <c r="CD39" s="558"/>
      <c r="CE39" s="558"/>
      <c r="CF39" s="558"/>
      <c r="CG39" s="558"/>
      <c r="CH39" s="558"/>
      <c r="CI39" s="558"/>
      <c r="CJ39" s="558"/>
      <c r="CK39" s="558"/>
      <c r="CL39" s="559"/>
      <c r="CM39" s="560">
        <v>113182709</v>
      </c>
      <c r="CN39" s="561"/>
      <c r="CO39" s="561"/>
      <c r="CP39" s="561"/>
      <c r="CQ39" s="561"/>
      <c r="CR39" s="561"/>
      <c r="CS39" s="561"/>
      <c r="CT39" s="562"/>
      <c r="CU39" s="563">
        <v>11.3</v>
      </c>
      <c r="CV39" s="564"/>
      <c r="CW39" s="564"/>
      <c r="CX39" s="565"/>
      <c r="CY39" s="566">
        <v>109470083</v>
      </c>
      <c r="CZ39" s="567"/>
      <c r="DA39" s="567"/>
      <c r="DB39" s="567"/>
      <c r="DC39" s="567"/>
      <c r="DD39" s="567"/>
      <c r="DE39" s="567"/>
      <c r="DF39" s="568"/>
      <c r="DG39" s="566">
        <v>107756687</v>
      </c>
      <c r="DH39" s="567"/>
      <c r="DI39" s="567"/>
      <c r="DJ39" s="567"/>
      <c r="DK39" s="567"/>
      <c r="DL39" s="567"/>
      <c r="DM39" s="567"/>
      <c r="DN39" s="567"/>
      <c r="DO39" s="567"/>
      <c r="DP39" s="567"/>
      <c r="DQ39" s="568"/>
      <c r="DR39" s="563">
        <v>21.2</v>
      </c>
      <c r="DS39" s="564"/>
      <c r="DT39" s="564"/>
      <c r="DU39" s="564"/>
      <c r="DV39" s="564"/>
      <c r="DW39" s="564"/>
      <c r="DX39" s="596"/>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590" t="s">
        <v>296</v>
      </c>
      <c r="BZ40" s="591"/>
      <c r="CA40" s="557" t="s">
        <v>67</v>
      </c>
      <c r="CB40" s="558"/>
      <c r="CC40" s="558"/>
      <c r="CD40" s="558"/>
      <c r="CE40" s="558"/>
      <c r="CF40" s="558"/>
      <c r="CG40" s="558"/>
      <c r="CH40" s="558"/>
      <c r="CI40" s="558"/>
      <c r="CJ40" s="558"/>
      <c r="CK40" s="558"/>
      <c r="CL40" s="559"/>
      <c r="CM40" s="560">
        <v>113152934</v>
      </c>
      <c r="CN40" s="567"/>
      <c r="CO40" s="567"/>
      <c r="CP40" s="567"/>
      <c r="CQ40" s="567"/>
      <c r="CR40" s="567"/>
      <c r="CS40" s="567"/>
      <c r="CT40" s="568"/>
      <c r="CU40" s="563">
        <v>11.3</v>
      </c>
      <c r="CV40" s="564"/>
      <c r="CW40" s="564"/>
      <c r="CX40" s="565"/>
      <c r="CY40" s="566">
        <v>109440308</v>
      </c>
      <c r="CZ40" s="567"/>
      <c r="DA40" s="567"/>
      <c r="DB40" s="567"/>
      <c r="DC40" s="567"/>
      <c r="DD40" s="567"/>
      <c r="DE40" s="567"/>
      <c r="DF40" s="568"/>
      <c r="DG40" s="566">
        <v>107726912</v>
      </c>
      <c r="DH40" s="567"/>
      <c r="DI40" s="567"/>
      <c r="DJ40" s="567"/>
      <c r="DK40" s="567"/>
      <c r="DL40" s="567"/>
      <c r="DM40" s="567"/>
      <c r="DN40" s="567"/>
      <c r="DO40" s="567"/>
      <c r="DP40" s="567"/>
      <c r="DQ40" s="568"/>
      <c r="DR40" s="563">
        <v>21.2</v>
      </c>
      <c r="DS40" s="564"/>
      <c r="DT40" s="564"/>
      <c r="DU40" s="564"/>
      <c r="DV40" s="564"/>
      <c r="DW40" s="564"/>
      <c r="DX40" s="596"/>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108484395</v>
      </c>
      <c r="CN41" s="561"/>
      <c r="CO41" s="561"/>
      <c r="CP41" s="561"/>
      <c r="CQ41" s="561"/>
      <c r="CR41" s="561"/>
      <c r="CS41" s="561"/>
      <c r="CT41" s="562"/>
      <c r="CU41" s="563">
        <v>10.9</v>
      </c>
      <c r="CV41" s="564"/>
      <c r="CW41" s="564"/>
      <c r="CX41" s="565"/>
      <c r="CY41" s="566">
        <v>104779991</v>
      </c>
      <c r="CZ41" s="567"/>
      <c r="DA41" s="567"/>
      <c r="DB41" s="567"/>
      <c r="DC41" s="567"/>
      <c r="DD41" s="567"/>
      <c r="DE41" s="567"/>
      <c r="DF41" s="568"/>
      <c r="DG41" s="566">
        <v>103108358</v>
      </c>
      <c r="DH41" s="567"/>
      <c r="DI41" s="567"/>
      <c r="DJ41" s="567"/>
      <c r="DK41" s="567"/>
      <c r="DL41" s="567"/>
      <c r="DM41" s="567"/>
      <c r="DN41" s="567"/>
      <c r="DO41" s="567"/>
      <c r="DP41" s="567"/>
      <c r="DQ41" s="568"/>
      <c r="DR41" s="563">
        <v>20.3</v>
      </c>
      <c r="DS41" s="564"/>
      <c r="DT41" s="564"/>
      <c r="DU41" s="564"/>
      <c r="DV41" s="564"/>
      <c r="DW41" s="564"/>
      <c r="DX41" s="596"/>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6" t="s">
        <v>301</v>
      </c>
      <c r="AQ42" s="627"/>
      <c r="AR42" s="627"/>
      <c r="AS42" s="627"/>
      <c r="AT42" s="632" t="s">
        <v>302</v>
      </c>
      <c r="AU42" s="197"/>
      <c r="AV42" s="197"/>
      <c r="AW42" s="197"/>
      <c r="AX42" s="635" t="s">
        <v>152</v>
      </c>
      <c r="AY42" s="636"/>
      <c r="AZ42" s="636"/>
      <c r="BA42" s="636"/>
      <c r="BB42" s="636"/>
      <c r="BC42" s="637"/>
      <c r="BD42" s="616">
        <v>99.6</v>
      </c>
      <c r="BE42" s="614"/>
      <c r="BF42" s="614"/>
      <c r="BG42" s="614"/>
      <c r="BH42" s="614"/>
      <c r="BI42" s="614">
        <v>99.1</v>
      </c>
      <c r="BJ42" s="614"/>
      <c r="BK42" s="614"/>
      <c r="BL42" s="614"/>
      <c r="BM42" s="615"/>
      <c r="BN42" s="616">
        <v>99.5</v>
      </c>
      <c r="BO42" s="614"/>
      <c r="BP42" s="614"/>
      <c r="BQ42" s="614"/>
      <c r="BR42" s="614"/>
      <c r="BS42" s="614">
        <v>99.1</v>
      </c>
      <c r="BT42" s="614"/>
      <c r="BU42" s="614"/>
      <c r="BV42" s="614"/>
      <c r="BW42" s="615"/>
      <c r="BY42" s="592"/>
      <c r="BZ42" s="593"/>
      <c r="CA42" s="557" t="s">
        <v>303</v>
      </c>
      <c r="CB42" s="558"/>
      <c r="CC42" s="558"/>
      <c r="CD42" s="558"/>
      <c r="CE42" s="558"/>
      <c r="CF42" s="558"/>
      <c r="CG42" s="558"/>
      <c r="CH42" s="558"/>
      <c r="CI42" s="558"/>
      <c r="CJ42" s="558"/>
      <c r="CK42" s="558"/>
      <c r="CL42" s="559"/>
      <c r="CM42" s="560">
        <v>4668539</v>
      </c>
      <c r="CN42" s="567"/>
      <c r="CO42" s="567"/>
      <c r="CP42" s="567"/>
      <c r="CQ42" s="567"/>
      <c r="CR42" s="567"/>
      <c r="CS42" s="567"/>
      <c r="CT42" s="568"/>
      <c r="CU42" s="563">
        <v>0.5</v>
      </c>
      <c r="CV42" s="564"/>
      <c r="CW42" s="564"/>
      <c r="CX42" s="565"/>
      <c r="CY42" s="566">
        <v>4660317</v>
      </c>
      <c r="CZ42" s="567"/>
      <c r="DA42" s="567"/>
      <c r="DB42" s="567"/>
      <c r="DC42" s="567"/>
      <c r="DD42" s="567"/>
      <c r="DE42" s="567"/>
      <c r="DF42" s="568"/>
      <c r="DG42" s="566">
        <v>4618554</v>
      </c>
      <c r="DH42" s="567"/>
      <c r="DI42" s="567"/>
      <c r="DJ42" s="567"/>
      <c r="DK42" s="567"/>
      <c r="DL42" s="567"/>
      <c r="DM42" s="567"/>
      <c r="DN42" s="567"/>
      <c r="DO42" s="567"/>
      <c r="DP42" s="567"/>
      <c r="DQ42" s="568"/>
      <c r="DR42" s="563">
        <v>0.9</v>
      </c>
      <c r="DS42" s="564"/>
      <c r="DT42" s="564"/>
      <c r="DU42" s="564"/>
      <c r="DV42" s="564"/>
      <c r="DW42" s="564"/>
      <c r="DX42" s="596"/>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8"/>
      <c r="AQ43" s="629"/>
      <c r="AR43" s="629"/>
      <c r="AS43" s="629"/>
      <c r="AT43" s="633"/>
      <c r="AU43" s="191" t="s">
        <v>304</v>
      </c>
      <c r="AX43" s="557" t="s">
        <v>305</v>
      </c>
      <c r="AY43" s="558"/>
      <c r="AZ43" s="558"/>
      <c r="BA43" s="558"/>
      <c r="BB43" s="558"/>
      <c r="BC43" s="559"/>
      <c r="BD43" s="620">
        <v>99.1</v>
      </c>
      <c r="BE43" s="621"/>
      <c r="BF43" s="621"/>
      <c r="BG43" s="621"/>
      <c r="BH43" s="621"/>
      <c r="BI43" s="621">
        <v>97.3</v>
      </c>
      <c r="BJ43" s="621"/>
      <c r="BK43" s="621"/>
      <c r="BL43" s="621"/>
      <c r="BM43" s="622"/>
      <c r="BN43" s="620">
        <v>98.9</v>
      </c>
      <c r="BO43" s="621"/>
      <c r="BP43" s="621"/>
      <c r="BQ43" s="621"/>
      <c r="BR43" s="621"/>
      <c r="BS43" s="621">
        <v>97.1</v>
      </c>
      <c r="BT43" s="621"/>
      <c r="BU43" s="621"/>
      <c r="BV43" s="621"/>
      <c r="BW43" s="622"/>
      <c r="BY43" s="594"/>
      <c r="BZ43" s="595"/>
      <c r="CA43" s="557" t="s">
        <v>306</v>
      </c>
      <c r="CB43" s="558"/>
      <c r="CC43" s="558"/>
      <c r="CD43" s="558"/>
      <c r="CE43" s="558"/>
      <c r="CF43" s="558"/>
      <c r="CG43" s="558"/>
      <c r="CH43" s="558"/>
      <c r="CI43" s="558"/>
      <c r="CJ43" s="558"/>
      <c r="CK43" s="558"/>
      <c r="CL43" s="559"/>
      <c r="CM43" s="560">
        <v>29775</v>
      </c>
      <c r="CN43" s="561"/>
      <c r="CO43" s="561"/>
      <c r="CP43" s="561"/>
      <c r="CQ43" s="561"/>
      <c r="CR43" s="561"/>
      <c r="CS43" s="561"/>
      <c r="CT43" s="562"/>
      <c r="CU43" s="563">
        <v>0</v>
      </c>
      <c r="CV43" s="564"/>
      <c r="CW43" s="564"/>
      <c r="CX43" s="565"/>
      <c r="CY43" s="566">
        <v>29775</v>
      </c>
      <c r="CZ43" s="567"/>
      <c r="DA43" s="567"/>
      <c r="DB43" s="567"/>
      <c r="DC43" s="567"/>
      <c r="DD43" s="567"/>
      <c r="DE43" s="567"/>
      <c r="DF43" s="568"/>
      <c r="DG43" s="566">
        <v>29775</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2">
      <c r="AP44" s="630"/>
      <c r="AQ44" s="631"/>
      <c r="AR44" s="631"/>
      <c r="AS44" s="631"/>
      <c r="AT44" s="634"/>
      <c r="AU44" s="201"/>
      <c r="AV44" s="201"/>
      <c r="AW44" s="201"/>
      <c r="AX44" s="572" t="s">
        <v>307</v>
      </c>
      <c r="AY44" s="573"/>
      <c r="AZ44" s="573"/>
      <c r="BA44" s="573"/>
      <c r="BB44" s="573"/>
      <c r="BC44" s="574"/>
      <c r="BD44" s="617">
        <v>99.8</v>
      </c>
      <c r="BE44" s="618"/>
      <c r="BF44" s="618"/>
      <c r="BG44" s="618"/>
      <c r="BH44" s="618"/>
      <c r="BI44" s="618">
        <v>99.6</v>
      </c>
      <c r="BJ44" s="618"/>
      <c r="BK44" s="618"/>
      <c r="BL44" s="618"/>
      <c r="BM44" s="619"/>
      <c r="BN44" s="617">
        <v>99.8</v>
      </c>
      <c r="BO44" s="618"/>
      <c r="BP44" s="618"/>
      <c r="BQ44" s="618"/>
      <c r="BR44" s="618"/>
      <c r="BS44" s="618">
        <v>99.5</v>
      </c>
      <c r="BT44" s="618"/>
      <c r="BU44" s="618"/>
      <c r="BV44" s="618"/>
      <c r="BW44" s="619"/>
      <c r="BY44" s="557" t="s">
        <v>308</v>
      </c>
      <c r="BZ44" s="558"/>
      <c r="CA44" s="558"/>
      <c r="CB44" s="558"/>
      <c r="CC44" s="558"/>
      <c r="CD44" s="558"/>
      <c r="CE44" s="558"/>
      <c r="CF44" s="558"/>
      <c r="CG44" s="558"/>
      <c r="CH44" s="558"/>
      <c r="CI44" s="558"/>
      <c r="CJ44" s="558"/>
      <c r="CK44" s="558"/>
      <c r="CL44" s="559"/>
      <c r="CM44" s="560">
        <v>508522159</v>
      </c>
      <c r="CN44" s="567"/>
      <c r="CO44" s="567"/>
      <c r="CP44" s="567"/>
      <c r="CQ44" s="567"/>
      <c r="CR44" s="567"/>
      <c r="CS44" s="567"/>
      <c r="CT44" s="568"/>
      <c r="CU44" s="563">
        <v>51</v>
      </c>
      <c r="CV44" s="564"/>
      <c r="CW44" s="564"/>
      <c r="CX44" s="565"/>
      <c r="CY44" s="566">
        <v>338596699</v>
      </c>
      <c r="CZ44" s="567"/>
      <c r="DA44" s="567"/>
      <c r="DB44" s="567"/>
      <c r="DC44" s="567"/>
      <c r="DD44" s="567"/>
      <c r="DE44" s="567"/>
      <c r="DF44" s="568"/>
      <c r="DG44" s="566">
        <v>182893130</v>
      </c>
      <c r="DH44" s="567"/>
      <c r="DI44" s="567"/>
      <c r="DJ44" s="567"/>
      <c r="DK44" s="567"/>
      <c r="DL44" s="567"/>
      <c r="DM44" s="567"/>
      <c r="DN44" s="567"/>
      <c r="DO44" s="567"/>
      <c r="DP44" s="567"/>
      <c r="DQ44" s="568"/>
      <c r="DR44" s="563">
        <v>36</v>
      </c>
      <c r="DS44" s="564"/>
      <c r="DT44" s="564"/>
      <c r="DU44" s="564"/>
      <c r="DV44" s="564"/>
      <c r="DW44" s="564"/>
      <c r="DX44" s="596"/>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05" t="s">
        <v>309</v>
      </c>
      <c r="AQ45" s="606"/>
      <c r="AR45" s="606"/>
      <c r="AS45" s="606"/>
      <c r="AT45" s="606"/>
      <c r="AU45" s="606"/>
      <c r="AV45" s="606"/>
      <c r="AW45" s="607"/>
      <c r="AX45" s="608" t="s">
        <v>310</v>
      </c>
      <c r="AY45" s="609"/>
      <c r="AZ45" s="609"/>
      <c r="BA45" s="609"/>
      <c r="BB45" s="609"/>
      <c r="BC45" s="610"/>
      <c r="BD45" s="611">
        <v>4371335</v>
      </c>
      <c r="BE45" s="612"/>
      <c r="BF45" s="612"/>
      <c r="BG45" s="612"/>
      <c r="BH45" s="612"/>
      <c r="BI45" s="612"/>
      <c r="BJ45" s="612"/>
      <c r="BK45" s="612"/>
      <c r="BL45" s="612"/>
      <c r="BM45" s="613"/>
      <c r="BN45" s="611">
        <v>1539273</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43665152</v>
      </c>
      <c r="CN45" s="561"/>
      <c r="CO45" s="561"/>
      <c r="CP45" s="561"/>
      <c r="CQ45" s="561"/>
      <c r="CR45" s="561"/>
      <c r="CS45" s="561"/>
      <c r="CT45" s="562"/>
      <c r="CU45" s="563">
        <v>4.4000000000000004</v>
      </c>
      <c r="CV45" s="564"/>
      <c r="CW45" s="564"/>
      <c r="CX45" s="565"/>
      <c r="CY45" s="566">
        <v>30959392</v>
      </c>
      <c r="CZ45" s="567"/>
      <c r="DA45" s="567"/>
      <c r="DB45" s="567"/>
      <c r="DC45" s="567"/>
      <c r="DD45" s="567"/>
      <c r="DE45" s="567"/>
      <c r="DF45" s="568"/>
      <c r="DG45" s="566">
        <v>27514214</v>
      </c>
      <c r="DH45" s="567"/>
      <c r="DI45" s="567"/>
      <c r="DJ45" s="567"/>
      <c r="DK45" s="567"/>
      <c r="DL45" s="567"/>
      <c r="DM45" s="567"/>
      <c r="DN45" s="567"/>
      <c r="DO45" s="567"/>
      <c r="DP45" s="567"/>
      <c r="DQ45" s="568"/>
      <c r="DR45" s="563">
        <v>5.4</v>
      </c>
      <c r="DS45" s="564"/>
      <c r="DT45" s="564"/>
      <c r="DU45" s="564"/>
      <c r="DV45" s="564"/>
      <c r="DW45" s="564"/>
      <c r="DX45" s="596"/>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598" t="s">
        <v>312</v>
      </c>
      <c r="AQ46" s="599"/>
      <c r="AR46" s="599"/>
      <c r="AS46" s="599"/>
      <c r="AT46" s="599"/>
      <c r="AU46" s="599"/>
      <c r="AV46" s="599"/>
      <c r="AW46" s="600"/>
      <c r="AX46" s="601" t="s">
        <v>313</v>
      </c>
      <c r="AY46" s="601"/>
      <c r="AZ46" s="601"/>
      <c r="BA46" s="601"/>
      <c r="BB46" s="601"/>
      <c r="BC46" s="601"/>
      <c r="BD46" s="602">
        <v>4371335</v>
      </c>
      <c r="BE46" s="603"/>
      <c r="BF46" s="603"/>
      <c r="BG46" s="603"/>
      <c r="BH46" s="603"/>
      <c r="BI46" s="603"/>
      <c r="BJ46" s="603"/>
      <c r="BK46" s="603"/>
      <c r="BL46" s="603"/>
      <c r="BM46" s="604"/>
      <c r="BN46" s="602">
        <v>1539273</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5858229</v>
      </c>
      <c r="CN46" s="567"/>
      <c r="CO46" s="567"/>
      <c r="CP46" s="567"/>
      <c r="CQ46" s="567"/>
      <c r="CR46" s="567"/>
      <c r="CS46" s="567"/>
      <c r="CT46" s="568"/>
      <c r="CU46" s="563">
        <v>0.6</v>
      </c>
      <c r="CV46" s="564"/>
      <c r="CW46" s="564"/>
      <c r="CX46" s="565"/>
      <c r="CY46" s="566">
        <v>3884555</v>
      </c>
      <c r="CZ46" s="567"/>
      <c r="DA46" s="567"/>
      <c r="DB46" s="567"/>
      <c r="DC46" s="567"/>
      <c r="DD46" s="567"/>
      <c r="DE46" s="567"/>
      <c r="DF46" s="568"/>
      <c r="DG46" s="566">
        <v>3879034</v>
      </c>
      <c r="DH46" s="567"/>
      <c r="DI46" s="567"/>
      <c r="DJ46" s="567"/>
      <c r="DK46" s="567"/>
      <c r="DL46" s="567"/>
      <c r="DM46" s="567"/>
      <c r="DN46" s="567"/>
      <c r="DO46" s="567"/>
      <c r="DP46" s="567"/>
      <c r="DQ46" s="568"/>
      <c r="DR46" s="563">
        <v>0.8</v>
      </c>
      <c r="DS46" s="564"/>
      <c r="DT46" s="564"/>
      <c r="DU46" s="564"/>
      <c r="DV46" s="564"/>
      <c r="DW46" s="564"/>
      <c r="DX46" s="596"/>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57" t="s">
        <v>315</v>
      </c>
      <c r="BZ47" s="558"/>
      <c r="CA47" s="558"/>
      <c r="CB47" s="558"/>
      <c r="CC47" s="558"/>
      <c r="CD47" s="558"/>
      <c r="CE47" s="558"/>
      <c r="CF47" s="558"/>
      <c r="CG47" s="558"/>
      <c r="CH47" s="558"/>
      <c r="CI47" s="558"/>
      <c r="CJ47" s="558"/>
      <c r="CK47" s="558"/>
      <c r="CL47" s="559"/>
      <c r="CM47" s="560">
        <v>288190260</v>
      </c>
      <c r="CN47" s="561"/>
      <c r="CO47" s="561"/>
      <c r="CP47" s="561"/>
      <c r="CQ47" s="561"/>
      <c r="CR47" s="561"/>
      <c r="CS47" s="561"/>
      <c r="CT47" s="562"/>
      <c r="CU47" s="563">
        <v>28.9</v>
      </c>
      <c r="CV47" s="564"/>
      <c r="CW47" s="564"/>
      <c r="CX47" s="565"/>
      <c r="CY47" s="566">
        <v>253270778</v>
      </c>
      <c r="CZ47" s="567"/>
      <c r="DA47" s="567"/>
      <c r="DB47" s="567"/>
      <c r="DC47" s="567"/>
      <c r="DD47" s="567"/>
      <c r="DE47" s="567"/>
      <c r="DF47" s="568"/>
      <c r="DG47" s="566">
        <v>139022696</v>
      </c>
      <c r="DH47" s="567"/>
      <c r="DI47" s="567"/>
      <c r="DJ47" s="567"/>
      <c r="DK47" s="567"/>
      <c r="DL47" s="567"/>
      <c r="DM47" s="567"/>
      <c r="DN47" s="567"/>
      <c r="DO47" s="567"/>
      <c r="DP47" s="567"/>
      <c r="DQ47" s="568"/>
      <c r="DR47" s="563">
        <v>27.4</v>
      </c>
      <c r="DS47" s="564"/>
      <c r="DT47" s="564"/>
      <c r="DU47" s="564"/>
      <c r="DV47" s="564"/>
      <c r="DW47" s="564"/>
      <c r="DX47" s="596"/>
    </row>
    <row r="48" spans="2:128" ht="11.25" customHeight="1" x14ac:dyDescent="0.2">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57" t="s">
        <v>317</v>
      </c>
      <c r="BZ48" s="558"/>
      <c r="CA48" s="558"/>
      <c r="CB48" s="558"/>
      <c r="CC48" s="558"/>
      <c r="CD48" s="558"/>
      <c r="CE48" s="558"/>
      <c r="CF48" s="558"/>
      <c r="CG48" s="558"/>
      <c r="CH48" s="558"/>
      <c r="CI48" s="558"/>
      <c r="CJ48" s="558"/>
      <c r="CK48" s="558"/>
      <c r="CL48" s="559"/>
      <c r="CM48" s="560">
        <v>15842308</v>
      </c>
      <c r="CN48" s="567"/>
      <c r="CO48" s="567"/>
      <c r="CP48" s="567"/>
      <c r="CQ48" s="567"/>
      <c r="CR48" s="567"/>
      <c r="CS48" s="567"/>
      <c r="CT48" s="568"/>
      <c r="CU48" s="563">
        <v>1.6</v>
      </c>
      <c r="CV48" s="564"/>
      <c r="CW48" s="564"/>
      <c r="CX48" s="565"/>
      <c r="CY48" s="566">
        <v>15837908</v>
      </c>
      <c r="CZ48" s="567"/>
      <c r="DA48" s="567"/>
      <c r="DB48" s="567"/>
      <c r="DC48" s="567"/>
      <c r="DD48" s="567"/>
      <c r="DE48" s="567"/>
      <c r="DF48" s="568"/>
      <c r="DG48" s="566">
        <v>12399190</v>
      </c>
      <c r="DH48" s="567"/>
      <c r="DI48" s="567"/>
      <c r="DJ48" s="567"/>
      <c r="DK48" s="567"/>
      <c r="DL48" s="567"/>
      <c r="DM48" s="567"/>
      <c r="DN48" s="567"/>
      <c r="DO48" s="567"/>
      <c r="DP48" s="567"/>
      <c r="DQ48" s="568"/>
      <c r="DR48" s="563">
        <v>2.4</v>
      </c>
      <c r="DS48" s="564"/>
      <c r="DT48" s="564"/>
      <c r="DU48" s="564"/>
      <c r="DV48" s="564"/>
      <c r="DW48" s="564"/>
      <c r="DX48" s="596"/>
    </row>
    <row r="49" spans="2:128" ht="11.25" customHeight="1" x14ac:dyDescent="0.2">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44921241</v>
      </c>
      <c r="CN49" s="561"/>
      <c r="CO49" s="561"/>
      <c r="CP49" s="561"/>
      <c r="CQ49" s="561"/>
      <c r="CR49" s="561"/>
      <c r="CS49" s="561"/>
      <c r="CT49" s="562"/>
      <c r="CU49" s="563">
        <v>4.5</v>
      </c>
      <c r="CV49" s="564"/>
      <c r="CW49" s="564"/>
      <c r="CX49" s="565"/>
      <c r="CY49" s="566">
        <v>34566068</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v>146285</v>
      </c>
      <c r="CN50" s="567"/>
      <c r="CO50" s="567"/>
      <c r="CP50" s="567"/>
      <c r="CQ50" s="567"/>
      <c r="CR50" s="567"/>
      <c r="CS50" s="567"/>
      <c r="CT50" s="568"/>
      <c r="CU50" s="563">
        <v>0</v>
      </c>
      <c r="CV50" s="564"/>
      <c r="CW50" s="564"/>
      <c r="CX50" s="565"/>
      <c r="CY50" s="566" t="s">
        <v>118</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322</v>
      </c>
      <c r="BZ51" s="558"/>
      <c r="CA51" s="558"/>
      <c r="CB51" s="558"/>
      <c r="CC51" s="558"/>
      <c r="CD51" s="558"/>
      <c r="CE51" s="558"/>
      <c r="CF51" s="558"/>
      <c r="CG51" s="558"/>
      <c r="CH51" s="558"/>
      <c r="CI51" s="558"/>
      <c r="CJ51" s="558"/>
      <c r="CK51" s="558"/>
      <c r="CL51" s="559"/>
      <c r="CM51" s="560">
        <v>109898684</v>
      </c>
      <c r="CN51" s="561"/>
      <c r="CO51" s="561"/>
      <c r="CP51" s="561"/>
      <c r="CQ51" s="561"/>
      <c r="CR51" s="561"/>
      <c r="CS51" s="561"/>
      <c r="CT51" s="562"/>
      <c r="CU51" s="563">
        <v>11</v>
      </c>
      <c r="CV51" s="564"/>
      <c r="CW51" s="564"/>
      <c r="CX51" s="565"/>
      <c r="CY51" s="566">
        <v>77998</v>
      </c>
      <c r="CZ51" s="567"/>
      <c r="DA51" s="567"/>
      <c r="DB51" s="567"/>
      <c r="DC51" s="567"/>
      <c r="DD51" s="567"/>
      <c r="DE51" s="567"/>
      <c r="DF51" s="568"/>
      <c r="DG51" s="566">
        <v>77996</v>
      </c>
      <c r="DH51" s="567"/>
      <c r="DI51" s="567"/>
      <c r="DJ51" s="567"/>
      <c r="DK51" s="567"/>
      <c r="DL51" s="567"/>
      <c r="DM51" s="567"/>
      <c r="DN51" s="567"/>
      <c r="DO51" s="567"/>
      <c r="DP51" s="567"/>
      <c r="DQ51" s="568"/>
      <c r="DR51" s="563">
        <v>0</v>
      </c>
      <c r="DS51" s="564"/>
      <c r="DT51" s="564"/>
      <c r="DU51" s="564"/>
      <c r="DV51" s="564"/>
      <c r="DW51" s="564"/>
      <c r="DX51" s="596"/>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57" t="s">
        <v>324</v>
      </c>
      <c r="BZ53" s="558"/>
      <c r="CA53" s="558"/>
      <c r="CB53" s="558"/>
      <c r="CC53" s="558"/>
      <c r="CD53" s="558"/>
      <c r="CE53" s="558"/>
      <c r="CF53" s="558"/>
      <c r="CG53" s="558"/>
      <c r="CH53" s="558"/>
      <c r="CI53" s="558"/>
      <c r="CJ53" s="558"/>
      <c r="CK53" s="558"/>
      <c r="CL53" s="559"/>
      <c r="CM53" s="560">
        <v>142065653</v>
      </c>
      <c r="CN53" s="561"/>
      <c r="CO53" s="561"/>
      <c r="CP53" s="561"/>
      <c r="CQ53" s="561"/>
      <c r="CR53" s="561"/>
      <c r="CS53" s="561"/>
      <c r="CT53" s="562"/>
      <c r="CU53" s="563">
        <v>14.2</v>
      </c>
      <c r="CV53" s="564"/>
      <c r="CW53" s="564"/>
      <c r="CX53" s="565"/>
      <c r="CY53" s="566">
        <v>20417358</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57" t="s">
        <v>325</v>
      </c>
      <c r="BZ54" s="558"/>
      <c r="CA54" s="558"/>
      <c r="CB54" s="558"/>
      <c r="CC54" s="558"/>
      <c r="CD54" s="558"/>
      <c r="CE54" s="558"/>
      <c r="CF54" s="558"/>
      <c r="CG54" s="558"/>
      <c r="CH54" s="558"/>
      <c r="CI54" s="558"/>
      <c r="CJ54" s="558"/>
      <c r="CK54" s="558"/>
      <c r="CL54" s="559"/>
      <c r="CM54" s="560">
        <v>1567001</v>
      </c>
      <c r="CN54" s="561"/>
      <c r="CO54" s="561"/>
      <c r="CP54" s="561"/>
      <c r="CQ54" s="561"/>
      <c r="CR54" s="561"/>
      <c r="CS54" s="561"/>
      <c r="CT54" s="562"/>
      <c r="CU54" s="563">
        <v>0.2</v>
      </c>
      <c r="CV54" s="564"/>
      <c r="CW54" s="564"/>
      <c r="CX54" s="565"/>
      <c r="CY54" s="566">
        <v>518389</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590" t="s">
        <v>296</v>
      </c>
      <c r="BZ55" s="591"/>
      <c r="CA55" s="557" t="s">
        <v>326</v>
      </c>
      <c r="CB55" s="558"/>
      <c r="CC55" s="558"/>
      <c r="CD55" s="558"/>
      <c r="CE55" s="558"/>
      <c r="CF55" s="558"/>
      <c r="CG55" s="558"/>
      <c r="CH55" s="558"/>
      <c r="CI55" s="558"/>
      <c r="CJ55" s="558"/>
      <c r="CK55" s="558"/>
      <c r="CL55" s="559"/>
      <c r="CM55" s="560">
        <v>136389212</v>
      </c>
      <c r="CN55" s="561"/>
      <c r="CO55" s="561"/>
      <c r="CP55" s="561"/>
      <c r="CQ55" s="561"/>
      <c r="CR55" s="561"/>
      <c r="CS55" s="561"/>
      <c r="CT55" s="562"/>
      <c r="CU55" s="563">
        <v>13.7</v>
      </c>
      <c r="CV55" s="564"/>
      <c r="CW55" s="564"/>
      <c r="CX55" s="565"/>
      <c r="CY55" s="566">
        <v>20237123</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2"/>
      <c r="BY56" s="592"/>
      <c r="BZ56" s="593"/>
      <c r="CA56" s="557" t="s">
        <v>327</v>
      </c>
      <c r="CB56" s="558"/>
      <c r="CC56" s="558"/>
      <c r="CD56" s="558"/>
      <c r="CE56" s="558"/>
      <c r="CF56" s="558"/>
      <c r="CG56" s="558"/>
      <c r="CH56" s="558"/>
      <c r="CI56" s="558"/>
      <c r="CJ56" s="558"/>
      <c r="CK56" s="558"/>
      <c r="CL56" s="559"/>
      <c r="CM56" s="560">
        <v>72438940</v>
      </c>
      <c r="CN56" s="561"/>
      <c r="CO56" s="561"/>
      <c r="CP56" s="561"/>
      <c r="CQ56" s="561"/>
      <c r="CR56" s="561"/>
      <c r="CS56" s="561"/>
      <c r="CT56" s="562"/>
      <c r="CU56" s="563">
        <v>7.3</v>
      </c>
      <c r="CV56" s="564"/>
      <c r="CW56" s="564"/>
      <c r="CX56" s="565"/>
      <c r="CY56" s="566">
        <v>3313622</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328</v>
      </c>
      <c r="CB57" s="558"/>
      <c r="CC57" s="558"/>
      <c r="CD57" s="558"/>
      <c r="CE57" s="558"/>
      <c r="CF57" s="558"/>
      <c r="CG57" s="558"/>
      <c r="CH57" s="558"/>
      <c r="CI57" s="558"/>
      <c r="CJ57" s="558"/>
      <c r="CK57" s="558"/>
      <c r="CL57" s="559"/>
      <c r="CM57" s="560">
        <v>50307402</v>
      </c>
      <c r="CN57" s="561"/>
      <c r="CO57" s="561"/>
      <c r="CP57" s="561"/>
      <c r="CQ57" s="561"/>
      <c r="CR57" s="561"/>
      <c r="CS57" s="561"/>
      <c r="CT57" s="562"/>
      <c r="CU57" s="563">
        <v>5</v>
      </c>
      <c r="CV57" s="564"/>
      <c r="CW57" s="564"/>
      <c r="CX57" s="565"/>
      <c r="CY57" s="566">
        <v>16079799</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329</v>
      </c>
      <c r="CB58" s="558"/>
      <c r="CC58" s="558"/>
      <c r="CD58" s="558"/>
      <c r="CE58" s="558"/>
      <c r="CF58" s="558"/>
      <c r="CG58" s="558"/>
      <c r="CH58" s="558"/>
      <c r="CI58" s="558"/>
      <c r="CJ58" s="558"/>
      <c r="CK58" s="558"/>
      <c r="CL58" s="559"/>
      <c r="CM58" s="560">
        <v>5676441</v>
      </c>
      <c r="CN58" s="561"/>
      <c r="CO58" s="561"/>
      <c r="CP58" s="561"/>
      <c r="CQ58" s="561"/>
      <c r="CR58" s="561"/>
      <c r="CS58" s="561"/>
      <c r="CT58" s="562"/>
      <c r="CU58" s="563">
        <v>0.6</v>
      </c>
      <c r="CV58" s="564"/>
      <c r="CW58" s="564"/>
      <c r="CX58" s="565"/>
      <c r="CY58" s="566">
        <v>180235</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72" t="s">
        <v>331</v>
      </c>
      <c r="BZ60" s="573"/>
      <c r="CA60" s="573"/>
      <c r="CB60" s="573"/>
      <c r="CC60" s="573"/>
      <c r="CD60" s="573"/>
      <c r="CE60" s="573"/>
      <c r="CF60" s="573"/>
      <c r="CG60" s="573"/>
      <c r="CH60" s="573"/>
      <c r="CI60" s="573"/>
      <c r="CJ60" s="573"/>
      <c r="CK60" s="573"/>
      <c r="CL60" s="574"/>
      <c r="CM60" s="575">
        <v>997507909</v>
      </c>
      <c r="CN60" s="576"/>
      <c r="CO60" s="576"/>
      <c r="CP60" s="576"/>
      <c r="CQ60" s="576"/>
      <c r="CR60" s="576"/>
      <c r="CS60" s="576"/>
      <c r="CT60" s="577"/>
      <c r="CU60" s="578">
        <v>100</v>
      </c>
      <c r="CV60" s="579"/>
      <c r="CW60" s="579"/>
      <c r="CX60" s="580"/>
      <c r="CY60" s="581">
        <v>667006189</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CSccpFG6WN2VFpZ2pJhiQLSDuufh3FHk4+mThouqIufzxO6/yV2oFoeyzZp+pFaqqOsxuG0499ocllIYzUuTPA==" saltValue="Pr/b6jwSSf2F7Ey6ALez1g=="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I14" sqref="BI14"/>
    </sheetView>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2"/>
    </row>
    <row r="5" spans="1:131" s="213" customFormat="1" ht="26.25" customHeight="1" x14ac:dyDescent="0.2">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2"/>
    </row>
    <row r="6" spans="1:131" s="213"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2"/>
    </row>
    <row r="7" spans="1:131" s="213" customFormat="1" ht="26.25" customHeight="1" thickTop="1" x14ac:dyDescent="0.2">
      <c r="A7" s="214">
        <v>1</v>
      </c>
      <c r="B7" s="1004" t="s">
        <v>354</v>
      </c>
      <c r="C7" s="1005"/>
      <c r="D7" s="1005"/>
      <c r="E7" s="1005"/>
      <c r="F7" s="1005"/>
      <c r="G7" s="1005"/>
      <c r="H7" s="1005"/>
      <c r="I7" s="1005"/>
      <c r="J7" s="1005"/>
      <c r="K7" s="1005"/>
      <c r="L7" s="1005"/>
      <c r="M7" s="1005"/>
      <c r="N7" s="1005"/>
      <c r="O7" s="1005"/>
      <c r="P7" s="1006"/>
      <c r="Q7" s="1068">
        <v>1092417</v>
      </c>
      <c r="R7" s="1069"/>
      <c r="S7" s="1069"/>
      <c r="T7" s="1069"/>
      <c r="U7" s="1069"/>
      <c r="V7" s="1069">
        <v>1072912</v>
      </c>
      <c r="W7" s="1069"/>
      <c r="X7" s="1069"/>
      <c r="Y7" s="1069"/>
      <c r="Z7" s="1069"/>
      <c r="AA7" s="1069">
        <v>19505</v>
      </c>
      <c r="AB7" s="1069"/>
      <c r="AC7" s="1069"/>
      <c r="AD7" s="1069"/>
      <c r="AE7" s="1070"/>
      <c r="AF7" s="1071">
        <v>1529</v>
      </c>
      <c r="AG7" s="1072"/>
      <c r="AH7" s="1072"/>
      <c r="AI7" s="1072"/>
      <c r="AJ7" s="1073"/>
      <c r="AK7" s="1074">
        <v>33</v>
      </c>
      <c r="AL7" s="1075"/>
      <c r="AM7" s="1075"/>
      <c r="AN7" s="1075"/>
      <c r="AO7" s="1075"/>
      <c r="AP7" s="1075">
        <v>1495892</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4">
        <v>1</v>
      </c>
      <c r="BR7" s="215" t="s">
        <v>535</v>
      </c>
      <c r="BS7" s="1065" t="s">
        <v>536</v>
      </c>
      <c r="BT7" s="1066"/>
      <c r="BU7" s="1066"/>
      <c r="BV7" s="1066"/>
      <c r="BW7" s="1066"/>
      <c r="BX7" s="1066"/>
      <c r="BY7" s="1066"/>
      <c r="BZ7" s="1066"/>
      <c r="CA7" s="1066"/>
      <c r="CB7" s="1066"/>
      <c r="CC7" s="1066"/>
      <c r="CD7" s="1066"/>
      <c r="CE7" s="1066"/>
      <c r="CF7" s="1066"/>
      <c r="CG7" s="1078"/>
      <c r="CH7" s="1062">
        <v>-129</v>
      </c>
      <c r="CI7" s="1063"/>
      <c r="CJ7" s="1063"/>
      <c r="CK7" s="1063"/>
      <c r="CL7" s="1064"/>
      <c r="CM7" s="1062">
        <v>2712</v>
      </c>
      <c r="CN7" s="1063"/>
      <c r="CO7" s="1063"/>
      <c r="CP7" s="1063"/>
      <c r="CQ7" s="1064"/>
      <c r="CR7" s="1062">
        <v>1723</v>
      </c>
      <c r="CS7" s="1063"/>
      <c r="CT7" s="1063"/>
      <c r="CU7" s="1063"/>
      <c r="CV7" s="1064"/>
      <c r="CW7" s="1062">
        <v>353</v>
      </c>
      <c r="CX7" s="1063"/>
      <c r="CY7" s="1063"/>
      <c r="CZ7" s="1063"/>
      <c r="DA7" s="1064"/>
      <c r="DB7" s="1062">
        <v>15</v>
      </c>
      <c r="DC7" s="1063"/>
      <c r="DD7" s="1063"/>
      <c r="DE7" s="1063"/>
      <c r="DF7" s="1064"/>
      <c r="DG7" s="1062">
        <v>28</v>
      </c>
      <c r="DH7" s="1063"/>
      <c r="DI7" s="1063"/>
      <c r="DJ7" s="1063"/>
      <c r="DK7" s="1064"/>
      <c r="DL7" s="1062">
        <v>25</v>
      </c>
      <c r="DM7" s="1063"/>
      <c r="DN7" s="1063"/>
      <c r="DO7" s="1063"/>
      <c r="DP7" s="1064"/>
      <c r="DQ7" s="1062">
        <v>25</v>
      </c>
      <c r="DR7" s="1063"/>
      <c r="DS7" s="1063"/>
      <c r="DT7" s="1063"/>
      <c r="DU7" s="1064"/>
      <c r="DV7" s="1065"/>
      <c r="DW7" s="1066"/>
      <c r="DX7" s="1066"/>
      <c r="DY7" s="1066"/>
      <c r="DZ7" s="1067"/>
      <c r="EA7" s="212"/>
    </row>
    <row r="8" spans="1:131" s="213" customFormat="1" ht="26.25" customHeight="1" x14ac:dyDescent="0.2">
      <c r="A8" s="216">
        <v>2</v>
      </c>
      <c r="B8" s="990" t="s">
        <v>355</v>
      </c>
      <c r="C8" s="991"/>
      <c r="D8" s="991"/>
      <c r="E8" s="991"/>
      <c r="F8" s="991"/>
      <c r="G8" s="991"/>
      <c r="H8" s="991"/>
      <c r="I8" s="991"/>
      <c r="J8" s="991"/>
      <c r="K8" s="991"/>
      <c r="L8" s="991"/>
      <c r="M8" s="991"/>
      <c r="N8" s="991"/>
      <c r="O8" s="991"/>
      <c r="P8" s="992"/>
      <c r="Q8" s="996">
        <v>247796</v>
      </c>
      <c r="R8" s="994"/>
      <c r="S8" s="994"/>
      <c r="T8" s="994"/>
      <c r="U8" s="994"/>
      <c r="V8" s="994">
        <v>247796</v>
      </c>
      <c r="W8" s="994"/>
      <c r="X8" s="994"/>
      <c r="Y8" s="994"/>
      <c r="Z8" s="994"/>
      <c r="AA8" s="994">
        <v>0</v>
      </c>
      <c r="AB8" s="994"/>
      <c r="AC8" s="994"/>
      <c r="AD8" s="994"/>
      <c r="AE8" s="997"/>
      <c r="AF8" s="1047" t="s">
        <v>118</v>
      </c>
      <c r="AG8" s="1048"/>
      <c r="AH8" s="1048"/>
      <c r="AI8" s="1048"/>
      <c r="AJ8" s="1049"/>
      <c r="AK8" s="1043">
        <v>172496</v>
      </c>
      <c r="AL8" s="1044"/>
      <c r="AM8" s="1044"/>
      <c r="AN8" s="1044"/>
      <c r="AO8" s="1044"/>
      <c r="AP8" s="1044">
        <v>0</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6">
        <v>2</v>
      </c>
      <c r="BR8" s="217"/>
      <c r="BS8" s="943" t="s">
        <v>537</v>
      </c>
      <c r="BT8" s="944"/>
      <c r="BU8" s="944"/>
      <c r="BV8" s="944"/>
      <c r="BW8" s="944"/>
      <c r="BX8" s="944"/>
      <c r="BY8" s="944"/>
      <c r="BZ8" s="944"/>
      <c r="CA8" s="944"/>
      <c r="CB8" s="944"/>
      <c r="CC8" s="944"/>
      <c r="CD8" s="944"/>
      <c r="CE8" s="944"/>
      <c r="CF8" s="944"/>
      <c r="CG8" s="965"/>
      <c r="CH8" s="940">
        <v>11</v>
      </c>
      <c r="CI8" s="941"/>
      <c r="CJ8" s="941"/>
      <c r="CK8" s="941"/>
      <c r="CL8" s="942"/>
      <c r="CM8" s="940">
        <v>265</v>
      </c>
      <c r="CN8" s="941"/>
      <c r="CO8" s="941"/>
      <c r="CP8" s="941"/>
      <c r="CQ8" s="942"/>
      <c r="CR8" s="940">
        <v>148</v>
      </c>
      <c r="CS8" s="941"/>
      <c r="CT8" s="941"/>
      <c r="CU8" s="941"/>
      <c r="CV8" s="942"/>
      <c r="CW8" s="940">
        <v>16</v>
      </c>
      <c r="CX8" s="941"/>
      <c r="CY8" s="941"/>
      <c r="CZ8" s="941"/>
      <c r="DA8" s="942"/>
      <c r="DB8" s="940" t="s">
        <v>473</v>
      </c>
      <c r="DC8" s="941"/>
      <c r="DD8" s="941"/>
      <c r="DE8" s="941"/>
      <c r="DF8" s="942"/>
      <c r="DG8" s="940" t="s">
        <v>473</v>
      </c>
      <c r="DH8" s="941"/>
      <c r="DI8" s="941"/>
      <c r="DJ8" s="941"/>
      <c r="DK8" s="942"/>
      <c r="DL8" s="940" t="s">
        <v>473</v>
      </c>
      <c r="DM8" s="941"/>
      <c r="DN8" s="941"/>
      <c r="DO8" s="941"/>
      <c r="DP8" s="942"/>
      <c r="DQ8" s="940" t="s">
        <v>473</v>
      </c>
      <c r="DR8" s="941"/>
      <c r="DS8" s="941"/>
      <c r="DT8" s="941"/>
      <c r="DU8" s="942"/>
      <c r="DV8" s="943"/>
      <c r="DW8" s="944"/>
      <c r="DX8" s="944"/>
      <c r="DY8" s="944"/>
      <c r="DZ8" s="945"/>
      <c r="EA8" s="212"/>
    </row>
    <row r="9" spans="1:131" s="213" customFormat="1" ht="26.25" customHeight="1" x14ac:dyDescent="0.2">
      <c r="A9" s="216">
        <v>3</v>
      </c>
      <c r="B9" s="990" t="s">
        <v>356</v>
      </c>
      <c r="C9" s="991"/>
      <c r="D9" s="991"/>
      <c r="E9" s="991"/>
      <c r="F9" s="991"/>
      <c r="G9" s="991"/>
      <c r="H9" s="991"/>
      <c r="I9" s="991"/>
      <c r="J9" s="991"/>
      <c r="K9" s="991"/>
      <c r="L9" s="991"/>
      <c r="M9" s="991"/>
      <c r="N9" s="991"/>
      <c r="O9" s="991"/>
      <c r="P9" s="992"/>
      <c r="Q9" s="996">
        <v>79</v>
      </c>
      <c r="R9" s="994"/>
      <c r="S9" s="994"/>
      <c r="T9" s="994"/>
      <c r="U9" s="994"/>
      <c r="V9" s="994">
        <v>31</v>
      </c>
      <c r="W9" s="994"/>
      <c r="X9" s="994"/>
      <c r="Y9" s="994"/>
      <c r="Z9" s="994"/>
      <c r="AA9" s="994">
        <v>48</v>
      </c>
      <c r="AB9" s="994"/>
      <c r="AC9" s="994"/>
      <c r="AD9" s="994"/>
      <c r="AE9" s="997"/>
      <c r="AF9" s="1047" t="s">
        <v>118</v>
      </c>
      <c r="AG9" s="1048"/>
      <c r="AH9" s="1048"/>
      <c r="AI9" s="1048"/>
      <c r="AJ9" s="1049"/>
      <c r="AK9" s="1043">
        <v>8</v>
      </c>
      <c r="AL9" s="1044"/>
      <c r="AM9" s="1044"/>
      <c r="AN9" s="1044"/>
      <c r="AO9" s="1044"/>
      <c r="AP9" s="1044">
        <v>65</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6">
        <v>3</v>
      </c>
      <c r="BR9" s="217"/>
      <c r="BS9" s="943" t="s">
        <v>538</v>
      </c>
      <c r="BT9" s="944"/>
      <c r="BU9" s="944"/>
      <c r="BV9" s="944"/>
      <c r="BW9" s="944"/>
      <c r="BX9" s="944"/>
      <c r="BY9" s="944"/>
      <c r="BZ9" s="944"/>
      <c r="CA9" s="944"/>
      <c r="CB9" s="944"/>
      <c r="CC9" s="944"/>
      <c r="CD9" s="944"/>
      <c r="CE9" s="944"/>
      <c r="CF9" s="944"/>
      <c r="CG9" s="965"/>
      <c r="CH9" s="940">
        <v>39</v>
      </c>
      <c r="CI9" s="941"/>
      <c r="CJ9" s="941"/>
      <c r="CK9" s="941"/>
      <c r="CL9" s="942"/>
      <c r="CM9" s="940">
        <v>766</v>
      </c>
      <c r="CN9" s="941"/>
      <c r="CO9" s="941"/>
      <c r="CP9" s="941"/>
      <c r="CQ9" s="942"/>
      <c r="CR9" s="940">
        <v>100</v>
      </c>
      <c r="CS9" s="941"/>
      <c r="CT9" s="941"/>
      <c r="CU9" s="941"/>
      <c r="CV9" s="942"/>
      <c r="CW9" s="940">
        <v>113</v>
      </c>
      <c r="CX9" s="941"/>
      <c r="CY9" s="941"/>
      <c r="CZ9" s="941"/>
      <c r="DA9" s="942"/>
      <c r="DB9" s="940">
        <v>980</v>
      </c>
      <c r="DC9" s="941"/>
      <c r="DD9" s="941"/>
      <c r="DE9" s="941"/>
      <c r="DF9" s="942"/>
      <c r="DG9" s="940" t="s">
        <v>473</v>
      </c>
      <c r="DH9" s="941"/>
      <c r="DI9" s="941"/>
      <c r="DJ9" s="941"/>
      <c r="DK9" s="942"/>
      <c r="DL9" s="940" t="s">
        <v>473</v>
      </c>
      <c r="DM9" s="941"/>
      <c r="DN9" s="941"/>
      <c r="DO9" s="941"/>
      <c r="DP9" s="942"/>
      <c r="DQ9" s="940" t="s">
        <v>473</v>
      </c>
      <c r="DR9" s="941"/>
      <c r="DS9" s="941"/>
      <c r="DT9" s="941"/>
      <c r="DU9" s="942"/>
      <c r="DV9" s="943"/>
      <c r="DW9" s="944"/>
      <c r="DX9" s="944"/>
      <c r="DY9" s="944"/>
      <c r="DZ9" s="945"/>
      <c r="EA9" s="212"/>
    </row>
    <row r="10" spans="1:131" s="213" customFormat="1" ht="26.25" customHeight="1" x14ac:dyDescent="0.2">
      <c r="A10" s="216">
        <v>4</v>
      </c>
      <c r="B10" s="990" t="s">
        <v>357</v>
      </c>
      <c r="C10" s="991"/>
      <c r="D10" s="991"/>
      <c r="E10" s="991"/>
      <c r="F10" s="991"/>
      <c r="G10" s="991"/>
      <c r="H10" s="991"/>
      <c r="I10" s="991"/>
      <c r="J10" s="991"/>
      <c r="K10" s="991"/>
      <c r="L10" s="991"/>
      <c r="M10" s="991"/>
      <c r="N10" s="991"/>
      <c r="O10" s="991"/>
      <c r="P10" s="992"/>
      <c r="Q10" s="996">
        <v>3417</v>
      </c>
      <c r="R10" s="994"/>
      <c r="S10" s="994"/>
      <c r="T10" s="994"/>
      <c r="U10" s="994"/>
      <c r="V10" s="994">
        <v>2238</v>
      </c>
      <c r="W10" s="994"/>
      <c r="X10" s="994"/>
      <c r="Y10" s="994"/>
      <c r="Z10" s="994"/>
      <c r="AA10" s="994">
        <v>1179</v>
      </c>
      <c r="AB10" s="994"/>
      <c r="AC10" s="994"/>
      <c r="AD10" s="994"/>
      <c r="AE10" s="997"/>
      <c r="AF10" s="1047" t="s">
        <v>118</v>
      </c>
      <c r="AG10" s="1048"/>
      <c r="AH10" s="1048"/>
      <c r="AI10" s="1048"/>
      <c r="AJ10" s="1049"/>
      <c r="AK10" s="1043">
        <v>119</v>
      </c>
      <c r="AL10" s="1044"/>
      <c r="AM10" s="1044"/>
      <c r="AN10" s="1044"/>
      <c r="AO10" s="1044"/>
      <c r="AP10" s="1044">
        <v>80694</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6">
        <v>4</v>
      </c>
      <c r="BR10" s="217"/>
      <c r="BS10" s="943" t="s">
        <v>539</v>
      </c>
      <c r="BT10" s="944"/>
      <c r="BU10" s="944"/>
      <c r="BV10" s="944"/>
      <c r="BW10" s="944"/>
      <c r="BX10" s="944"/>
      <c r="BY10" s="944"/>
      <c r="BZ10" s="944"/>
      <c r="CA10" s="944"/>
      <c r="CB10" s="944"/>
      <c r="CC10" s="944"/>
      <c r="CD10" s="944"/>
      <c r="CE10" s="944"/>
      <c r="CF10" s="944"/>
      <c r="CG10" s="965"/>
      <c r="CH10" s="940">
        <v>0</v>
      </c>
      <c r="CI10" s="941"/>
      <c r="CJ10" s="941"/>
      <c r="CK10" s="941"/>
      <c r="CL10" s="942"/>
      <c r="CM10" s="940">
        <v>150</v>
      </c>
      <c r="CN10" s="941"/>
      <c r="CO10" s="941"/>
      <c r="CP10" s="941"/>
      <c r="CQ10" s="942"/>
      <c r="CR10" s="940">
        <v>172</v>
      </c>
      <c r="CS10" s="941"/>
      <c r="CT10" s="941"/>
      <c r="CU10" s="941"/>
      <c r="CV10" s="942"/>
      <c r="CW10" s="940">
        <v>7</v>
      </c>
      <c r="CX10" s="941"/>
      <c r="CY10" s="941"/>
      <c r="CZ10" s="941"/>
      <c r="DA10" s="942"/>
      <c r="DB10" s="940" t="s">
        <v>473</v>
      </c>
      <c r="DC10" s="941"/>
      <c r="DD10" s="941"/>
      <c r="DE10" s="941"/>
      <c r="DF10" s="942"/>
      <c r="DG10" s="940" t="s">
        <v>473</v>
      </c>
      <c r="DH10" s="941"/>
      <c r="DI10" s="941"/>
      <c r="DJ10" s="941"/>
      <c r="DK10" s="942"/>
      <c r="DL10" s="940" t="s">
        <v>473</v>
      </c>
      <c r="DM10" s="941"/>
      <c r="DN10" s="941"/>
      <c r="DO10" s="941"/>
      <c r="DP10" s="942"/>
      <c r="DQ10" s="940" t="s">
        <v>473</v>
      </c>
      <c r="DR10" s="941"/>
      <c r="DS10" s="941"/>
      <c r="DT10" s="941"/>
      <c r="DU10" s="942"/>
      <c r="DV10" s="943"/>
      <c r="DW10" s="944"/>
      <c r="DX10" s="944"/>
      <c r="DY10" s="944"/>
      <c r="DZ10" s="945"/>
      <c r="EA10" s="212"/>
    </row>
    <row r="11" spans="1:131" s="213" customFormat="1" ht="26.25" customHeight="1" x14ac:dyDescent="0.2">
      <c r="A11" s="216">
        <v>5</v>
      </c>
      <c r="B11" s="990" t="s">
        <v>358</v>
      </c>
      <c r="C11" s="991"/>
      <c r="D11" s="991"/>
      <c r="E11" s="991"/>
      <c r="F11" s="991"/>
      <c r="G11" s="991"/>
      <c r="H11" s="991"/>
      <c r="I11" s="991"/>
      <c r="J11" s="991"/>
      <c r="K11" s="991"/>
      <c r="L11" s="991"/>
      <c r="M11" s="991"/>
      <c r="N11" s="991"/>
      <c r="O11" s="991"/>
      <c r="P11" s="992"/>
      <c r="Q11" s="996">
        <v>97</v>
      </c>
      <c r="R11" s="994"/>
      <c r="S11" s="994"/>
      <c r="T11" s="994"/>
      <c r="U11" s="994"/>
      <c r="V11" s="994">
        <v>28</v>
      </c>
      <c r="W11" s="994"/>
      <c r="X11" s="994"/>
      <c r="Y11" s="994"/>
      <c r="Z11" s="994"/>
      <c r="AA11" s="994">
        <v>69</v>
      </c>
      <c r="AB11" s="994"/>
      <c r="AC11" s="994"/>
      <c r="AD11" s="994"/>
      <c r="AE11" s="997"/>
      <c r="AF11" s="1047" t="s">
        <v>118</v>
      </c>
      <c r="AG11" s="1048"/>
      <c r="AH11" s="1048"/>
      <c r="AI11" s="1048"/>
      <c r="AJ11" s="1049"/>
      <c r="AK11" s="1043">
        <v>0</v>
      </c>
      <c r="AL11" s="1044"/>
      <c r="AM11" s="1044"/>
      <c r="AN11" s="1044"/>
      <c r="AO11" s="1044"/>
      <c r="AP11" s="1044">
        <v>0</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6">
        <v>5</v>
      </c>
      <c r="BR11" s="217"/>
      <c r="BS11" s="943" t="s">
        <v>540</v>
      </c>
      <c r="BT11" s="944"/>
      <c r="BU11" s="944"/>
      <c r="BV11" s="944"/>
      <c r="BW11" s="944"/>
      <c r="BX11" s="944"/>
      <c r="BY11" s="944"/>
      <c r="BZ11" s="944"/>
      <c r="CA11" s="944"/>
      <c r="CB11" s="944"/>
      <c r="CC11" s="944"/>
      <c r="CD11" s="944"/>
      <c r="CE11" s="944"/>
      <c r="CF11" s="944"/>
      <c r="CG11" s="965"/>
      <c r="CH11" s="940">
        <v>20</v>
      </c>
      <c r="CI11" s="941"/>
      <c r="CJ11" s="941"/>
      <c r="CK11" s="941"/>
      <c r="CL11" s="942"/>
      <c r="CM11" s="940">
        <v>514</v>
      </c>
      <c r="CN11" s="941"/>
      <c r="CO11" s="941"/>
      <c r="CP11" s="941"/>
      <c r="CQ11" s="942"/>
      <c r="CR11" s="940">
        <v>50</v>
      </c>
      <c r="CS11" s="941"/>
      <c r="CT11" s="941"/>
      <c r="CU11" s="941"/>
      <c r="CV11" s="942"/>
      <c r="CW11" s="940">
        <v>39</v>
      </c>
      <c r="CX11" s="941"/>
      <c r="CY11" s="941"/>
      <c r="CZ11" s="941"/>
      <c r="DA11" s="942"/>
      <c r="DB11" s="940" t="s">
        <v>473</v>
      </c>
      <c r="DC11" s="941"/>
      <c r="DD11" s="941"/>
      <c r="DE11" s="941"/>
      <c r="DF11" s="942"/>
      <c r="DG11" s="940" t="s">
        <v>473</v>
      </c>
      <c r="DH11" s="941"/>
      <c r="DI11" s="941"/>
      <c r="DJ11" s="941"/>
      <c r="DK11" s="942"/>
      <c r="DL11" s="940" t="s">
        <v>473</v>
      </c>
      <c r="DM11" s="941"/>
      <c r="DN11" s="941"/>
      <c r="DO11" s="941"/>
      <c r="DP11" s="942"/>
      <c r="DQ11" s="940" t="s">
        <v>473</v>
      </c>
      <c r="DR11" s="941"/>
      <c r="DS11" s="941"/>
      <c r="DT11" s="941"/>
      <c r="DU11" s="942"/>
      <c r="DV11" s="943"/>
      <c r="DW11" s="944"/>
      <c r="DX11" s="944"/>
      <c r="DY11" s="944"/>
      <c r="DZ11" s="945"/>
      <c r="EA11" s="212"/>
    </row>
    <row r="12" spans="1:131" s="213" customFormat="1" ht="26.25" customHeight="1" x14ac:dyDescent="0.2">
      <c r="A12" s="216">
        <v>6</v>
      </c>
      <c r="B12" s="990" t="s">
        <v>359</v>
      </c>
      <c r="C12" s="991"/>
      <c r="D12" s="991"/>
      <c r="E12" s="991"/>
      <c r="F12" s="991"/>
      <c r="G12" s="991"/>
      <c r="H12" s="991"/>
      <c r="I12" s="991"/>
      <c r="J12" s="991"/>
      <c r="K12" s="991"/>
      <c r="L12" s="991"/>
      <c r="M12" s="991"/>
      <c r="N12" s="991"/>
      <c r="O12" s="991"/>
      <c r="P12" s="992"/>
      <c r="Q12" s="996">
        <v>605</v>
      </c>
      <c r="R12" s="994"/>
      <c r="S12" s="994"/>
      <c r="T12" s="994"/>
      <c r="U12" s="994"/>
      <c r="V12" s="994">
        <v>0</v>
      </c>
      <c r="W12" s="994"/>
      <c r="X12" s="994"/>
      <c r="Y12" s="994"/>
      <c r="Z12" s="994"/>
      <c r="AA12" s="994">
        <v>605</v>
      </c>
      <c r="AB12" s="994"/>
      <c r="AC12" s="994"/>
      <c r="AD12" s="994"/>
      <c r="AE12" s="997"/>
      <c r="AF12" s="1047" t="s">
        <v>118</v>
      </c>
      <c r="AG12" s="1048"/>
      <c r="AH12" s="1048"/>
      <c r="AI12" s="1048"/>
      <c r="AJ12" s="1049"/>
      <c r="AK12" s="1043">
        <v>0</v>
      </c>
      <c r="AL12" s="1044"/>
      <c r="AM12" s="1044"/>
      <c r="AN12" s="1044"/>
      <c r="AO12" s="1044"/>
      <c r="AP12" s="1044">
        <v>0</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6">
        <v>6</v>
      </c>
      <c r="BR12" s="217"/>
      <c r="BS12" s="943" t="s">
        <v>541</v>
      </c>
      <c r="BT12" s="944"/>
      <c r="BU12" s="944"/>
      <c r="BV12" s="944"/>
      <c r="BW12" s="944"/>
      <c r="BX12" s="944"/>
      <c r="BY12" s="944"/>
      <c r="BZ12" s="944"/>
      <c r="CA12" s="944"/>
      <c r="CB12" s="944"/>
      <c r="CC12" s="944"/>
      <c r="CD12" s="944"/>
      <c r="CE12" s="944"/>
      <c r="CF12" s="944"/>
      <c r="CG12" s="965"/>
      <c r="CH12" s="940">
        <v>6</v>
      </c>
      <c r="CI12" s="941"/>
      <c r="CJ12" s="941"/>
      <c r="CK12" s="941"/>
      <c r="CL12" s="942"/>
      <c r="CM12" s="940">
        <v>683</v>
      </c>
      <c r="CN12" s="941"/>
      <c r="CO12" s="941"/>
      <c r="CP12" s="941"/>
      <c r="CQ12" s="942"/>
      <c r="CR12" s="940">
        <v>250</v>
      </c>
      <c r="CS12" s="941"/>
      <c r="CT12" s="941"/>
      <c r="CU12" s="941"/>
      <c r="CV12" s="942"/>
      <c r="CW12" s="940">
        <v>6</v>
      </c>
      <c r="CX12" s="941"/>
      <c r="CY12" s="941"/>
      <c r="CZ12" s="941"/>
      <c r="DA12" s="942"/>
      <c r="DB12" s="940" t="s">
        <v>473</v>
      </c>
      <c r="DC12" s="941"/>
      <c r="DD12" s="941"/>
      <c r="DE12" s="941"/>
      <c r="DF12" s="942"/>
      <c r="DG12" s="940" t="s">
        <v>473</v>
      </c>
      <c r="DH12" s="941"/>
      <c r="DI12" s="941"/>
      <c r="DJ12" s="941"/>
      <c r="DK12" s="942"/>
      <c r="DL12" s="940" t="s">
        <v>473</v>
      </c>
      <c r="DM12" s="941"/>
      <c r="DN12" s="941"/>
      <c r="DO12" s="941"/>
      <c r="DP12" s="942"/>
      <c r="DQ12" s="940" t="s">
        <v>473</v>
      </c>
      <c r="DR12" s="941"/>
      <c r="DS12" s="941"/>
      <c r="DT12" s="941"/>
      <c r="DU12" s="942"/>
      <c r="DV12" s="943"/>
      <c r="DW12" s="944"/>
      <c r="DX12" s="944"/>
      <c r="DY12" s="944"/>
      <c r="DZ12" s="945"/>
      <c r="EA12" s="212"/>
    </row>
    <row r="13" spans="1:131" s="213" customFormat="1" ht="26.25" customHeight="1" x14ac:dyDescent="0.2">
      <c r="A13" s="216">
        <v>7</v>
      </c>
      <c r="B13" s="990" t="s">
        <v>360</v>
      </c>
      <c r="C13" s="991"/>
      <c r="D13" s="991"/>
      <c r="E13" s="991"/>
      <c r="F13" s="991"/>
      <c r="G13" s="991"/>
      <c r="H13" s="991"/>
      <c r="I13" s="991"/>
      <c r="J13" s="991"/>
      <c r="K13" s="991"/>
      <c r="L13" s="991"/>
      <c r="M13" s="991"/>
      <c r="N13" s="991"/>
      <c r="O13" s="991"/>
      <c r="P13" s="992"/>
      <c r="Q13" s="996">
        <v>218</v>
      </c>
      <c r="R13" s="994"/>
      <c r="S13" s="994"/>
      <c r="T13" s="994"/>
      <c r="U13" s="994"/>
      <c r="V13" s="994">
        <v>18</v>
      </c>
      <c r="W13" s="994"/>
      <c r="X13" s="994"/>
      <c r="Y13" s="994"/>
      <c r="Z13" s="994"/>
      <c r="AA13" s="994">
        <v>200</v>
      </c>
      <c r="AB13" s="994"/>
      <c r="AC13" s="994"/>
      <c r="AD13" s="994"/>
      <c r="AE13" s="997"/>
      <c r="AF13" s="1047" t="s">
        <v>118</v>
      </c>
      <c r="AG13" s="1048"/>
      <c r="AH13" s="1048"/>
      <c r="AI13" s="1048"/>
      <c r="AJ13" s="1049"/>
      <c r="AK13" s="1043">
        <v>0</v>
      </c>
      <c r="AL13" s="1044"/>
      <c r="AM13" s="1044"/>
      <c r="AN13" s="1044"/>
      <c r="AO13" s="1044"/>
      <c r="AP13" s="1044">
        <v>0</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6">
        <v>7</v>
      </c>
      <c r="BR13" s="217"/>
      <c r="BS13" s="943" t="s">
        <v>542</v>
      </c>
      <c r="BT13" s="944"/>
      <c r="BU13" s="944"/>
      <c r="BV13" s="944"/>
      <c r="BW13" s="944"/>
      <c r="BX13" s="944"/>
      <c r="BY13" s="944"/>
      <c r="BZ13" s="944"/>
      <c r="CA13" s="944"/>
      <c r="CB13" s="944"/>
      <c r="CC13" s="944"/>
      <c r="CD13" s="944"/>
      <c r="CE13" s="944"/>
      <c r="CF13" s="944"/>
      <c r="CG13" s="965"/>
      <c r="CH13" s="940">
        <v>5</v>
      </c>
      <c r="CI13" s="941"/>
      <c r="CJ13" s="941"/>
      <c r="CK13" s="941"/>
      <c r="CL13" s="942"/>
      <c r="CM13" s="940">
        <v>2174</v>
      </c>
      <c r="CN13" s="941"/>
      <c r="CO13" s="941"/>
      <c r="CP13" s="941"/>
      <c r="CQ13" s="942"/>
      <c r="CR13" s="940">
        <v>1277</v>
      </c>
      <c r="CS13" s="941"/>
      <c r="CT13" s="941"/>
      <c r="CU13" s="941"/>
      <c r="CV13" s="942"/>
      <c r="CW13" s="940">
        <v>533</v>
      </c>
      <c r="CX13" s="941"/>
      <c r="CY13" s="941"/>
      <c r="CZ13" s="941"/>
      <c r="DA13" s="942"/>
      <c r="DB13" s="940">
        <v>80272</v>
      </c>
      <c r="DC13" s="941"/>
      <c r="DD13" s="941"/>
      <c r="DE13" s="941"/>
      <c r="DF13" s="942"/>
      <c r="DG13" s="940">
        <v>5365</v>
      </c>
      <c r="DH13" s="941"/>
      <c r="DI13" s="941"/>
      <c r="DJ13" s="941"/>
      <c r="DK13" s="942"/>
      <c r="DL13" s="940" t="s">
        <v>473</v>
      </c>
      <c r="DM13" s="941"/>
      <c r="DN13" s="941"/>
      <c r="DO13" s="941"/>
      <c r="DP13" s="942"/>
      <c r="DQ13" s="940" t="s">
        <v>473</v>
      </c>
      <c r="DR13" s="941"/>
      <c r="DS13" s="941"/>
      <c r="DT13" s="941"/>
      <c r="DU13" s="942"/>
      <c r="DV13" s="943"/>
      <c r="DW13" s="944"/>
      <c r="DX13" s="944"/>
      <c r="DY13" s="944"/>
      <c r="DZ13" s="945"/>
      <c r="EA13" s="212"/>
    </row>
    <row r="14" spans="1:131" s="213" customFormat="1" ht="26.25" customHeight="1" x14ac:dyDescent="0.2">
      <c r="A14" s="216">
        <v>8</v>
      </c>
      <c r="B14" s="990" t="s">
        <v>361</v>
      </c>
      <c r="C14" s="991"/>
      <c r="D14" s="991"/>
      <c r="E14" s="991"/>
      <c r="F14" s="991"/>
      <c r="G14" s="991"/>
      <c r="H14" s="991"/>
      <c r="I14" s="991"/>
      <c r="J14" s="991"/>
      <c r="K14" s="991"/>
      <c r="L14" s="991"/>
      <c r="M14" s="991"/>
      <c r="N14" s="991"/>
      <c r="O14" s="991"/>
      <c r="P14" s="992"/>
      <c r="Q14" s="996">
        <v>448</v>
      </c>
      <c r="R14" s="994"/>
      <c r="S14" s="994"/>
      <c r="T14" s="994"/>
      <c r="U14" s="994"/>
      <c r="V14" s="994">
        <v>389</v>
      </c>
      <c r="W14" s="994"/>
      <c r="X14" s="994"/>
      <c r="Y14" s="994"/>
      <c r="Z14" s="994"/>
      <c r="AA14" s="994">
        <v>59</v>
      </c>
      <c r="AB14" s="994"/>
      <c r="AC14" s="994"/>
      <c r="AD14" s="994"/>
      <c r="AE14" s="997"/>
      <c r="AF14" s="1047">
        <v>59</v>
      </c>
      <c r="AG14" s="1048"/>
      <c r="AH14" s="1048"/>
      <c r="AI14" s="1048"/>
      <c r="AJ14" s="1049"/>
      <c r="AK14" s="1043">
        <v>134</v>
      </c>
      <c r="AL14" s="1044"/>
      <c r="AM14" s="1044"/>
      <c r="AN14" s="1044"/>
      <c r="AO14" s="1044"/>
      <c r="AP14" s="1044">
        <v>1187</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6">
        <v>8</v>
      </c>
      <c r="BR14" s="217"/>
      <c r="BS14" s="943" t="s">
        <v>543</v>
      </c>
      <c r="BT14" s="944"/>
      <c r="BU14" s="944"/>
      <c r="BV14" s="944"/>
      <c r="BW14" s="944"/>
      <c r="BX14" s="944"/>
      <c r="BY14" s="944"/>
      <c r="BZ14" s="944"/>
      <c r="CA14" s="944"/>
      <c r="CB14" s="944"/>
      <c r="CC14" s="944"/>
      <c r="CD14" s="944"/>
      <c r="CE14" s="944"/>
      <c r="CF14" s="944"/>
      <c r="CG14" s="965"/>
      <c r="CH14" s="940">
        <v>3</v>
      </c>
      <c r="CI14" s="941"/>
      <c r="CJ14" s="941"/>
      <c r="CK14" s="941"/>
      <c r="CL14" s="942"/>
      <c r="CM14" s="940">
        <v>2278</v>
      </c>
      <c r="CN14" s="941"/>
      <c r="CO14" s="941"/>
      <c r="CP14" s="941"/>
      <c r="CQ14" s="942"/>
      <c r="CR14" s="940">
        <v>900</v>
      </c>
      <c r="CS14" s="941"/>
      <c r="CT14" s="941"/>
      <c r="CU14" s="941"/>
      <c r="CV14" s="942"/>
      <c r="CW14" s="940" t="s">
        <v>473</v>
      </c>
      <c r="CX14" s="941"/>
      <c r="CY14" s="941"/>
      <c r="CZ14" s="941"/>
      <c r="DA14" s="942"/>
      <c r="DB14" s="940" t="s">
        <v>473</v>
      </c>
      <c r="DC14" s="941"/>
      <c r="DD14" s="941"/>
      <c r="DE14" s="941"/>
      <c r="DF14" s="942"/>
      <c r="DG14" s="940" t="s">
        <v>473</v>
      </c>
      <c r="DH14" s="941"/>
      <c r="DI14" s="941"/>
      <c r="DJ14" s="941"/>
      <c r="DK14" s="942"/>
      <c r="DL14" s="940" t="s">
        <v>473</v>
      </c>
      <c r="DM14" s="941"/>
      <c r="DN14" s="941"/>
      <c r="DO14" s="941"/>
      <c r="DP14" s="942"/>
      <c r="DQ14" s="940" t="s">
        <v>473</v>
      </c>
      <c r="DR14" s="941"/>
      <c r="DS14" s="941"/>
      <c r="DT14" s="941"/>
      <c r="DU14" s="942"/>
      <c r="DV14" s="943"/>
      <c r="DW14" s="944"/>
      <c r="DX14" s="944"/>
      <c r="DY14" s="944"/>
      <c r="DZ14" s="945"/>
      <c r="EA14" s="212"/>
    </row>
    <row r="15" spans="1:131" s="213" customFormat="1" ht="26.25" customHeight="1" x14ac:dyDescent="0.2">
      <c r="A15" s="216">
        <v>9</v>
      </c>
      <c r="B15" s="990" t="s">
        <v>362</v>
      </c>
      <c r="C15" s="991"/>
      <c r="D15" s="991"/>
      <c r="E15" s="991"/>
      <c r="F15" s="991"/>
      <c r="G15" s="991"/>
      <c r="H15" s="991"/>
      <c r="I15" s="991"/>
      <c r="J15" s="991"/>
      <c r="K15" s="991"/>
      <c r="L15" s="991"/>
      <c r="M15" s="991"/>
      <c r="N15" s="991"/>
      <c r="O15" s="991"/>
      <c r="P15" s="992"/>
      <c r="Q15" s="996">
        <v>12</v>
      </c>
      <c r="R15" s="994"/>
      <c r="S15" s="994"/>
      <c r="T15" s="994"/>
      <c r="U15" s="994"/>
      <c r="V15" s="994">
        <v>12</v>
      </c>
      <c r="W15" s="994"/>
      <c r="X15" s="994"/>
      <c r="Y15" s="994"/>
      <c r="Z15" s="994"/>
      <c r="AA15" s="994">
        <v>1</v>
      </c>
      <c r="AB15" s="994"/>
      <c r="AC15" s="994"/>
      <c r="AD15" s="994"/>
      <c r="AE15" s="997"/>
      <c r="AF15" s="1047">
        <v>1</v>
      </c>
      <c r="AG15" s="1048"/>
      <c r="AH15" s="1048"/>
      <c r="AI15" s="1048"/>
      <c r="AJ15" s="1049"/>
      <c r="AK15" s="1043">
        <v>0</v>
      </c>
      <c r="AL15" s="1044"/>
      <c r="AM15" s="1044"/>
      <c r="AN15" s="1044"/>
      <c r="AO15" s="1044"/>
      <c r="AP15" s="1044">
        <v>0</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6">
        <v>9</v>
      </c>
      <c r="BR15" s="217"/>
      <c r="BS15" s="943" t="s">
        <v>544</v>
      </c>
      <c r="BT15" s="944"/>
      <c r="BU15" s="944"/>
      <c r="BV15" s="944"/>
      <c r="BW15" s="944"/>
      <c r="BX15" s="944"/>
      <c r="BY15" s="944"/>
      <c r="BZ15" s="944"/>
      <c r="CA15" s="944"/>
      <c r="CB15" s="944"/>
      <c r="CC15" s="944"/>
      <c r="CD15" s="944"/>
      <c r="CE15" s="944"/>
      <c r="CF15" s="944"/>
      <c r="CG15" s="965"/>
      <c r="CH15" s="940">
        <v>0</v>
      </c>
      <c r="CI15" s="941"/>
      <c r="CJ15" s="941"/>
      <c r="CK15" s="941"/>
      <c r="CL15" s="942"/>
      <c r="CM15" s="940">
        <v>548</v>
      </c>
      <c r="CN15" s="941"/>
      <c r="CO15" s="941"/>
      <c r="CP15" s="941"/>
      <c r="CQ15" s="942"/>
      <c r="CR15" s="940">
        <v>200</v>
      </c>
      <c r="CS15" s="941"/>
      <c r="CT15" s="941"/>
      <c r="CU15" s="941"/>
      <c r="CV15" s="942"/>
      <c r="CW15" s="940" t="s">
        <v>473</v>
      </c>
      <c r="CX15" s="941"/>
      <c r="CY15" s="941"/>
      <c r="CZ15" s="941"/>
      <c r="DA15" s="942"/>
      <c r="DB15" s="940" t="s">
        <v>473</v>
      </c>
      <c r="DC15" s="941"/>
      <c r="DD15" s="941"/>
      <c r="DE15" s="941"/>
      <c r="DF15" s="942"/>
      <c r="DG15" s="940" t="s">
        <v>473</v>
      </c>
      <c r="DH15" s="941"/>
      <c r="DI15" s="941"/>
      <c r="DJ15" s="941"/>
      <c r="DK15" s="942"/>
      <c r="DL15" s="940" t="s">
        <v>473</v>
      </c>
      <c r="DM15" s="941"/>
      <c r="DN15" s="941"/>
      <c r="DO15" s="941"/>
      <c r="DP15" s="942"/>
      <c r="DQ15" s="940" t="s">
        <v>473</v>
      </c>
      <c r="DR15" s="941"/>
      <c r="DS15" s="941"/>
      <c r="DT15" s="941"/>
      <c r="DU15" s="942"/>
      <c r="DV15" s="943"/>
      <c r="DW15" s="944"/>
      <c r="DX15" s="944"/>
      <c r="DY15" s="944"/>
      <c r="DZ15" s="945"/>
      <c r="EA15" s="212"/>
    </row>
    <row r="16" spans="1:131" s="213" customFormat="1" ht="26.25" customHeight="1" x14ac:dyDescent="0.2">
      <c r="A16" s="216">
        <v>10</v>
      </c>
      <c r="B16" s="990"/>
      <c r="C16" s="991"/>
      <c r="D16" s="991"/>
      <c r="E16" s="991"/>
      <c r="F16" s="991"/>
      <c r="G16" s="991"/>
      <c r="H16" s="991"/>
      <c r="I16" s="991"/>
      <c r="J16" s="991"/>
      <c r="K16" s="991"/>
      <c r="L16" s="991"/>
      <c r="M16" s="991"/>
      <c r="N16" s="991"/>
      <c r="O16" s="991"/>
      <c r="P16" s="992"/>
      <c r="Q16" s="996"/>
      <c r="R16" s="994"/>
      <c r="S16" s="994"/>
      <c r="T16" s="994"/>
      <c r="U16" s="994"/>
      <c r="V16" s="994"/>
      <c r="W16" s="994"/>
      <c r="X16" s="994"/>
      <c r="Y16" s="994"/>
      <c r="Z16" s="994"/>
      <c r="AA16" s="994"/>
      <c r="AB16" s="994"/>
      <c r="AC16" s="994"/>
      <c r="AD16" s="994"/>
      <c r="AE16" s="997"/>
      <c r="AF16" s="1047"/>
      <c r="AG16" s="1048"/>
      <c r="AH16" s="1048"/>
      <c r="AI16" s="1048"/>
      <c r="AJ16" s="1049"/>
      <c r="AK16" s="1043"/>
      <c r="AL16" s="1044"/>
      <c r="AM16" s="1044"/>
      <c r="AN16" s="1044"/>
      <c r="AO16" s="1044"/>
      <c r="AP16" s="1044"/>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6">
        <v>10</v>
      </c>
      <c r="BR16" s="217"/>
      <c r="BS16" s="943" t="s">
        <v>545</v>
      </c>
      <c r="BT16" s="944"/>
      <c r="BU16" s="944"/>
      <c r="BV16" s="944"/>
      <c r="BW16" s="944"/>
      <c r="BX16" s="944"/>
      <c r="BY16" s="944"/>
      <c r="BZ16" s="944"/>
      <c r="CA16" s="944"/>
      <c r="CB16" s="944"/>
      <c r="CC16" s="944"/>
      <c r="CD16" s="944"/>
      <c r="CE16" s="944"/>
      <c r="CF16" s="944"/>
      <c r="CG16" s="965"/>
      <c r="CH16" s="940">
        <v>-97</v>
      </c>
      <c r="CI16" s="941"/>
      <c r="CJ16" s="941"/>
      <c r="CK16" s="941"/>
      <c r="CL16" s="942"/>
      <c r="CM16" s="940">
        <v>4704</v>
      </c>
      <c r="CN16" s="941"/>
      <c r="CO16" s="941"/>
      <c r="CP16" s="941"/>
      <c r="CQ16" s="942"/>
      <c r="CR16" s="940">
        <v>50</v>
      </c>
      <c r="CS16" s="941"/>
      <c r="CT16" s="941"/>
      <c r="CU16" s="941"/>
      <c r="CV16" s="942"/>
      <c r="CW16" s="940" t="s">
        <v>473</v>
      </c>
      <c r="CX16" s="941"/>
      <c r="CY16" s="941"/>
      <c r="CZ16" s="941"/>
      <c r="DA16" s="942"/>
      <c r="DB16" s="940" t="s">
        <v>473</v>
      </c>
      <c r="DC16" s="941"/>
      <c r="DD16" s="941"/>
      <c r="DE16" s="941"/>
      <c r="DF16" s="942"/>
      <c r="DG16" s="940" t="s">
        <v>473</v>
      </c>
      <c r="DH16" s="941"/>
      <c r="DI16" s="941"/>
      <c r="DJ16" s="941"/>
      <c r="DK16" s="942"/>
      <c r="DL16" s="940" t="s">
        <v>473</v>
      </c>
      <c r="DM16" s="941"/>
      <c r="DN16" s="941"/>
      <c r="DO16" s="941"/>
      <c r="DP16" s="942"/>
      <c r="DQ16" s="940" t="s">
        <v>473</v>
      </c>
      <c r="DR16" s="941"/>
      <c r="DS16" s="941"/>
      <c r="DT16" s="941"/>
      <c r="DU16" s="942"/>
      <c r="DV16" s="943"/>
      <c r="DW16" s="944"/>
      <c r="DX16" s="944"/>
      <c r="DY16" s="944"/>
      <c r="DZ16" s="945"/>
      <c r="EA16" s="212"/>
    </row>
    <row r="17" spans="1:131" s="213" customFormat="1" ht="26.25" customHeight="1" x14ac:dyDescent="0.2">
      <c r="A17" s="216">
        <v>11</v>
      </c>
      <c r="B17" s="990"/>
      <c r="C17" s="991"/>
      <c r="D17" s="991"/>
      <c r="E17" s="991"/>
      <c r="F17" s="991"/>
      <c r="G17" s="991"/>
      <c r="H17" s="991"/>
      <c r="I17" s="991"/>
      <c r="J17" s="991"/>
      <c r="K17" s="991"/>
      <c r="L17" s="991"/>
      <c r="M17" s="991"/>
      <c r="N17" s="991"/>
      <c r="O17" s="991"/>
      <c r="P17" s="992"/>
      <c r="Q17" s="996"/>
      <c r="R17" s="994"/>
      <c r="S17" s="994"/>
      <c r="T17" s="994"/>
      <c r="U17" s="994"/>
      <c r="V17" s="994"/>
      <c r="W17" s="994"/>
      <c r="X17" s="994"/>
      <c r="Y17" s="994"/>
      <c r="Z17" s="994"/>
      <c r="AA17" s="994"/>
      <c r="AB17" s="994"/>
      <c r="AC17" s="994"/>
      <c r="AD17" s="994"/>
      <c r="AE17" s="997"/>
      <c r="AF17" s="1047"/>
      <c r="AG17" s="1048"/>
      <c r="AH17" s="1048"/>
      <c r="AI17" s="1048"/>
      <c r="AJ17" s="1049"/>
      <c r="AK17" s="1043"/>
      <c r="AL17" s="1044"/>
      <c r="AM17" s="1044"/>
      <c r="AN17" s="1044"/>
      <c r="AO17" s="1044"/>
      <c r="AP17" s="1044"/>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6">
        <v>11</v>
      </c>
      <c r="BR17" s="217"/>
      <c r="BS17" s="943" t="s">
        <v>546</v>
      </c>
      <c r="BT17" s="944"/>
      <c r="BU17" s="944"/>
      <c r="BV17" s="944"/>
      <c r="BW17" s="944"/>
      <c r="BX17" s="944"/>
      <c r="BY17" s="944"/>
      <c r="BZ17" s="944"/>
      <c r="CA17" s="944"/>
      <c r="CB17" s="944"/>
      <c r="CC17" s="944"/>
      <c r="CD17" s="944"/>
      <c r="CE17" s="944"/>
      <c r="CF17" s="944"/>
      <c r="CG17" s="965"/>
      <c r="CH17" s="940">
        <v>0</v>
      </c>
      <c r="CI17" s="941"/>
      <c r="CJ17" s="941"/>
      <c r="CK17" s="941"/>
      <c r="CL17" s="942"/>
      <c r="CM17" s="940">
        <v>14</v>
      </c>
      <c r="CN17" s="941"/>
      <c r="CO17" s="941"/>
      <c r="CP17" s="941"/>
      <c r="CQ17" s="942"/>
      <c r="CR17" s="940">
        <v>2</v>
      </c>
      <c r="CS17" s="941"/>
      <c r="CT17" s="941"/>
      <c r="CU17" s="941"/>
      <c r="CV17" s="942"/>
      <c r="CW17" s="940">
        <v>27</v>
      </c>
      <c r="CX17" s="941"/>
      <c r="CY17" s="941"/>
      <c r="CZ17" s="941"/>
      <c r="DA17" s="942"/>
      <c r="DB17" s="940" t="s">
        <v>473</v>
      </c>
      <c r="DC17" s="941"/>
      <c r="DD17" s="941"/>
      <c r="DE17" s="941"/>
      <c r="DF17" s="942"/>
      <c r="DG17" s="940" t="s">
        <v>473</v>
      </c>
      <c r="DH17" s="941"/>
      <c r="DI17" s="941"/>
      <c r="DJ17" s="941"/>
      <c r="DK17" s="942"/>
      <c r="DL17" s="940" t="s">
        <v>473</v>
      </c>
      <c r="DM17" s="941"/>
      <c r="DN17" s="941"/>
      <c r="DO17" s="941"/>
      <c r="DP17" s="942"/>
      <c r="DQ17" s="940" t="s">
        <v>473</v>
      </c>
      <c r="DR17" s="941"/>
      <c r="DS17" s="941"/>
      <c r="DT17" s="941"/>
      <c r="DU17" s="942"/>
      <c r="DV17" s="943"/>
      <c r="DW17" s="944"/>
      <c r="DX17" s="944"/>
      <c r="DY17" s="944"/>
      <c r="DZ17" s="945"/>
      <c r="EA17" s="212"/>
    </row>
    <row r="18" spans="1:131" s="213" customFormat="1" ht="26.25" customHeight="1" x14ac:dyDescent="0.2">
      <c r="A18" s="216">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6">
        <v>12</v>
      </c>
      <c r="BR18" s="217"/>
      <c r="BS18" s="943" t="s">
        <v>547</v>
      </c>
      <c r="BT18" s="944"/>
      <c r="BU18" s="944"/>
      <c r="BV18" s="944"/>
      <c r="BW18" s="944"/>
      <c r="BX18" s="944"/>
      <c r="BY18" s="944"/>
      <c r="BZ18" s="944"/>
      <c r="CA18" s="944"/>
      <c r="CB18" s="944"/>
      <c r="CC18" s="944"/>
      <c r="CD18" s="944"/>
      <c r="CE18" s="944"/>
      <c r="CF18" s="944"/>
      <c r="CG18" s="965"/>
      <c r="CH18" s="940">
        <v>40</v>
      </c>
      <c r="CI18" s="941"/>
      <c r="CJ18" s="941"/>
      <c r="CK18" s="941"/>
      <c r="CL18" s="942"/>
      <c r="CM18" s="940">
        <v>2178</v>
      </c>
      <c r="CN18" s="941"/>
      <c r="CO18" s="941"/>
      <c r="CP18" s="941"/>
      <c r="CQ18" s="942"/>
      <c r="CR18" s="940">
        <v>20</v>
      </c>
      <c r="CS18" s="941"/>
      <c r="CT18" s="941"/>
      <c r="CU18" s="941"/>
      <c r="CV18" s="942"/>
      <c r="CW18" s="940" t="s">
        <v>473</v>
      </c>
      <c r="CX18" s="941"/>
      <c r="CY18" s="941"/>
      <c r="CZ18" s="941"/>
      <c r="DA18" s="942"/>
      <c r="DB18" s="940">
        <v>102</v>
      </c>
      <c r="DC18" s="941"/>
      <c r="DD18" s="941"/>
      <c r="DE18" s="941"/>
      <c r="DF18" s="942"/>
      <c r="DG18" s="940" t="s">
        <v>473</v>
      </c>
      <c r="DH18" s="941"/>
      <c r="DI18" s="941"/>
      <c r="DJ18" s="941"/>
      <c r="DK18" s="942"/>
      <c r="DL18" s="940" t="s">
        <v>473</v>
      </c>
      <c r="DM18" s="941"/>
      <c r="DN18" s="941"/>
      <c r="DO18" s="941"/>
      <c r="DP18" s="942"/>
      <c r="DQ18" s="940" t="s">
        <v>473</v>
      </c>
      <c r="DR18" s="941"/>
      <c r="DS18" s="941"/>
      <c r="DT18" s="941"/>
      <c r="DU18" s="942"/>
      <c r="DV18" s="943"/>
      <c r="DW18" s="944"/>
      <c r="DX18" s="944"/>
      <c r="DY18" s="944"/>
      <c r="DZ18" s="945"/>
      <c r="EA18" s="212"/>
    </row>
    <row r="19" spans="1:131" s="213" customFormat="1" ht="26.25" customHeight="1" x14ac:dyDescent="0.2">
      <c r="A19" s="216">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6">
        <v>13</v>
      </c>
      <c r="BR19" s="217"/>
      <c r="BS19" s="943" t="s">
        <v>548</v>
      </c>
      <c r="BT19" s="944"/>
      <c r="BU19" s="944"/>
      <c r="BV19" s="944"/>
      <c r="BW19" s="944"/>
      <c r="BX19" s="944"/>
      <c r="BY19" s="944"/>
      <c r="BZ19" s="944"/>
      <c r="CA19" s="944"/>
      <c r="CB19" s="944"/>
      <c r="CC19" s="944"/>
      <c r="CD19" s="944"/>
      <c r="CE19" s="944"/>
      <c r="CF19" s="944"/>
      <c r="CG19" s="965"/>
      <c r="CH19" s="940">
        <v>-16</v>
      </c>
      <c r="CI19" s="941"/>
      <c r="CJ19" s="941"/>
      <c r="CK19" s="941"/>
      <c r="CL19" s="942"/>
      <c r="CM19" s="940">
        <v>1163</v>
      </c>
      <c r="CN19" s="941"/>
      <c r="CO19" s="941"/>
      <c r="CP19" s="941"/>
      <c r="CQ19" s="942"/>
      <c r="CR19" s="940">
        <v>1155</v>
      </c>
      <c r="CS19" s="941"/>
      <c r="CT19" s="941"/>
      <c r="CU19" s="941"/>
      <c r="CV19" s="942"/>
      <c r="CW19" s="940">
        <v>16</v>
      </c>
      <c r="CX19" s="941"/>
      <c r="CY19" s="941"/>
      <c r="CZ19" s="941"/>
      <c r="DA19" s="942"/>
      <c r="DB19" s="940" t="s">
        <v>473</v>
      </c>
      <c r="DC19" s="941"/>
      <c r="DD19" s="941"/>
      <c r="DE19" s="941"/>
      <c r="DF19" s="942"/>
      <c r="DG19" s="940" t="s">
        <v>473</v>
      </c>
      <c r="DH19" s="941"/>
      <c r="DI19" s="941"/>
      <c r="DJ19" s="941"/>
      <c r="DK19" s="942"/>
      <c r="DL19" s="940" t="s">
        <v>473</v>
      </c>
      <c r="DM19" s="941"/>
      <c r="DN19" s="941"/>
      <c r="DO19" s="941"/>
      <c r="DP19" s="942"/>
      <c r="DQ19" s="940" t="s">
        <v>473</v>
      </c>
      <c r="DR19" s="941"/>
      <c r="DS19" s="941"/>
      <c r="DT19" s="941"/>
      <c r="DU19" s="942"/>
      <c r="DV19" s="943"/>
      <c r="DW19" s="944"/>
      <c r="DX19" s="944"/>
      <c r="DY19" s="944"/>
      <c r="DZ19" s="945"/>
      <c r="EA19" s="212"/>
    </row>
    <row r="20" spans="1:131" s="213" customFormat="1" ht="26.25" customHeight="1" x14ac:dyDescent="0.2">
      <c r="A20" s="216">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6">
        <v>14</v>
      </c>
      <c r="BR20" s="217"/>
      <c r="BS20" s="943" t="s">
        <v>549</v>
      </c>
      <c r="BT20" s="944"/>
      <c r="BU20" s="944"/>
      <c r="BV20" s="944"/>
      <c r="BW20" s="944"/>
      <c r="BX20" s="944"/>
      <c r="BY20" s="944"/>
      <c r="BZ20" s="944"/>
      <c r="CA20" s="944"/>
      <c r="CB20" s="944"/>
      <c r="CC20" s="944"/>
      <c r="CD20" s="944"/>
      <c r="CE20" s="944"/>
      <c r="CF20" s="944"/>
      <c r="CG20" s="965"/>
      <c r="CH20" s="940">
        <v>-2</v>
      </c>
      <c r="CI20" s="941"/>
      <c r="CJ20" s="941"/>
      <c r="CK20" s="941"/>
      <c r="CL20" s="942"/>
      <c r="CM20" s="940">
        <v>1040</v>
      </c>
      <c r="CN20" s="941"/>
      <c r="CO20" s="941"/>
      <c r="CP20" s="941"/>
      <c r="CQ20" s="942"/>
      <c r="CR20" s="940">
        <v>500</v>
      </c>
      <c r="CS20" s="941"/>
      <c r="CT20" s="941"/>
      <c r="CU20" s="941"/>
      <c r="CV20" s="942"/>
      <c r="CW20" s="940" t="s">
        <v>473</v>
      </c>
      <c r="CX20" s="941"/>
      <c r="CY20" s="941"/>
      <c r="CZ20" s="941"/>
      <c r="DA20" s="942"/>
      <c r="DB20" s="940" t="s">
        <v>473</v>
      </c>
      <c r="DC20" s="941"/>
      <c r="DD20" s="941"/>
      <c r="DE20" s="941"/>
      <c r="DF20" s="942"/>
      <c r="DG20" s="940" t="s">
        <v>473</v>
      </c>
      <c r="DH20" s="941"/>
      <c r="DI20" s="941"/>
      <c r="DJ20" s="941"/>
      <c r="DK20" s="942"/>
      <c r="DL20" s="940" t="s">
        <v>473</v>
      </c>
      <c r="DM20" s="941"/>
      <c r="DN20" s="941"/>
      <c r="DO20" s="941"/>
      <c r="DP20" s="942"/>
      <c r="DQ20" s="940" t="s">
        <v>473</v>
      </c>
      <c r="DR20" s="941"/>
      <c r="DS20" s="941"/>
      <c r="DT20" s="941"/>
      <c r="DU20" s="942"/>
      <c r="DV20" s="943"/>
      <c r="DW20" s="944"/>
      <c r="DX20" s="944"/>
      <c r="DY20" s="944"/>
      <c r="DZ20" s="945"/>
      <c r="EA20" s="212"/>
    </row>
    <row r="21" spans="1:131" s="213" customFormat="1" ht="26.25" customHeight="1" thickBot="1" x14ac:dyDescent="0.25">
      <c r="A21" s="216">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6">
        <v>15</v>
      </c>
      <c r="BR21" s="217"/>
      <c r="BS21" s="943" t="s">
        <v>550</v>
      </c>
      <c r="BT21" s="944"/>
      <c r="BU21" s="944"/>
      <c r="BV21" s="944"/>
      <c r="BW21" s="944"/>
      <c r="BX21" s="944"/>
      <c r="BY21" s="944"/>
      <c r="BZ21" s="944"/>
      <c r="CA21" s="944"/>
      <c r="CB21" s="944"/>
      <c r="CC21" s="944"/>
      <c r="CD21" s="944"/>
      <c r="CE21" s="944"/>
      <c r="CF21" s="944"/>
      <c r="CG21" s="965"/>
      <c r="CH21" s="940">
        <v>9</v>
      </c>
      <c r="CI21" s="941"/>
      <c r="CJ21" s="941"/>
      <c r="CK21" s="941"/>
      <c r="CL21" s="942"/>
      <c r="CM21" s="940">
        <v>1781</v>
      </c>
      <c r="CN21" s="941"/>
      <c r="CO21" s="941"/>
      <c r="CP21" s="941"/>
      <c r="CQ21" s="942"/>
      <c r="CR21" s="940">
        <v>325</v>
      </c>
      <c r="CS21" s="941"/>
      <c r="CT21" s="941"/>
      <c r="CU21" s="941"/>
      <c r="CV21" s="942"/>
      <c r="CW21" s="940">
        <v>298</v>
      </c>
      <c r="CX21" s="941"/>
      <c r="CY21" s="941"/>
      <c r="CZ21" s="941"/>
      <c r="DA21" s="942"/>
      <c r="DB21" s="940" t="s">
        <v>473</v>
      </c>
      <c r="DC21" s="941"/>
      <c r="DD21" s="941"/>
      <c r="DE21" s="941"/>
      <c r="DF21" s="942"/>
      <c r="DG21" s="940" t="s">
        <v>473</v>
      </c>
      <c r="DH21" s="941"/>
      <c r="DI21" s="941"/>
      <c r="DJ21" s="941"/>
      <c r="DK21" s="942"/>
      <c r="DL21" s="940" t="s">
        <v>473</v>
      </c>
      <c r="DM21" s="941"/>
      <c r="DN21" s="941"/>
      <c r="DO21" s="941"/>
      <c r="DP21" s="942"/>
      <c r="DQ21" s="940" t="s">
        <v>473</v>
      </c>
      <c r="DR21" s="941"/>
      <c r="DS21" s="941"/>
      <c r="DT21" s="941"/>
      <c r="DU21" s="942"/>
      <c r="DV21" s="943"/>
      <c r="DW21" s="944"/>
      <c r="DX21" s="944"/>
      <c r="DY21" s="944"/>
      <c r="DZ21" s="945"/>
      <c r="EA21" s="212"/>
    </row>
    <row r="22" spans="1:131" s="213" customFormat="1" ht="26.25" customHeight="1" x14ac:dyDescent="0.2">
      <c r="A22" s="216">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363</v>
      </c>
      <c r="BA22" s="981"/>
      <c r="BB22" s="981"/>
      <c r="BC22" s="981"/>
      <c r="BD22" s="982"/>
      <c r="BE22" s="211"/>
      <c r="BF22" s="211"/>
      <c r="BG22" s="211"/>
      <c r="BH22" s="211"/>
      <c r="BI22" s="211"/>
      <c r="BJ22" s="211"/>
      <c r="BK22" s="211"/>
      <c r="BL22" s="211"/>
      <c r="BM22" s="211"/>
      <c r="BN22" s="211"/>
      <c r="BO22" s="211"/>
      <c r="BP22" s="211"/>
      <c r="BQ22" s="216">
        <v>16</v>
      </c>
      <c r="BR22" s="217"/>
      <c r="BS22" s="943" t="s">
        <v>551</v>
      </c>
      <c r="BT22" s="944"/>
      <c r="BU22" s="944"/>
      <c r="BV22" s="944"/>
      <c r="BW22" s="944"/>
      <c r="BX22" s="944"/>
      <c r="BY22" s="944"/>
      <c r="BZ22" s="944"/>
      <c r="CA22" s="944"/>
      <c r="CB22" s="944"/>
      <c r="CC22" s="944"/>
      <c r="CD22" s="944"/>
      <c r="CE22" s="944"/>
      <c r="CF22" s="944"/>
      <c r="CG22" s="965"/>
      <c r="CH22" s="940">
        <v>-2</v>
      </c>
      <c r="CI22" s="941"/>
      <c r="CJ22" s="941"/>
      <c r="CK22" s="941"/>
      <c r="CL22" s="942"/>
      <c r="CM22" s="940">
        <v>290</v>
      </c>
      <c r="CN22" s="941"/>
      <c r="CO22" s="941"/>
      <c r="CP22" s="941"/>
      <c r="CQ22" s="942"/>
      <c r="CR22" s="940">
        <v>100</v>
      </c>
      <c r="CS22" s="941"/>
      <c r="CT22" s="941"/>
      <c r="CU22" s="941"/>
      <c r="CV22" s="942"/>
      <c r="CW22" s="940" t="s">
        <v>473</v>
      </c>
      <c r="CX22" s="941"/>
      <c r="CY22" s="941"/>
      <c r="CZ22" s="941"/>
      <c r="DA22" s="942"/>
      <c r="DB22" s="940" t="s">
        <v>473</v>
      </c>
      <c r="DC22" s="941"/>
      <c r="DD22" s="941"/>
      <c r="DE22" s="941"/>
      <c r="DF22" s="942"/>
      <c r="DG22" s="940" t="s">
        <v>473</v>
      </c>
      <c r="DH22" s="941"/>
      <c r="DI22" s="941"/>
      <c r="DJ22" s="941"/>
      <c r="DK22" s="942"/>
      <c r="DL22" s="940" t="s">
        <v>473</v>
      </c>
      <c r="DM22" s="941"/>
      <c r="DN22" s="941"/>
      <c r="DO22" s="941"/>
      <c r="DP22" s="942"/>
      <c r="DQ22" s="940" t="s">
        <v>473</v>
      </c>
      <c r="DR22" s="941"/>
      <c r="DS22" s="941"/>
      <c r="DT22" s="941"/>
      <c r="DU22" s="942"/>
      <c r="DV22" s="943"/>
      <c r="DW22" s="944"/>
      <c r="DX22" s="944"/>
      <c r="DY22" s="944"/>
      <c r="DZ22" s="945"/>
      <c r="EA22" s="212"/>
    </row>
    <row r="23" spans="1:131" s="213" customFormat="1" ht="26.25" customHeight="1" thickBot="1" x14ac:dyDescent="0.25">
      <c r="A23" s="218" t="s">
        <v>364</v>
      </c>
      <c r="B23" s="888" t="s">
        <v>365</v>
      </c>
      <c r="C23" s="889"/>
      <c r="D23" s="889"/>
      <c r="E23" s="889"/>
      <c r="F23" s="889"/>
      <c r="G23" s="889"/>
      <c r="H23" s="889"/>
      <c r="I23" s="889"/>
      <c r="J23" s="889"/>
      <c r="K23" s="889"/>
      <c r="L23" s="889"/>
      <c r="M23" s="889"/>
      <c r="N23" s="889"/>
      <c r="O23" s="889"/>
      <c r="P23" s="899"/>
      <c r="Q23" s="1024">
        <v>1172300</v>
      </c>
      <c r="R23" s="1018"/>
      <c r="S23" s="1018"/>
      <c r="T23" s="1018"/>
      <c r="U23" s="1018"/>
      <c r="V23" s="1018">
        <v>1150635</v>
      </c>
      <c r="W23" s="1018"/>
      <c r="X23" s="1018"/>
      <c r="Y23" s="1018"/>
      <c r="Z23" s="1018"/>
      <c r="AA23" s="1018">
        <v>21665</v>
      </c>
      <c r="AB23" s="1018"/>
      <c r="AC23" s="1018"/>
      <c r="AD23" s="1018"/>
      <c r="AE23" s="1025"/>
      <c r="AF23" s="1026">
        <v>1588</v>
      </c>
      <c r="AG23" s="1018"/>
      <c r="AH23" s="1018"/>
      <c r="AI23" s="1018"/>
      <c r="AJ23" s="1027"/>
      <c r="AK23" s="1028"/>
      <c r="AL23" s="1029"/>
      <c r="AM23" s="1029"/>
      <c r="AN23" s="1029"/>
      <c r="AO23" s="1029"/>
      <c r="AP23" s="1018">
        <v>1577837</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6">
        <v>17</v>
      </c>
      <c r="BR23" s="217"/>
      <c r="BS23" s="943" t="s">
        <v>552</v>
      </c>
      <c r="BT23" s="944"/>
      <c r="BU23" s="944"/>
      <c r="BV23" s="944"/>
      <c r="BW23" s="944"/>
      <c r="BX23" s="944"/>
      <c r="BY23" s="944"/>
      <c r="BZ23" s="944"/>
      <c r="CA23" s="944"/>
      <c r="CB23" s="944"/>
      <c r="CC23" s="944"/>
      <c r="CD23" s="944"/>
      <c r="CE23" s="944"/>
      <c r="CF23" s="944"/>
      <c r="CG23" s="965"/>
      <c r="CH23" s="940">
        <v>-7</v>
      </c>
      <c r="CI23" s="941"/>
      <c r="CJ23" s="941"/>
      <c r="CK23" s="941"/>
      <c r="CL23" s="942"/>
      <c r="CM23" s="940">
        <v>2155</v>
      </c>
      <c r="CN23" s="941"/>
      <c r="CO23" s="941"/>
      <c r="CP23" s="941"/>
      <c r="CQ23" s="942"/>
      <c r="CR23" s="940">
        <v>750</v>
      </c>
      <c r="CS23" s="941"/>
      <c r="CT23" s="941"/>
      <c r="CU23" s="941"/>
      <c r="CV23" s="942"/>
      <c r="CW23" s="940">
        <v>33</v>
      </c>
      <c r="CX23" s="941"/>
      <c r="CY23" s="941"/>
      <c r="CZ23" s="941"/>
      <c r="DA23" s="942"/>
      <c r="DB23" s="940" t="s">
        <v>473</v>
      </c>
      <c r="DC23" s="941"/>
      <c r="DD23" s="941"/>
      <c r="DE23" s="941"/>
      <c r="DF23" s="942"/>
      <c r="DG23" s="940" t="s">
        <v>473</v>
      </c>
      <c r="DH23" s="941"/>
      <c r="DI23" s="941"/>
      <c r="DJ23" s="941"/>
      <c r="DK23" s="942"/>
      <c r="DL23" s="940" t="s">
        <v>473</v>
      </c>
      <c r="DM23" s="941"/>
      <c r="DN23" s="941"/>
      <c r="DO23" s="941"/>
      <c r="DP23" s="942"/>
      <c r="DQ23" s="940" t="s">
        <v>473</v>
      </c>
      <c r="DR23" s="941"/>
      <c r="DS23" s="941"/>
      <c r="DT23" s="941"/>
      <c r="DU23" s="942"/>
      <c r="DV23" s="943"/>
      <c r="DW23" s="944"/>
      <c r="DX23" s="944"/>
      <c r="DY23" s="944"/>
      <c r="DZ23" s="945"/>
      <c r="EA23" s="212"/>
    </row>
    <row r="24" spans="1:131" s="213" customFormat="1" ht="26.25" customHeight="1" x14ac:dyDescent="0.2">
      <c r="A24" s="1017" t="s">
        <v>366</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6">
        <v>18</v>
      </c>
      <c r="BR24" s="217"/>
      <c r="BS24" s="943" t="s">
        <v>553</v>
      </c>
      <c r="BT24" s="944"/>
      <c r="BU24" s="944"/>
      <c r="BV24" s="944"/>
      <c r="BW24" s="944"/>
      <c r="BX24" s="944"/>
      <c r="BY24" s="944"/>
      <c r="BZ24" s="944"/>
      <c r="CA24" s="944"/>
      <c r="CB24" s="944"/>
      <c r="CC24" s="944"/>
      <c r="CD24" s="944"/>
      <c r="CE24" s="944"/>
      <c r="CF24" s="944"/>
      <c r="CG24" s="965"/>
      <c r="CH24" s="940">
        <v>-9</v>
      </c>
      <c r="CI24" s="941"/>
      <c r="CJ24" s="941"/>
      <c r="CK24" s="941"/>
      <c r="CL24" s="942"/>
      <c r="CM24" s="940">
        <v>94</v>
      </c>
      <c r="CN24" s="941"/>
      <c r="CO24" s="941"/>
      <c r="CP24" s="941"/>
      <c r="CQ24" s="942"/>
      <c r="CR24" s="940">
        <v>0</v>
      </c>
      <c r="CS24" s="941"/>
      <c r="CT24" s="941"/>
      <c r="CU24" s="941"/>
      <c r="CV24" s="942"/>
      <c r="CW24" s="940" t="s">
        <v>473</v>
      </c>
      <c r="CX24" s="941"/>
      <c r="CY24" s="941"/>
      <c r="CZ24" s="941"/>
      <c r="DA24" s="942"/>
      <c r="DB24" s="940" t="s">
        <v>473</v>
      </c>
      <c r="DC24" s="941"/>
      <c r="DD24" s="941"/>
      <c r="DE24" s="941"/>
      <c r="DF24" s="942"/>
      <c r="DG24" s="940" t="s">
        <v>473</v>
      </c>
      <c r="DH24" s="941"/>
      <c r="DI24" s="941"/>
      <c r="DJ24" s="941"/>
      <c r="DK24" s="942"/>
      <c r="DL24" s="940" t="s">
        <v>473</v>
      </c>
      <c r="DM24" s="941"/>
      <c r="DN24" s="941"/>
      <c r="DO24" s="941"/>
      <c r="DP24" s="942"/>
      <c r="DQ24" s="940" t="s">
        <v>473</v>
      </c>
      <c r="DR24" s="941"/>
      <c r="DS24" s="941"/>
      <c r="DT24" s="941"/>
      <c r="DU24" s="942"/>
      <c r="DV24" s="943"/>
      <c r="DW24" s="944"/>
      <c r="DX24" s="944"/>
      <c r="DY24" s="944"/>
      <c r="DZ24" s="945"/>
      <c r="EA24" s="212"/>
    </row>
    <row r="25" spans="1:131" ht="26.25" customHeight="1" thickBot="1" x14ac:dyDescent="0.25">
      <c r="A25" s="1016" t="s">
        <v>367</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19"/>
      <c r="BP25" s="219"/>
      <c r="BQ25" s="216">
        <v>19</v>
      </c>
      <c r="BR25" s="217"/>
      <c r="BS25" s="943" t="s">
        <v>554</v>
      </c>
      <c r="BT25" s="944"/>
      <c r="BU25" s="944"/>
      <c r="BV25" s="944"/>
      <c r="BW25" s="944"/>
      <c r="BX25" s="944"/>
      <c r="BY25" s="944"/>
      <c r="BZ25" s="944"/>
      <c r="CA25" s="944"/>
      <c r="CB25" s="944"/>
      <c r="CC25" s="944"/>
      <c r="CD25" s="944"/>
      <c r="CE25" s="944"/>
      <c r="CF25" s="944"/>
      <c r="CG25" s="965"/>
      <c r="CH25" s="940">
        <v>-4</v>
      </c>
      <c r="CI25" s="941"/>
      <c r="CJ25" s="941"/>
      <c r="CK25" s="941"/>
      <c r="CL25" s="942"/>
      <c r="CM25" s="940">
        <v>629</v>
      </c>
      <c r="CN25" s="941"/>
      <c r="CO25" s="941"/>
      <c r="CP25" s="941"/>
      <c r="CQ25" s="942"/>
      <c r="CR25" s="940">
        <v>300</v>
      </c>
      <c r="CS25" s="941"/>
      <c r="CT25" s="941"/>
      <c r="CU25" s="941"/>
      <c r="CV25" s="942"/>
      <c r="CW25" s="940">
        <v>3</v>
      </c>
      <c r="CX25" s="941"/>
      <c r="CY25" s="941"/>
      <c r="CZ25" s="941"/>
      <c r="DA25" s="942"/>
      <c r="DB25" s="940" t="s">
        <v>473</v>
      </c>
      <c r="DC25" s="941"/>
      <c r="DD25" s="941"/>
      <c r="DE25" s="941"/>
      <c r="DF25" s="942"/>
      <c r="DG25" s="940" t="s">
        <v>473</v>
      </c>
      <c r="DH25" s="941"/>
      <c r="DI25" s="941"/>
      <c r="DJ25" s="941"/>
      <c r="DK25" s="942"/>
      <c r="DL25" s="940" t="s">
        <v>473</v>
      </c>
      <c r="DM25" s="941"/>
      <c r="DN25" s="941"/>
      <c r="DO25" s="941"/>
      <c r="DP25" s="942"/>
      <c r="DQ25" s="940" t="s">
        <v>473</v>
      </c>
      <c r="DR25" s="941"/>
      <c r="DS25" s="941"/>
      <c r="DT25" s="941"/>
      <c r="DU25" s="942"/>
      <c r="DV25" s="943"/>
      <c r="DW25" s="944"/>
      <c r="DX25" s="944"/>
      <c r="DY25" s="944"/>
      <c r="DZ25" s="945"/>
      <c r="EA25" s="208"/>
    </row>
    <row r="26" spans="1:131" ht="26.25" customHeight="1" x14ac:dyDescent="0.2">
      <c r="A26" s="946" t="s">
        <v>337</v>
      </c>
      <c r="B26" s="947"/>
      <c r="C26" s="947"/>
      <c r="D26" s="947"/>
      <c r="E26" s="947"/>
      <c r="F26" s="947"/>
      <c r="G26" s="947"/>
      <c r="H26" s="947"/>
      <c r="I26" s="947"/>
      <c r="J26" s="947"/>
      <c r="K26" s="947"/>
      <c r="L26" s="947"/>
      <c r="M26" s="947"/>
      <c r="N26" s="947"/>
      <c r="O26" s="947"/>
      <c r="P26" s="948"/>
      <c r="Q26" s="952" t="s">
        <v>368</v>
      </c>
      <c r="R26" s="953"/>
      <c r="S26" s="953"/>
      <c r="T26" s="953"/>
      <c r="U26" s="954"/>
      <c r="V26" s="952" t="s">
        <v>369</v>
      </c>
      <c r="W26" s="953"/>
      <c r="X26" s="953"/>
      <c r="Y26" s="953"/>
      <c r="Z26" s="954"/>
      <c r="AA26" s="952" t="s">
        <v>370</v>
      </c>
      <c r="AB26" s="953"/>
      <c r="AC26" s="953"/>
      <c r="AD26" s="953"/>
      <c r="AE26" s="953"/>
      <c r="AF26" s="1012" t="s">
        <v>371</v>
      </c>
      <c r="AG26" s="959"/>
      <c r="AH26" s="959"/>
      <c r="AI26" s="959"/>
      <c r="AJ26" s="1013"/>
      <c r="AK26" s="953" t="s">
        <v>372</v>
      </c>
      <c r="AL26" s="953"/>
      <c r="AM26" s="953"/>
      <c r="AN26" s="953"/>
      <c r="AO26" s="954"/>
      <c r="AP26" s="952" t="s">
        <v>373</v>
      </c>
      <c r="AQ26" s="953"/>
      <c r="AR26" s="953"/>
      <c r="AS26" s="953"/>
      <c r="AT26" s="954"/>
      <c r="AU26" s="952" t="s">
        <v>374</v>
      </c>
      <c r="AV26" s="953"/>
      <c r="AW26" s="953"/>
      <c r="AX26" s="953"/>
      <c r="AY26" s="954"/>
      <c r="AZ26" s="952" t="s">
        <v>375</v>
      </c>
      <c r="BA26" s="953"/>
      <c r="BB26" s="953"/>
      <c r="BC26" s="953"/>
      <c r="BD26" s="954"/>
      <c r="BE26" s="952" t="s">
        <v>344</v>
      </c>
      <c r="BF26" s="953"/>
      <c r="BG26" s="953"/>
      <c r="BH26" s="953"/>
      <c r="BI26" s="966"/>
      <c r="BJ26" s="210"/>
      <c r="BK26" s="210"/>
      <c r="BL26" s="210"/>
      <c r="BM26" s="210"/>
      <c r="BN26" s="210"/>
      <c r="BO26" s="219"/>
      <c r="BP26" s="219"/>
      <c r="BQ26" s="216">
        <v>20</v>
      </c>
      <c r="BR26" s="217"/>
      <c r="BS26" s="943" t="s">
        <v>555</v>
      </c>
      <c r="BT26" s="944"/>
      <c r="BU26" s="944"/>
      <c r="BV26" s="944"/>
      <c r="BW26" s="944"/>
      <c r="BX26" s="944"/>
      <c r="BY26" s="944"/>
      <c r="BZ26" s="944"/>
      <c r="CA26" s="944"/>
      <c r="CB26" s="944"/>
      <c r="CC26" s="944"/>
      <c r="CD26" s="944"/>
      <c r="CE26" s="944"/>
      <c r="CF26" s="944"/>
      <c r="CG26" s="965"/>
      <c r="CH26" s="940">
        <v>35</v>
      </c>
      <c r="CI26" s="941"/>
      <c r="CJ26" s="941"/>
      <c r="CK26" s="941"/>
      <c r="CL26" s="942"/>
      <c r="CM26" s="940">
        <v>1464</v>
      </c>
      <c r="CN26" s="941"/>
      <c r="CO26" s="941"/>
      <c r="CP26" s="941"/>
      <c r="CQ26" s="942"/>
      <c r="CR26" s="940">
        <v>257</v>
      </c>
      <c r="CS26" s="941"/>
      <c r="CT26" s="941"/>
      <c r="CU26" s="941"/>
      <c r="CV26" s="942"/>
      <c r="CW26" s="940" t="s">
        <v>473</v>
      </c>
      <c r="CX26" s="941"/>
      <c r="CY26" s="941"/>
      <c r="CZ26" s="941"/>
      <c r="DA26" s="942"/>
      <c r="DB26" s="940" t="s">
        <v>473</v>
      </c>
      <c r="DC26" s="941"/>
      <c r="DD26" s="941"/>
      <c r="DE26" s="941"/>
      <c r="DF26" s="942"/>
      <c r="DG26" s="940" t="s">
        <v>473</v>
      </c>
      <c r="DH26" s="941"/>
      <c r="DI26" s="941"/>
      <c r="DJ26" s="941"/>
      <c r="DK26" s="942"/>
      <c r="DL26" s="940" t="s">
        <v>473</v>
      </c>
      <c r="DM26" s="941"/>
      <c r="DN26" s="941"/>
      <c r="DO26" s="941"/>
      <c r="DP26" s="942"/>
      <c r="DQ26" s="940" t="s">
        <v>473</v>
      </c>
      <c r="DR26" s="941"/>
      <c r="DS26" s="941"/>
      <c r="DT26" s="941"/>
      <c r="DU26" s="942"/>
      <c r="DV26" s="943"/>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19"/>
      <c r="BP27" s="219"/>
      <c r="BQ27" s="216">
        <v>21</v>
      </c>
      <c r="BR27" s="217"/>
      <c r="BS27" s="943" t="s">
        <v>556</v>
      </c>
      <c r="BT27" s="944"/>
      <c r="BU27" s="944"/>
      <c r="BV27" s="944"/>
      <c r="BW27" s="944"/>
      <c r="BX27" s="944"/>
      <c r="BY27" s="944"/>
      <c r="BZ27" s="944"/>
      <c r="CA27" s="944"/>
      <c r="CB27" s="944"/>
      <c r="CC27" s="944"/>
      <c r="CD27" s="944"/>
      <c r="CE27" s="944"/>
      <c r="CF27" s="944"/>
      <c r="CG27" s="965"/>
      <c r="CH27" s="940">
        <v>36</v>
      </c>
      <c r="CI27" s="941"/>
      <c r="CJ27" s="941"/>
      <c r="CK27" s="941"/>
      <c r="CL27" s="942"/>
      <c r="CM27" s="940">
        <v>1456</v>
      </c>
      <c r="CN27" s="941"/>
      <c r="CO27" s="941"/>
      <c r="CP27" s="941"/>
      <c r="CQ27" s="942"/>
      <c r="CR27" s="940">
        <v>32</v>
      </c>
      <c r="CS27" s="941"/>
      <c r="CT27" s="941"/>
      <c r="CU27" s="941"/>
      <c r="CV27" s="942"/>
      <c r="CW27" s="940" t="s">
        <v>473</v>
      </c>
      <c r="CX27" s="941"/>
      <c r="CY27" s="941"/>
      <c r="CZ27" s="941"/>
      <c r="DA27" s="942"/>
      <c r="DB27" s="940" t="s">
        <v>473</v>
      </c>
      <c r="DC27" s="941"/>
      <c r="DD27" s="941"/>
      <c r="DE27" s="941"/>
      <c r="DF27" s="942"/>
      <c r="DG27" s="940" t="s">
        <v>473</v>
      </c>
      <c r="DH27" s="941"/>
      <c r="DI27" s="941"/>
      <c r="DJ27" s="941"/>
      <c r="DK27" s="942"/>
      <c r="DL27" s="940" t="s">
        <v>473</v>
      </c>
      <c r="DM27" s="941"/>
      <c r="DN27" s="941"/>
      <c r="DO27" s="941"/>
      <c r="DP27" s="942"/>
      <c r="DQ27" s="940" t="s">
        <v>473</v>
      </c>
      <c r="DR27" s="941"/>
      <c r="DS27" s="941"/>
      <c r="DT27" s="941"/>
      <c r="DU27" s="942"/>
      <c r="DV27" s="943"/>
      <c r="DW27" s="944"/>
      <c r="DX27" s="944"/>
      <c r="DY27" s="944"/>
      <c r="DZ27" s="945"/>
      <c r="EA27" s="208"/>
    </row>
    <row r="28" spans="1:131" ht="26.25" customHeight="1" thickTop="1" x14ac:dyDescent="0.2">
      <c r="A28" s="220">
        <v>1</v>
      </c>
      <c r="B28" s="1004" t="s">
        <v>376</v>
      </c>
      <c r="C28" s="1005"/>
      <c r="D28" s="1005"/>
      <c r="E28" s="1005"/>
      <c r="F28" s="1005"/>
      <c r="G28" s="1005"/>
      <c r="H28" s="1005"/>
      <c r="I28" s="1005"/>
      <c r="J28" s="1005"/>
      <c r="K28" s="1005"/>
      <c r="L28" s="1005"/>
      <c r="M28" s="1005"/>
      <c r="N28" s="1005"/>
      <c r="O28" s="1005"/>
      <c r="P28" s="1006"/>
      <c r="Q28" s="1007">
        <v>204697</v>
      </c>
      <c r="R28" s="1008"/>
      <c r="S28" s="1008"/>
      <c r="T28" s="1008"/>
      <c r="U28" s="1008"/>
      <c r="V28" s="1008">
        <v>200326</v>
      </c>
      <c r="W28" s="1008"/>
      <c r="X28" s="1008"/>
      <c r="Y28" s="1008"/>
      <c r="Z28" s="1008"/>
      <c r="AA28" s="1008">
        <v>4371</v>
      </c>
      <c r="AB28" s="1008"/>
      <c r="AC28" s="1008"/>
      <c r="AD28" s="1008"/>
      <c r="AE28" s="1009"/>
      <c r="AF28" s="1010">
        <v>4371</v>
      </c>
      <c r="AG28" s="1008"/>
      <c r="AH28" s="1008"/>
      <c r="AI28" s="1008"/>
      <c r="AJ28" s="1011"/>
      <c r="AK28" s="999">
        <v>12399</v>
      </c>
      <c r="AL28" s="1000"/>
      <c r="AM28" s="1000"/>
      <c r="AN28" s="1000"/>
      <c r="AO28" s="1000"/>
      <c r="AP28" s="1000" t="s">
        <v>473</v>
      </c>
      <c r="AQ28" s="1000"/>
      <c r="AR28" s="1000"/>
      <c r="AS28" s="1000"/>
      <c r="AT28" s="1000"/>
      <c r="AU28" s="1000" t="s">
        <v>473</v>
      </c>
      <c r="AV28" s="1000"/>
      <c r="AW28" s="1000"/>
      <c r="AX28" s="1000"/>
      <c r="AY28" s="1000"/>
      <c r="AZ28" s="1001" t="s">
        <v>473</v>
      </c>
      <c r="BA28" s="1001"/>
      <c r="BB28" s="1001"/>
      <c r="BC28" s="1001"/>
      <c r="BD28" s="1001"/>
      <c r="BE28" s="1002"/>
      <c r="BF28" s="1002"/>
      <c r="BG28" s="1002"/>
      <c r="BH28" s="1002"/>
      <c r="BI28" s="1003"/>
      <c r="BJ28" s="210"/>
      <c r="BK28" s="210"/>
      <c r="BL28" s="210"/>
      <c r="BM28" s="210"/>
      <c r="BN28" s="210"/>
      <c r="BO28" s="219"/>
      <c r="BP28" s="219"/>
      <c r="BQ28" s="216">
        <v>22</v>
      </c>
      <c r="BR28" s="217"/>
      <c r="BS28" s="943" t="s">
        <v>557</v>
      </c>
      <c r="BT28" s="944"/>
      <c r="BU28" s="944"/>
      <c r="BV28" s="944"/>
      <c r="BW28" s="944"/>
      <c r="BX28" s="944"/>
      <c r="BY28" s="944"/>
      <c r="BZ28" s="944"/>
      <c r="CA28" s="944"/>
      <c r="CB28" s="944"/>
      <c r="CC28" s="944"/>
      <c r="CD28" s="944"/>
      <c r="CE28" s="944"/>
      <c r="CF28" s="944"/>
      <c r="CG28" s="965"/>
      <c r="CH28" s="940">
        <v>27</v>
      </c>
      <c r="CI28" s="941"/>
      <c r="CJ28" s="941"/>
      <c r="CK28" s="941"/>
      <c r="CL28" s="942"/>
      <c r="CM28" s="940">
        <v>1315</v>
      </c>
      <c r="CN28" s="941"/>
      <c r="CO28" s="941"/>
      <c r="CP28" s="941"/>
      <c r="CQ28" s="942"/>
      <c r="CR28" s="940">
        <v>240</v>
      </c>
      <c r="CS28" s="941"/>
      <c r="CT28" s="941"/>
      <c r="CU28" s="941"/>
      <c r="CV28" s="942"/>
      <c r="CW28" s="940" t="s">
        <v>473</v>
      </c>
      <c r="CX28" s="941"/>
      <c r="CY28" s="941"/>
      <c r="CZ28" s="941"/>
      <c r="DA28" s="942"/>
      <c r="DB28" s="940" t="s">
        <v>473</v>
      </c>
      <c r="DC28" s="941"/>
      <c r="DD28" s="941"/>
      <c r="DE28" s="941"/>
      <c r="DF28" s="942"/>
      <c r="DG28" s="940" t="s">
        <v>473</v>
      </c>
      <c r="DH28" s="941"/>
      <c r="DI28" s="941"/>
      <c r="DJ28" s="941"/>
      <c r="DK28" s="942"/>
      <c r="DL28" s="940" t="s">
        <v>473</v>
      </c>
      <c r="DM28" s="941"/>
      <c r="DN28" s="941"/>
      <c r="DO28" s="941"/>
      <c r="DP28" s="942"/>
      <c r="DQ28" s="940" t="s">
        <v>473</v>
      </c>
      <c r="DR28" s="941"/>
      <c r="DS28" s="941"/>
      <c r="DT28" s="941"/>
      <c r="DU28" s="942"/>
      <c r="DV28" s="943"/>
      <c r="DW28" s="944"/>
      <c r="DX28" s="944"/>
      <c r="DY28" s="944"/>
      <c r="DZ28" s="945"/>
      <c r="EA28" s="208"/>
    </row>
    <row r="29" spans="1:131" ht="26.25" customHeight="1" x14ac:dyDescent="0.2">
      <c r="A29" s="220">
        <v>2</v>
      </c>
      <c r="B29" s="990" t="s">
        <v>377</v>
      </c>
      <c r="C29" s="991"/>
      <c r="D29" s="991"/>
      <c r="E29" s="991"/>
      <c r="F29" s="991"/>
      <c r="G29" s="991"/>
      <c r="H29" s="991"/>
      <c r="I29" s="991"/>
      <c r="J29" s="991"/>
      <c r="K29" s="991"/>
      <c r="L29" s="991"/>
      <c r="M29" s="991"/>
      <c r="N29" s="991"/>
      <c r="O29" s="991"/>
      <c r="P29" s="992"/>
      <c r="Q29" s="996">
        <v>9445</v>
      </c>
      <c r="R29" s="994"/>
      <c r="S29" s="994"/>
      <c r="T29" s="994"/>
      <c r="U29" s="994"/>
      <c r="V29" s="994">
        <v>9812</v>
      </c>
      <c r="W29" s="994"/>
      <c r="X29" s="994"/>
      <c r="Y29" s="994"/>
      <c r="Z29" s="994"/>
      <c r="AA29" s="994">
        <v>-367</v>
      </c>
      <c r="AB29" s="994"/>
      <c r="AC29" s="994"/>
      <c r="AD29" s="994"/>
      <c r="AE29" s="997"/>
      <c r="AF29" s="993">
        <v>26123</v>
      </c>
      <c r="AG29" s="994"/>
      <c r="AH29" s="994"/>
      <c r="AI29" s="994"/>
      <c r="AJ29" s="995"/>
      <c r="AK29" s="931">
        <v>231</v>
      </c>
      <c r="AL29" s="922"/>
      <c r="AM29" s="922"/>
      <c r="AN29" s="922"/>
      <c r="AO29" s="922"/>
      <c r="AP29" s="922">
        <v>16081</v>
      </c>
      <c r="AQ29" s="922"/>
      <c r="AR29" s="922"/>
      <c r="AS29" s="922"/>
      <c r="AT29" s="922"/>
      <c r="AU29" s="922">
        <v>0</v>
      </c>
      <c r="AV29" s="922"/>
      <c r="AW29" s="922"/>
      <c r="AX29" s="922"/>
      <c r="AY29" s="922"/>
      <c r="AZ29" s="998" t="s">
        <v>473</v>
      </c>
      <c r="BA29" s="998"/>
      <c r="BB29" s="998"/>
      <c r="BC29" s="998"/>
      <c r="BD29" s="998"/>
      <c r="BE29" s="923" t="s">
        <v>378</v>
      </c>
      <c r="BF29" s="923"/>
      <c r="BG29" s="923"/>
      <c r="BH29" s="923"/>
      <c r="BI29" s="924"/>
      <c r="BJ29" s="210"/>
      <c r="BK29" s="210"/>
      <c r="BL29" s="210"/>
      <c r="BM29" s="210"/>
      <c r="BN29" s="210"/>
      <c r="BO29" s="219"/>
      <c r="BP29" s="219"/>
      <c r="BQ29" s="216">
        <v>23</v>
      </c>
      <c r="BR29" s="217"/>
      <c r="BS29" s="943" t="s">
        <v>558</v>
      </c>
      <c r="BT29" s="944"/>
      <c r="BU29" s="944"/>
      <c r="BV29" s="944"/>
      <c r="BW29" s="944"/>
      <c r="BX29" s="944"/>
      <c r="BY29" s="944"/>
      <c r="BZ29" s="944"/>
      <c r="CA29" s="944"/>
      <c r="CB29" s="944"/>
      <c r="CC29" s="944"/>
      <c r="CD29" s="944"/>
      <c r="CE29" s="944"/>
      <c r="CF29" s="944"/>
      <c r="CG29" s="965"/>
      <c r="CH29" s="940">
        <v>149</v>
      </c>
      <c r="CI29" s="941"/>
      <c r="CJ29" s="941"/>
      <c r="CK29" s="941"/>
      <c r="CL29" s="942"/>
      <c r="CM29" s="940">
        <v>-693</v>
      </c>
      <c r="CN29" s="941"/>
      <c r="CO29" s="941"/>
      <c r="CP29" s="941"/>
      <c r="CQ29" s="942"/>
      <c r="CR29" s="940">
        <v>53</v>
      </c>
      <c r="CS29" s="941"/>
      <c r="CT29" s="941"/>
      <c r="CU29" s="941"/>
      <c r="CV29" s="942"/>
      <c r="CW29" s="940">
        <v>16</v>
      </c>
      <c r="CX29" s="941"/>
      <c r="CY29" s="941"/>
      <c r="CZ29" s="941"/>
      <c r="DA29" s="942"/>
      <c r="DB29" s="940">
        <v>6165</v>
      </c>
      <c r="DC29" s="941"/>
      <c r="DD29" s="941"/>
      <c r="DE29" s="941"/>
      <c r="DF29" s="942"/>
      <c r="DG29" s="940" t="s">
        <v>473</v>
      </c>
      <c r="DH29" s="941"/>
      <c r="DI29" s="941"/>
      <c r="DJ29" s="941"/>
      <c r="DK29" s="942"/>
      <c r="DL29" s="940" t="s">
        <v>473</v>
      </c>
      <c r="DM29" s="941"/>
      <c r="DN29" s="941"/>
      <c r="DO29" s="941"/>
      <c r="DP29" s="942"/>
      <c r="DQ29" s="940" t="s">
        <v>473</v>
      </c>
      <c r="DR29" s="941"/>
      <c r="DS29" s="941"/>
      <c r="DT29" s="941"/>
      <c r="DU29" s="942"/>
      <c r="DV29" s="943"/>
      <c r="DW29" s="944"/>
      <c r="DX29" s="944"/>
      <c r="DY29" s="944"/>
      <c r="DZ29" s="945"/>
      <c r="EA29" s="208"/>
    </row>
    <row r="30" spans="1:131" ht="26.25" customHeight="1" x14ac:dyDescent="0.2">
      <c r="A30" s="220">
        <v>3</v>
      </c>
      <c r="B30" s="990" t="s">
        <v>379</v>
      </c>
      <c r="C30" s="991"/>
      <c r="D30" s="991"/>
      <c r="E30" s="991"/>
      <c r="F30" s="991"/>
      <c r="G30" s="991"/>
      <c r="H30" s="991"/>
      <c r="I30" s="991"/>
      <c r="J30" s="991"/>
      <c r="K30" s="991"/>
      <c r="L30" s="991"/>
      <c r="M30" s="991"/>
      <c r="N30" s="991"/>
      <c r="O30" s="991"/>
      <c r="P30" s="992"/>
      <c r="Q30" s="996">
        <v>1322</v>
      </c>
      <c r="R30" s="994"/>
      <c r="S30" s="994"/>
      <c r="T30" s="994"/>
      <c r="U30" s="994"/>
      <c r="V30" s="994">
        <v>1389</v>
      </c>
      <c r="W30" s="994"/>
      <c r="X30" s="994"/>
      <c r="Y30" s="994"/>
      <c r="Z30" s="994"/>
      <c r="AA30" s="994">
        <v>-67</v>
      </c>
      <c r="AB30" s="994"/>
      <c r="AC30" s="994"/>
      <c r="AD30" s="994"/>
      <c r="AE30" s="997"/>
      <c r="AF30" s="993">
        <v>4564</v>
      </c>
      <c r="AG30" s="994"/>
      <c r="AH30" s="994"/>
      <c r="AI30" s="994"/>
      <c r="AJ30" s="995"/>
      <c r="AK30" s="931">
        <v>0</v>
      </c>
      <c r="AL30" s="922"/>
      <c r="AM30" s="922"/>
      <c r="AN30" s="922"/>
      <c r="AO30" s="922"/>
      <c r="AP30" s="922">
        <v>1664</v>
      </c>
      <c r="AQ30" s="922"/>
      <c r="AR30" s="922"/>
      <c r="AS30" s="922"/>
      <c r="AT30" s="922"/>
      <c r="AU30" s="922">
        <v>20</v>
      </c>
      <c r="AV30" s="922"/>
      <c r="AW30" s="922"/>
      <c r="AX30" s="922"/>
      <c r="AY30" s="922"/>
      <c r="AZ30" s="998" t="s">
        <v>473</v>
      </c>
      <c r="BA30" s="998"/>
      <c r="BB30" s="998"/>
      <c r="BC30" s="998"/>
      <c r="BD30" s="998"/>
      <c r="BE30" s="923" t="s">
        <v>378</v>
      </c>
      <c r="BF30" s="923"/>
      <c r="BG30" s="923"/>
      <c r="BH30" s="923"/>
      <c r="BI30" s="924"/>
      <c r="BJ30" s="210"/>
      <c r="BK30" s="210"/>
      <c r="BL30" s="210"/>
      <c r="BM30" s="210"/>
      <c r="BN30" s="210"/>
      <c r="BO30" s="219"/>
      <c r="BP30" s="219"/>
      <c r="BQ30" s="216">
        <v>24</v>
      </c>
      <c r="BR30" s="217"/>
      <c r="BS30" s="943" t="s">
        <v>559</v>
      </c>
      <c r="BT30" s="944"/>
      <c r="BU30" s="944"/>
      <c r="BV30" s="944"/>
      <c r="BW30" s="944"/>
      <c r="BX30" s="944"/>
      <c r="BY30" s="944"/>
      <c r="BZ30" s="944"/>
      <c r="CA30" s="944"/>
      <c r="CB30" s="944"/>
      <c r="CC30" s="944"/>
      <c r="CD30" s="944"/>
      <c r="CE30" s="944"/>
      <c r="CF30" s="944"/>
      <c r="CG30" s="965"/>
      <c r="CH30" s="940">
        <v>-66</v>
      </c>
      <c r="CI30" s="941"/>
      <c r="CJ30" s="941"/>
      <c r="CK30" s="941"/>
      <c r="CL30" s="942"/>
      <c r="CM30" s="940">
        <v>890</v>
      </c>
      <c r="CN30" s="941"/>
      <c r="CO30" s="941"/>
      <c r="CP30" s="941"/>
      <c r="CQ30" s="942"/>
      <c r="CR30" s="940">
        <v>30</v>
      </c>
      <c r="CS30" s="941"/>
      <c r="CT30" s="941"/>
      <c r="CU30" s="941"/>
      <c r="CV30" s="942"/>
      <c r="CW30" s="940" t="s">
        <v>473</v>
      </c>
      <c r="CX30" s="941"/>
      <c r="CY30" s="941"/>
      <c r="CZ30" s="941"/>
      <c r="DA30" s="942"/>
      <c r="DB30" s="940" t="s">
        <v>473</v>
      </c>
      <c r="DC30" s="941"/>
      <c r="DD30" s="941"/>
      <c r="DE30" s="941"/>
      <c r="DF30" s="942"/>
      <c r="DG30" s="940" t="s">
        <v>473</v>
      </c>
      <c r="DH30" s="941"/>
      <c r="DI30" s="941"/>
      <c r="DJ30" s="941"/>
      <c r="DK30" s="942"/>
      <c r="DL30" s="940" t="s">
        <v>473</v>
      </c>
      <c r="DM30" s="941"/>
      <c r="DN30" s="941"/>
      <c r="DO30" s="941"/>
      <c r="DP30" s="942"/>
      <c r="DQ30" s="940" t="s">
        <v>473</v>
      </c>
      <c r="DR30" s="941"/>
      <c r="DS30" s="941"/>
      <c r="DT30" s="941"/>
      <c r="DU30" s="942"/>
      <c r="DV30" s="943"/>
      <c r="DW30" s="944"/>
      <c r="DX30" s="944"/>
      <c r="DY30" s="944"/>
      <c r="DZ30" s="945"/>
      <c r="EA30" s="208"/>
    </row>
    <row r="31" spans="1:131" ht="26.25" customHeight="1" x14ac:dyDescent="0.2">
      <c r="A31" s="220">
        <v>4</v>
      </c>
      <c r="B31" s="990" t="s">
        <v>380</v>
      </c>
      <c r="C31" s="991"/>
      <c r="D31" s="991"/>
      <c r="E31" s="991"/>
      <c r="F31" s="991"/>
      <c r="G31" s="991"/>
      <c r="H31" s="991"/>
      <c r="I31" s="991"/>
      <c r="J31" s="991"/>
      <c r="K31" s="991"/>
      <c r="L31" s="991"/>
      <c r="M31" s="991"/>
      <c r="N31" s="991"/>
      <c r="O31" s="991"/>
      <c r="P31" s="992"/>
      <c r="Q31" s="996">
        <v>618</v>
      </c>
      <c r="R31" s="994"/>
      <c r="S31" s="994"/>
      <c r="T31" s="994"/>
      <c r="U31" s="994"/>
      <c r="V31" s="994">
        <v>386</v>
      </c>
      <c r="W31" s="994"/>
      <c r="X31" s="994"/>
      <c r="Y31" s="994"/>
      <c r="Z31" s="994"/>
      <c r="AA31" s="994">
        <v>232</v>
      </c>
      <c r="AB31" s="994"/>
      <c r="AC31" s="994"/>
      <c r="AD31" s="994"/>
      <c r="AE31" s="997"/>
      <c r="AF31" s="993">
        <v>6281</v>
      </c>
      <c r="AG31" s="994"/>
      <c r="AH31" s="994"/>
      <c r="AI31" s="994"/>
      <c r="AJ31" s="995"/>
      <c r="AK31" s="931">
        <v>0</v>
      </c>
      <c r="AL31" s="922"/>
      <c r="AM31" s="922"/>
      <c r="AN31" s="922"/>
      <c r="AO31" s="922"/>
      <c r="AP31" s="922">
        <v>0</v>
      </c>
      <c r="AQ31" s="922"/>
      <c r="AR31" s="922"/>
      <c r="AS31" s="922"/>
      <c r="AT31" s="922"/>
      <c r="AU31" s="922">
        <v>0</v>
      </c>
      <c r="AV31" s="922"/>
      <c r="AW31" s="922"/>
      <c r="AX31" s="922"/>
      <c r="AY31" s="922"/>
      <c r="AZ31" s="998" t="s">
        <v>473</v>
      </c>
      <c r="BA31" s="998"/>
      <c r="BB31" s="998"/>
      <c r="BC31" s="998"/>
      <c r="BD31" s="998"/>
      <c r="BE31" s="923" t="s">
        <v>378</v>
      </c>
      <c r="BF31" s="923"/>
      <c r="BG31" s="923"/>
      <c r="BH31" s="923"/>
      <c r="BI31" s="924"/>
      <c r="BJ31" s="210"/>
      <c r="BK31" s="210"/>
      <c r="BL31" s="210"/>
      <c r="BM31" s="210"/>
      <c r="BN31" s="210"/>
      <c r="BO31" s="219"/>
      <c r="BP31" s="219"/>
      <c r="BQ31" s="216">
        <v>25</v>
      </c>
      <c r="BR31" s="217"/>
      <c r="BS31" s="943" t="s">
        <v>560</v>
      </c>
      <c r="BT31" s="944"/>
      <c r="BU31" s="944"/>
      <c r="BV31" s="944"/>
      <c r="BW31" s="944"/>
      <c r="BX31" s="944"/>
      <c r="BY31" s="944"/>
      <c r="BZ31" s="944"/>
      <c r="CA31" s="944"/>
      <c r="CB31" s="944"/>
      <c r="CC31" s="944"/>
      <c r="CD31" s="944"/>
      <c r="CE31" s="944"/>
      <c r="CF31" s="944"/>
      <c r="CG31" s="965"/>
      <c r="CH31" s="940">
        <v>124</v>
      </c>
      <c r="CI31" s="941"/>
      <c r="CJ31" s="941"/>
      <c r="CK31" s="941"/>
      <c r="CL31" s="942"/>
      <c r="CM31" s="940">
        <v>383</v>
      </c>
      <c r="CN31" s="941"/>
      <c r="CO31" s="941"/>
      <c r="CP31" s="941"/>
      <c r="CQ31" s="942"/>
      <c r="CR31" s="940">
        <v>113</v>
      </c>
      <c r="CS31" s="941"/>
      <c r="CT31" s="941"/>
      <c r="CU31" s="941"/>
      <c r="CV31" s="942"/>
      <c r="CW31" s="940" t="s">
        <v>473</v>
      </c>
      <c r="CX31" s="941"/>
      <c r="CY31" s="941"/>
      <c r="CZ31" s="941"/>
      <c r="DA31" s="942"/>
      <c r="DB31" s="940" t="s">
        <v>473</v>
      </c>
      <c r="DC31" s="941"/>
      <c r="DD31" s="941"/>
      <c r="DE31" s="941"/>
      <c r="DF31" s="942"/>
      <c r="DG31" s="940" t="s">
        <v>473</v>
      </c>
      <c r="DH31" s="941"/>
      <c r="DI31" s="941"/>
      <c r="DJ31" s="941"/>
      <c r="DK31" s="942"/>
      <c r="DL31" s="940" t="s">
        <v>473</v>
      </c>
      <c r="DM31" s="941"/>
      <c r="DN31" s="941"/>
      <c r="DO31" s="941"/>
      <c r="DP31" s="942"/>
      <c r="DQ31" s="940" t="s">
        <v>473</v>
      </c>
      <c r="DR31" s="941"/>
      <c r="DS31" s="941"/>
      <c r="DT31" s="941"/>
      <c r="DU31" s="942"/>
      <c r="DV31" s="943"/>
      <c r="DW31" s="944"/>
      <c r="DX31" s="944"/>
      <c r="DY31" s="944"/>
      <c r="DZ31" s="945"/>
      <c r="EA31" s="208"/>
    </row>
    <row r="32" spans="1:131" ht="26.25" customHeight="1" x14ac:dyDescent="0.2">
      <c r="A32" s="220">
        <v>5</v>
      </c>
      <c r="B32" s="990" t="s">
        <v>381</v>
      </c>
      <c r="C32" s="991"/>
      <c r="D32" s="991"/>
      <c r="E32" s="991"/>
      <c r="F32" s="991"/>
      <c r="G32" s="991"/>
      <c r="H32" s="991"/>
      <c r="I32" s="991"/>
      <c r="J32" s="991"/>
      <c r="K32" s="991"/>
      <c r="L32" s="991"/>
      <c r="M32" s="991"/>
      <c r="N32" s="991"/>
      <c r="O32" s="991"/>
      <c r="P32" s="992"/>
      <c r="Q32" s="996">
        <v>10287</v>
      </c>
      <c r="R32" s="994"/>
      <c r="S32" s="994"/>
      <c r="T32" s="994"/>
      <c r="U32" s="994"/>
      <c r="V32" s="994">
        <v>9507</v>
      </c>
      <c r="W32" s="994"/>
      <c r="X32" s="994"/>
      <c r="Y32" s="994"/>
      <c r="Z32" s="994"/>
      <c r="AA32" s="994">
        <v>779</v>
      </c>
      <c r="AB32" s="994"/>
      <c r="AC32" s="994"/>
      <c r="AD32" s="994"/>
      <c r="AE32" s="997"/>
      <c r="AF32" s="993">
        <v>4161</v>
      </c>
      <c r="AG32" s="994"/>
      <c r="AH32" s="994"/>
      <c r="AI32" s="994"/>
      <c r="AJ32" s="995"/>
      <c r="AK32" s="931">
        <v>1441</v>
      </c>
      <c r="AL32" s="922"/>
      <c r="AM32" s="922"/>
      <c r="AN32" s="922"/>
      <c r="AO32" s="922"/>
      <c r="AP32" s="922">
        <v>12543</v>
      </c>
      <c r="AQ32" s="922"/>
      <c r="AR32" s="922"/>
      <c r="AS32" s="922"/>
      <c r="AT32" s="922"/>
      <c r="AU32" s="922">
        <v>6297</v>
      </c>
      <c r="AV32" s="922"/>
      <c r="AW32" s="922"/>
      <c r="AX32" s="922"/>
      <c r="AY32" s="922"/>
      <c r="AZ32" s="998" t="s">
        <v>473</v>
      </c>
      <c r="BA32" s="998"/>
      <c r="BB32" s="998"/>
      <c r="BC32" s="998"/>
      <c r="BD32" s="998"/>
      <c r="BE32" s="923" t="s">
        <v>378</v>
      </c>
      <c r="BF32" s="923"/>
      <c r="BG32" s="923"/>
      <c r="BH32" s="923"/>
      <c r="BI32" s="924"/>
      <c r="BJ32" s="210"/>
      <c r="BK32" s="210"/>
      <c r="BL32" s="210"/>
      <c r="BM32" s="210"/>
      <c r="BN32" s="210"/>
      <c r="BO32" s="219"/>
      <c r="BP32" s="219"/>
      <c r="BQ32" s="216">
        <v>26</v>
      </c>
      <c r="BR32" s="217"/>
      <c r="BS32" s="943" t="s">
        <v>561</v>
      </c>
      <c r="BT32" s="944"/>
      <c r="BU32" s="944"/>
      <c r="BV32" s="944"/>
      <c r="BW32" s="944"/>
      <c r="BX32" s="944"/>
      <c r="BY32" s="944"/>
      <c r="BZ32" s="944"/>
      <c r="CA32" s="944"/>
      <c r="CB32" s="944"/>
      <c r="CC32" s="944"/>
      <c r="CD32" s="944"/>
      <c r="CE32" s="944"/>
      <c r="CF32" s="944"/>
      <c r="CG32" s="965"/>
      <c r="CH32" s="940">
        <v>0</v>
      </c>
      <c r="CI32" s="941"/>
      <c r="CJ32" s="941"/>
      <c r="CK32" s="941"/>
      <c r="CL32" s="942"/>
      <c r="CM32" s="940">
        <v>455</v>
      </c>
      <c r="CN32" s="941"/>
      <c r="CO32" s="941"/>
      <c r="CP32" s="941"/>
      <c r="CQ32" s="942"/>
      <c r="CR32" s="940">
        <v>50</v>
      </c>
      <c r="CS32" s="941"/>
      <c r="CT32" s="941"/>
      <c r="CU32" s="941"/>
      <c r="CV32" s="942"/>
      <c r="CW32" s="940" t="s">
        <v>473</v>
      </c>
      <c r="CX32" s="941"/>
      <c r="CY32" s="941"/>
      <c r="CZ32" s="941"/>
      <c r="DA32" s="942"/>
      <c r="DB32" s="940" t="s">
        <v>473</v>
      </c>
      <c r="DC32" s="941"/>
      <c r="DD32" s="941"/>
      <c r="DE32" s="941"/>
      <c r="DF32" s="942"/>
      <c r="DG32" s="940" t="s">
        <v>473</v>
      </c>
      <c r="DH32" s="941"/>
      <c r="DI32" s="941"/>
      <c r="DJ32" s="941"/>
      <c r="DK32" s="942"/>
      <c r="DL32" s="940" t="s">
        <v>473</v>
      </c>
      <c r="DM32" s="941"/>
      <c r="DN32" s="941"/>
      <c r="DO32" s="941"/>
      <c r="DP32" s="942"/>
      <c r="DQ32" s="940" t="s">
        <v>473</v>
      </c>
      <c r="DR32" s="941"/>
      <c r="DS32" s="941"/>
      <c r="DT32" s="941"/>
      <c r="DU32" s="942"/>
      <c r="DV32" s="943"/>
      <c r="DW32" s="944"/>
      <c r="DX32" s="944"/>
      <c r="DY32" s="944"/>
      <c r="DZ32" s="945"/>
      <c r="EA32" s="208"/>
    </row>
    <row r="33" spans="1:131" ht="26.25" customHeight="1" x14ac:dyDescent="0.2">
      <c r="A33" s="220">
        <v>6</v>
      </c>
      <c r="B33" s="990" t="s">
        <v>382</v>
      </c>
      <c r="C33" s="991"/>
      <c r="D33" s="991"/>
      <c r="E33" s="991"/>
      <c r="F33" s="991"/>
      <c r="G33" s="991"/>
      <c r="H33" s="991"/>
      <c r="I33" s="991"/>
      <c r="J33" s="991"/>
      <c r="K33" s="991"/>
      <c r="L33" s="991"/>
      <c r="M33" s="991"/>
      <c r="N33" s="991"/>
      <c r="O33" s="991"/>
      <c r="P33" s="992"/>
      <c r="Q33" s="996">
        <v>3077</v>
      </c>
      <c r="R33" s="994"/>
      <c r="S33" s="994"/>
      <c r="T33" s="994"/>
      <c r="U33" s="994"/>
      <c r="V33" s="994">
        <v>3072</v>
      </c>
      <c r="W33" s="994"/>
      <c r="X33" s="994"/>
      <c r="Y33" s="994"/>
      <c r="Z33" s="994"/>
      <c r="AA33" s="994">
        <v>5</v>
      </c>
      <c r="AB33" s="994"/>
      <c r="AC33" s="994"/>
      <c r="AD33" s="994"/>
      <c r="AE33" s="997"/>
      <c r="AF33" s="993">
        <v>2968</v>
      </c>
      <c r="AG33" s="994"/>
      <c r="AH33" s="994"/>
      <c r="AI33" s="994"/>
      <c r="AJ33" s="995"/>
      <c r="AK33" s="931">
        <v>310</v>
      </c>
      <c r="AL33" s="922"/>
      <c r="AM33" s="922"/>
      <c r="AN33" s="922"/>
      <c r="AO33" s="922"/>
      <c r="AP33" s="922">
        <v>25884</v>
      </c>
      <c r="AQ33" s="922"/>
      <c r="AR33" s="922"/>
      <c r="AS33" s="922"/>
      <c r="AT33" s="922"/>
      <c r="AU33" s="922">
        <v>5280</v>
      </c>
      <c r="AV33" s="922"/>
      <c r="AW33" s="922"/>
      <c r="AX33" s="922"/>
      <c r="AY33" s="922"/>
      <c r="AZ33" s="998" t="s">
        <v>473</v>
      </c>
      <c r="BA33" s="998"/>
      <c r="BB33" s="998"/>
      <c r="BC33" s="998"/>
      <c r="BD33" s="998"/>
      <c r="BE33" s="923" t="s">
        <v>383</v>
      </c>
      <c r="BF33" s="923"/>
      <c r="BG33" s="923"/>
      <c r="BH33" s="923"/>
      <c r="BI33" s="924"/>
      <c r="BJ33" s="210"/>
      <c r="BK33" s="210"/>
      <c r="BL33" s="210"/>
      <c r="BM33" s="210"/>
      <c r="BN33" s="210"/>
      <c r="BO33" s="219"/>
      <c r="BP33" s="219"/>
      <c r="BQ33" s="216">
        <v>27</v>
      </c>
      <c r="BR33" s="217"/>
      <c r="BS33" s="943" t="s">
        <v>562</v>
      </c>
      <c r="BT33" s="944"/>
      <c r="BU33" s="944"/>
      <c r="BV33" s="944"/>
      <c r="BW33" s="944"/>
      <c r="BX33" s="944"/>
      <c r="BY33" s="944"/>
      <c r="BZ33" s="944"/>
      <c r="CA33" s="944"/>
      <c r="CB33" s="944"/>
      <c r="CC33" s="944"/>
      <c r="CD33" s="944"/>
      <c r="CE33" s="944"/>
      <c r="CF33" s="944"/>
      <c r="CG33" s="965"/>
      <c r="CH33" s="940">
        <v>204</v>
      </c>
      <c r="CI33" s="941"/>
      <c r="CJ33" s="941"/>
      <c r="CK33" s="941"/>
      <c r="CL33" s="942"/>
      <c r="CM33" s="940">
        <v>7311</v>
      </c>
      <c r="CN33" s="941"/>
      <c r="CO33" s="941"/>
      <c r="CP33" s="941"/>
      <c r="CQ33" s="942"/>
      <c r="CR33" s="940">
        <v>21</v>
      </c>
      <c r="CS33" s="941"/>
      <c r="CT33" s="941"/>
      <c r="CU33" s="941"/>
      <c r="CV33" s="942"/>
      <c r="CW33" s="940" t="s">
        <v>473</v>
      </c>
      <c r="CX33" s="941"/>
      <c r="CY33" s="941"/>
      <c r="CZ33" s="941"/>
      <c r="DA33" s="942"/>
      <c r="DB33" s="940">
        <v>41</v>
      </c>
      <c r="DC33" s="941"/>
      <c r="DD33" s="941"/>
      <c r="DE33" s="941"/>
      <c r="DF33" s="942"/>
      <c r="DG33" s="940" t="s">
        <v>473</v>
      </c>
      <c r="DH33" s="941"/>
      <c r="DI33" s="941"/>
      <c r="DJ33" s="941"/>
      <c r="DK33" s="942"/>
      <c r="DL33" s="940" t="s">
        <v>473</v>
      </c>
      <c r="DM33" s="941"/>
      <c r="DN33" s="941"/>
      <c r="DO33" s="941"/>
      <c r="DP33" s="942"/>
      <c r="DQ33" s="940" t="s">
        <v>473</v>
      </c>
      <c r="DR33" s="941"/>
      <c r="DS33" s="941"/>
      <c r="DT33" s="941"/>
      <c r="DU33" s="942"/>
      <c r="DV33" s="943"/>
      <c r="DW33" s="944"/>
      <c r="DX33" s="944"/>
      <c r="DY33" s="944"/>
      <c r="DZ33" s="945"/>
      <c r="EA33" s="208"/>
    </row>
    <row r="34" spans="1:131" ht="26.25" customHeight="1" x14ac:dyDescent="0.2">
      <c r="A34" s="220">
        <v>7</v>
      </c>
      <c r="B34" s="990"/>
      <c r="C34" s="991"/>
      <c r="D34" s="991"/>
      <c r="E34" s="991"/>
      <c r="F34" s="991"/>
      <c r="G34" s="991"/>
      <c r="H34" s="991"/>
      <c r="I34" s="991"/>
      <c r="J34" s="991"/>
      <c r="K34" s="991"/>
      <c r="L34" s="991"/>
      <c r="M34" s="991"/>
      <c r="N34" s="991"/>
      <c r="O34" s="991"/>
      <c r="P34" s="992"/>
      <c r="Q34" s="996"/>
      <c r="R34" s="994"/>
      <c r="S34" s="994"/>
      <c r="T34" s="994"/>
      <c r="U34" s="994"/>
      <c r="V34" s="994"/>
      <c r="W34" s="994"/>
      <c r="X34" s="994"/>
      <c r="Y34" s="994"/>
      <c r="Z34" s="994"/>
      <c r="AA34" s="994"/>
      <c r="AB34" s="994"/>
      <c r="AC34" s="994"/>
      <c r="AD34" s="994"/>
      <c r="AE34" s="997"/>
      <c r="AF34" s="993"/>
      <c r="AG34" s="994"/>
      <c r="AH34" s="994"/>
      <c r="AI34" s="994"/>
      <c r="AJ34" s="995"/>
      <c r="AK34" s="931"/>
      <c r="AL34" s="922"/>
      <c r="AM34" s="922"/>
      <c r="AN34" s="922"/>
      <c r="AO34" s="922"/>
      <c r="AP34" s="922"/>
      <c r="AQ34" s="922"/>
      <c r="AR34" s="922"/>
      <c r="AS34" s="922"/>
      <c r="AT34" s="922"/>
      <c r="AU34" s="922"/>
      <c r="AV34" s="922"/>
      <c r="AW34" s="922"/>
      <c r="AX34" s="922"/>
      <c r="AY34" s="922"/>
      <c r="AZ34" s="998"/>
      <c r="BA34" s="998"/>
      <c r="BB34" s="998"/>
      <c r="BC34" s="998"/>
      <c r="BD34" s="998"/>
      <c r="BE34" s="923"/>
      <c r="BF34" s="923"/>
      <c r="BG34" s="923"/>
      <c r="BH34" s="923"/>
      <c r="BI34" s="924"/>
      <c r="BJ34" s="210"/>
      <c r="BK34" s="210"/>
      <c r="BL34" s="210"/>
      <c r="BM34" s="210"/>
      <c r="BN34" s="210"/>
      <c r="BO34" s="219"/>
      <c r="BP34" s="219"/>
      <c r="BQ34" s="216">
        <v>28</v>
      </c>
      <c r="BR34" s="217" t="s">
        <v>535</v>
      </c>
      <c r="BS34" s="943" t="s">
        <v>563</v>
      </c>
      <c r="BT34" s="944"/>
      <c r="BU34" s="944"/>
      <c r="BV34" s="944"/>
      <c r="BW34" s="944"/>
      <c r="BX34" s="944"/>
      <c r="BY34" s="944"/>
      <c r="BZ34" s="944"/>
      <c r="CA34" s="944"/>
      <c r="CB34" s="944"/>
      <c r="CC34" s="944"/>
      <c r="CD34" s="944"/>
      <c r="CE34" s="944"/>
      <c r="CF34" s="944"/>
      <c r="CG34" s="965"/>
      <c r="CH34" s="940">
        <v>-84</v>
      </c>
      <c r="CI34" s="941"/>
      <c r="CJ34" s="941"/>
      <c r="CK34" s="941"/>
      <c r="CL34" s="942"/>
      <c r="CM34" s="940">
        <v>9765</v>
      </c>
      <c r="CN34" s="941"/>
      <c r="CO34" s="941"/>
      <c r="CP34" s="941"/>
      <c r="CQ34" s="942"/>
      <c r="CR34" s="940">
        <v>9765</v>
      </c>
      <c r="CS34" s="941"/>
      <c r="CT34" s="941"/>
      <c r="CU34" s="941"/>
      <c r="CV34" s="942"/>
      <c r="CW34" s="940" t="s">
        <v>473</v>
      </c>
      <c r="CX34" s="941"/>
      <c r="CY34" s="941"/>
      <c r="CZ34" s="941"/>
      <c r="DA34" s="942"/>
      <c r="DB34" s="940" t="s">
        <v>473</v>
      </c>
      <c r="DC34" s="941"/>
      <c r="DD34" s="941"/>
      <c r="DE34" s="941"/>
      <c r="DF34" s="942"/>
      <c r="DG34" s="940">
        <v>19</v>
      </c>
      <c r="DH34" s="941"/>
      <c r="DI34" s="941"/>
      <c r="DJ34" s="941"/>
      <c r="DK34" s="942"/>
      <c r="DL34" s="940" t="s">
        <v>473</v>
      </c>
      <c r="DM34" s="941"/>
      <c r="DN34" s="941"/>
      <c r="DO34" s="941"/>
      <c r="DP34" s="942"/>
      <c r="DQ34" s="940" t="s">
        <v>473</v>
      </c>
      <c r="DR34" s="941"/>
      <c r="DS34" s="941"/>
      <c r="DT34" s="941"/>
      <c r="DU34" s="942"/>
      <c r="DV34" s="943"/>
      <c r="DW34" s="944"/>
      <c r="DX34" s="944"/>
      <c r="DY34" s="944"/>
      <c r="DZ34" s="945"/>
      <c r="EA34" s="208"/>
    </row>
    <row r="35" spans="1:131" ht="26.25" customHeight="1" x14ac:dyDescent="0.2">
      <c r="A35" s="220">
        <v>8</v>
      </c>
      <c r="B35" s="990"/>
      <c r="C35" s="991"/>
      <c r="D35" s="991"/>
      <c r="E35" s="991"/>
      <c r="F35" s="991"/>
      <c r="G35" s="991"/>
      <c r="H35" s="991"/>
      <c r="I35" s="991"/>
      <c r="J35" s="991"/>
      <c r="K35" s="991"/>
      <c r="L35" s="991"/>
      <c r="M35" s="991"/>
      <c r="N35" s="991"/>
      <c r="O35" s="991"/>
      <c r="P35" s="992"/>
      <c r="Q35" s="996"/>
      <c r="R35" s="994"/>
      <c r="S35" s="994"/>
      <c r="T35" s="994"/>
      <c r="U35" s="994"/>
      <c r="V35" s="994"/>
      <c r="W35" s="994"/>
      <c r="X35" s="994"/>
      <c r="Y35" s="994"/>
      <c r="Z35" s="994"/>
      <c r="AA35" s="994"/>
      <c r="AB35" s="994"/>
      <c r="AC35" s="994"/>
      <c r="AD35" s="994"/>
      <c r="AE35" s="997"/>
      <c r="AF35" s="993"/>
      <c r="AG35" s="994"/>
      <c r="AH35" s="994"/>
      <c r="AI35" s="994"/>
      <c r="AJ35" s="995"/>
      <c r="AK35" s="931"/>
      <c r="AL35" s="922"/>
      <c r="AM35" s="922"/>
      <c r="AN35" s="922"/>
      <c r="AO35" s="922"/>
      <c r="AP35" s="922"/>
      <c r="AQ35" s="922"/>
      <c r="AR35" s="922"/>
      <c r="AS35" s="922"/>
      <c r="AT35" s="922"/>
      <c r="AU35" s="922"/>
      <c r="AV35" s="922"/>
      <c r="AW35" s="922"/>
      <c r="AX35" s="922"/>
      <c r="AY35" s="922"/>
      <c r="AZ35" s="998"/>
      <c r="BA35" s="998"/>
      <c r="BB35" s="998"/>
      <c r="BC35" s="998"/>
      <c r="BD35" s="998"/>
      <c r="BE35" s="923"/>
      <c r="BF35" s="923"/>
      <c r="BG35" s="923"/>
      <c r="BH35" s="923"/>
      <c r="BI35" s="924"/>
      <c r="BJ35" s="210"/>
      <c r="BK35" s="210"/>
      <c r="BL35" s="210"/>
      <c r="BM35" s="210"/>
      <c r="BN35" s="210"/>
      <c r="BO35" s="219"/>
      <c r="BP35" s="219"/>
      <c r="BQ35" s="216">
        <v>29</v>
      </c>
      <c r="BR35" s="217" t="s">
        <v>535</v>
      </c>
      <c r="BS35" s="943" t="s">
        <v>564</v>
      </c>
      <c r="BT35" s="944"/>
      <c r="BU35" s="944"/>
      <c r="BV35" s="944"/>
      <c r="BW35" s="944"/>
      <c r="BX35" s="944"/>
      <c r="BY35" s="944"/>
      <c r="BZ35" s="944"/>
      <c r="CA35" s="944"/>
      <c r="CB35" s="944"/>
      <c r="CC35" s="944"/>
      <c r="CD35" s="944"/>
      <c r="CE35" s="944"/>
      <c r="CF35" s="944"/>
      <c r="CG35" s="965"/>
      <c r="CH35" s="940">
        <v>151</v>
      </c>
      <c r="CI35" s="941"/>
      <c r="CJ35" s="941"/>
      <c r="CK35" s="941"/>
      <c r="CL35" s="942"/>
      <c r="CM35" s="940">
        <v>9705</v>
      </c>
      <c r="CN35" s="941"/>
      <c r="CO35" s="941"/>
      <c r="CP35" s="941"/>
      <c r="CQ35" s="942"/>
      <c r="CR35" s="940">
        <v>50</v>
      </c>
      <c r="CS35" s="941"/>
      <c r="CT35" s="941"/>
      <c r="CU35" s="941"/>
      <c r="CV35" s="942"/>
      <c r="CW35" s="940" t="s">
        <v>473</v>
      </c>
      <c r="CX35" s="941"/>
      <c r="CY35" s="941"/>
      <c r="CZ35" s="941"/>
      <c r="DA35" s="942"/>
      <c r="DB35" s="940">
        <v>3283</v>
      </c>
      <c r="DC35" s="941"/>
      <c r="DD35" s="941"/>
      <c r="DE35" s="941"/>
      <c r="DF35" s="942"/>
      <c r="DG35" s="940" t="s">
        <v>473</v>
      </c>
      <c r="DH35" s="941"/>
      <c r="DI35" s="941"/>
      <c r="DJ35" s="941"/>
      <c r="DK35" s="942"/>
      <c r="DL35" s="940" t="s">
        <v>473</v>
      </c>
      <c r="DM35" s="941"/>
      <c r="DN35" s="941"/>
      <c r="DO35" s="941"/>
      <c r="DP35" s="942"/>
      <c r="DQ35" s="940" t="s">
        <v>473</v>
      </c>
      <c r="DR35" s="941"/>
      <c r="DS35" s="941"/>
      <c r="DT35" s="941"/>
      <c r="DU35" s="942"/>
      <c r="DV35" s="943"/>
      <c r="DW35" s="944"/>
      <c r="DX35" s="944"/>
      <c r="DY35" s="944"/>
      <c r="DZ35" s="945"/>
      <c r="EA35" s="208"/>
    </row>
    <row r="36" spans="1:131" ht="26.25" customHeight="1" x14ac:dyDescent="0.2">
      <c r="A36" s="220">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10"/>
      <c r="BK36" s="210"/>
      <c r="BL36" s="210"/>
      <c r="BM36" s="210"/>
      <c r="BN36" s="210"/>
      <c r="BO36" s="219"/>
      <c r="BP36" s="219"/>
      <c r="BQ36" s="216">
        <v>30</v>
      </c>
      <c r="BR36" s="217" t="s">
        <v>535</v>
      </c>
      <c r="BS36" s="943" t="s">
        <v>565</v>
      </c>
      <c r="BT36" s="944"/>
      <c r="BU36" s="944"/>
      <c r="BV36" s="944"/>
      <c r="BW36" s="944"/>
      <c r="BX36" s="944"/>
      <c r="BY36" s="944"/>
      <c r="BZ36" s="944"/>
      <c r="CA36" s="944"/>
      <c r="CB36" s="944"/>
      <c r="CC36" s="944"/>
      <c r="CD36" s="944"/>
      <c r="CE36" s="944"/>
      <c r="CF36" s="944"/>
      <c r="CG36" s="965"/>
      <c r="CH36" s="940">
        <v>-571</v>
      </c>
      <c r="CI36" s="941"/>
      <c r="CJ36" s="941"/>
      <c r="CK36" s="941"/>
      <c r="CL36" s="942"/>
      <c r="CM36" s="940">
        <v>707</v>
      </c>
      <c r="CN36" s="941"/>
      <c r="CO36" s="941"/>
      <c r="CP36" s="941"/>
      <c r="CQ36" s="942"/>
      <c r="CR36" s="940">
        <v>1455</v>
      </c>
      <c r="CS36" s="941"/>
      <c r="CT36" s="941"/>
      <c r="CU36" s="941"/>
      <c r="CV36" s="942"/>
      <c r="CW36" s="940">
        <v>3141</v>
      </c>
      <c r="CX36" s="941"/>
      <c r="CY36" s="941"/>
      <c r="CZ36" s="941"/>
      <c r="DA36" s="942"/>
      <c r="DB36" s="940">
        <v>5759</v>
      </c>
      <c r="DC36" s="941"/>
      <c r="DD36" s="941"/>
      <c r="DE36" s="941"/>
      <c r="DF36" s="942"/>
      <c r="DG36" s="940" t="s">
        <v>473</v>
      </c>
      <c r="DH36" s="941"/>
      <c r="DI36" s="941"/>
      <c r="DJ36" s="941"/>
      <c r="DK36" s="942"/>
      <c r="DL36" s="940" t="s">
        <v>473</v>
      </c>
      <c r="DM36" s="941"/>
      <c r="DN36" s="941"/>
      <c r="DO36" s="941"/>
      <c r="DP36" s="942"/>
      <c r="DQ36" s="940">
        <v>3479</v>
      </c>
      <c r="DR36" s="941"/>
      <c r="DS36" s="941"/>
      <c r="DT36" s="941"/>
      <c r="DU36" s="942"/>
      <c r="DV36" s="943"/>
      <c r="DW36" s="944"/>
      <c r="DX36" s="944"/>
      <c r="DY36" s="944"/>
      <c r="DZ36" s="945"/>
      <c r="EA36" s="208"/>
    </row>
    <row r="37" spans="1:131" ht="26.25" customHeight="1" x14ac:dyDescent="0.2">
      <c r="A37" s="220">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19"/>
      <c r="BP37" s="219"/>
      <c r="BQ37" s="216">
        <v>31</v>
      </c>
      <c r="BR37" s="217" t="s">
        <v>535</v>
      </c>
      <c r="BS37" s="943" t="s">
        <v>566</v>
      </c>
      <c r="BT37" s="944"/>
      <c r="BU37" s="944"/>
      <c r="BV37" s="944"/>
      <c r="BW37" s="944"/>
      <c r="BX37" s="944"/>
      <c r="BY37" s="944"/>
      <c r="BZ37" s="944"/>
      <c r="CA37" s="944"/>
      <c r="CB37" s="944"/>
      <c r="CC37" s="944"/>
      <c r="CD37" s="944"/>
      <c r="CE37" s="944"/>
      <c r="CF37" s="944"/>
      <c r="CG37" s="965"/>
      <c r="CH37" s="940">
        <v>197</v>
      </c>
      <c r="CI37" s="941"/>
      <c r="CJ37" s="941"/>
      <c r="CK37" s="941"/>
      <c r="CL37" s="942"/>
      <c r="CM37" s="940">
        <v>11822</v>
      </c>
      <c r="CN37" s="941"/>
      <c r="CO37" s="941"/>
      <c r="CP37" s="941"/>
      <c r="CQ37" s="942"/>
      <c r="CR37" s="940">
        <v>15516</v>
      </c>
      <c r="CS37" s="941"/>
      <c r="CT37" s="941"/>
      <c r="CU37" s="941"/>
      <c r="CV37" s="942"/>
      <c r="CW37" s="940">
        <v>2763</v>
      </c>
      <c r="CX37" s="941"/>
      <c r="CY37" s="941"/>
      <c r="CZ37" s="941"/>
      <c r="DA37" s="942"/>
      <c r="DB37" s="940" t="s">
        <v>473</v>
      </c>
      <c r="DC37" s="941"/>
      <c r="DD37" s="941"/>
      <c r="DE37" s="941"/>
      <c r="DF37" s="942"/>
      <c r="DG37" s="940" t="s">
        <v>473</v>
      </c>
      <c r="DH37" s="941"/>
      <c r="DI37" s="941"/>
      <c r="DJ37" s="941"/>
      <c r="DK37" s="942"/>
      <c r="DL37" s="940" t="s">
        <v>473</v>
      </c>
      <c r="DM37" s="941"/>
      <c r="DN37" s="941"/>
      <c r="DO37" s="941"/>
      <c r="DP37" s="942"/>
      <c r="DQ37" s="940" t="s">
        <v>473</v>
      </c>
      <c r="DR37" s="941"/>
      <c r="DS37" s="941"/>
      <c r="DT37" s="941"/>
      <c r="DU37" s="942"/>
      <c r="DV37" s="943"/>
      <c r="DW37" s="944"/>
      <c r="DX37" s="944"/>
      <c r="DY37" s="944"/>
      <c r="DZ37" s="945"/>
      <c r="EA37" s="208"/>
    </row>
    <row r="38" spans="1:131" ht="26.25" customHeight="1" x14ac:dyDescent="0.2">
      <c r="A38" s="220">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19"/>
      <c r="BP38" s="219"/>
      <c r="BQ38" s="216">
        <v>32</v>
      </c>
      <c r="BR38" s="217" t="s">
        <v>535</v>
      </c>
      <c r="BS38" s="943" t="s">
        <v>567</v>
      </c>
      <c r="BT38" s="944"/>
      <c r="BU38" s="944"/>
      <c r="BV38" s="944"/>
      <c r="BW38" s="944"/>
      <c r="BX38" s="944"/>
      <c r="BY38" s="944"/>
      <c r="BZ38" s="944"/>
      <c r="CA38" s="944"/>
      <c r="CB38" s="944"/>
      <c r="CC38" s="944"/>
      <c r="CD38" s="944"/>
      <c r="CE38" s="944"/>
      <c r="CF38" s="944"/>
      <c r="CG38" s="965"/>
      <c r="CH38" s="940">
        <v>-808</v>
      </c>
      <c r="CI38" s="941"/>
      <c r="CJ38" s="941"/>
      <c r="CK38" s="941"/>
      <c r="CL38" s="942"/>
      <c r="CM38" s="940">
        <v>-1118</v>
      </c>
      <c r="CN38" s="941"/>
      <c r="CO38" s="941"/>
      <c r="CP38" s="941"/>
      <c r="CQ38" s="942"/>
      <c r="CR38" s="940">
        <v>160</v>
      </c>
      <c r="CS38" s="941"/>
      <c r="CT38" s="941"/>
      <c r="CU38" s="941"/>
      <c r="CV38" s="942"/>
      <c r="CW38" s="940">
        <v>2344</v>
      </c>
      <c r="CX38" s="941"/>
      <c r="CY38" s="941"/>
      <c r="CZ38" s="941"/>
      <c r="DA38" s="942"/>
      <c r="DB38" s="940">
        <v>6465</v>
      </c>
      <c r="DC38" s="941"/>
      <c r="DD38" s="941"/>
      <c r="DE38" s="941"/>
      <c r="DF38" s="942"/>
      <c r="DG38" s="940" t="s">
        <v>473</v>
      </c>
      <c r="DH38" s="941"/>
      <c r="DI38" s="941"/>
      <c r="DJ38" s="941"/>
      <c r="DK38" s="942"/>
      <c r="DL38" s="940" t="s">
        <v>473</v>
      </c>
      <c r="DM38" s="941"/>
      <c r="DN38" s="941"/>
      <c r="DO38" s="941"/>
      <c r="DP38" s="942"/>
      <c r="DQ38" s="940">
        <v>2103</v>
      </c>
      <c r="DR38" s="941"/>
      <c r="DS38" s="941"/>
      <c r="DT38" s="941"/>
      <c r="DU38" s="942"/>
      <c r="DV38" s="943"/>
      <c r="DW38" s="944"/>
      <c r="DX38" s="944"/>
      <c r="DY38" s="944"/>
      <c r="DZ38" s="945"/>
      <c r="EA38" s="208"/>
    </row>
    <row r="39" spans="1:131" ht="26.25" customHeight="1" x14ac:dyDescent="0.2">
      <c r="A39" s="220">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19"/>
      <c r="BP39" s="219"/>
      <c r="BQ39" s="216">
        <v>33</v>
      </c>
      <c r="BR39" s="217"/>
      <c r="BS39" s="943" t="s">
        <v>568</v>
      </c>
      <c r="BT39" s="944"/>
      <c r="BU39" s="944"/>
      <c r="BV39" s="944"/>
      <c r="BW39" s="944"/>
      <c r="BX39" s="944"/>
      <c r="BY39" s="944"/>
      <c r="BZ39" s="944"/>
      <c r="CA39" s="944"/>
      <c r="CB39" s="944"/>
      <c r="CC39" s="944"/>
      <c r="CD39" s="944"/>
      <c r="CE39" s="944"/>
      <c r="CF39" s="944"/>
      <c r="CG39" s="965"/>
      <c r="CH39" s="940">
        <v>-872</v>
      </c>
      <c r="CI39" s="941"/>
      <c r="CJ39" s="941"/>
      <c r="CK39" s="941"/>
      <c r="CL39" s="942"/>
      <c r="CM39" s="940">
        <v>3921</v>
      </c>
      <c r="CN39" s="941"/>
      <c r="CO39" s="941"/>
      <c r="CP39" s="941"/>
      <c r="CQ39" s="942"/>
      <c r="CR39" s="940">
        <v>9000</v>
      </c>
      <c r="CS39" s="941"/>
      <c r="CT39" s="941"/>
      <c r="CU39" s="941"/>
      <c r="CV39" s="942"/>
      <c r="CW39" s="940" t="s">
        <v>473</v>
      </c>
      <c r="CX39" s="941"/>
      <c r="CY39" s="941"/>
      <c r="CZ39" s="941"/>
      <c r="DA39" s="942"/>
      <c r="DB39" s="940" t="s">
        <v>473</v>
      </c>
      <c r="DC39" s="941"/>
      <c r="DD39" s="941"/>
      <c r="DE39" s="941"/>
      <c r="DF39" s="942"/>
      <c r="DG39" s="940" t="s">
        <v>473</v>
      </c>
      <c r="DH39" s="941"/>
      <c r="DI39" s="941"/>
      <c r="DJ39" s="941"/>
      <c r="DK39" s="942"/>
      <c r="DL39" s="940" t="s">
        <v>473</v>
      </c>
      <c r="DM39" s="941"/>
      <c r="DN39" s="941"/>
      <c r="DO39" s="941"/>
      <c r="DP39" s="942"/>
      <c r="DQ39" s="940" t="s">
        <v>473</v>
      </c>
      <c r="DR39" s="941"/>
      <c r="DS39" s="941"/>
      <c r="DT39" s="941"/>
      <c r="DU39" s="942"/>
      <c r="DV39" s="943"/>
      <c r="DW39" s="944"/>
      <c r="DX39" s="944"/>
      <c r="DY39" s="944"/>
      <c r="DZ39" s="945"/>
      <c r="EA39" s="208"/>
    </row>
    <row r="40" spans="1:131" ht="26.25" customHeight="1" x14ac:dyDescent="0.2">
      <c r="A40" s="216">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19"/>
      <c r="BP40" s="219"/>
      <c r="BQ40" s="216">
        <v>34</v>
      </c>
      <c r="BR40" s="217"/>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2">
      <c r="A41" s="216">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19"/>
      <c r="BP41" s="219"/>
      <c r="BQ41" s="216">
        <v>35</v>
      </c>
      <c r="BR41" s="217"/>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2">
      <c r="A42" s="216">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19"/>
      <c r="BP42" s="219"/>
      <c r="BQ42" s="216">
        <v>36</v>
      </c>
      <c r="BR42" s="217"/>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2">
      <c r="A43" s="216">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19"/>
      <c r="BP43" s="219"/>
      <c r="BQ43" s="216">
        <v>37</v>
      </c>
      <c r="BR43" s="217"/>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2">
      <c r="A44" s="216">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19"/>
      <c r="BP44" s="219"/>
      <c r="BQ44" s="216">
        <v>38</v>
      </c>
      <c r="BR44" s="217"/>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2">
      <c r="A45" s="216">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19"/>
      <c r="BP45" s="219"/>
      <c r="BQ45" s="216">
        <v>39</v>
      </c>
      <c r="BR45" s="217"/>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2">
      <c r="A46" s="216">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19"/>
      <c r="BP46" s="219"/>
      <c r="BQ46" s="216">
        <v>40</v>
      </c>
      <c r="BR46" s="217"/>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2">
      <c r="A47" s="216">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19"/>
      <c r="BP47" s="219"/>
      <c r="BQ47" s="216">
        <v>41</v>
      </c>
      <c r="BR47" s="217"/>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2">
      <c r="A48" s="216">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19"/>
      <c r="BP48" s="219"/>
      <c r="BQ48" s="216">
        <v>42</v>
      </c>
      <c r="BR48" s="217"/>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2">
      <c r="A49" s="216">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19"/>
      <c r="BP49" s="219"/>
      <c r="BQ49" s="216">
        <v>43</v>
      </c>
      <c r="BR49" s="217"/>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2">
      <c r="A50" s="216">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19"/>
      <c r="BP50" s="219"/>
      <c r="BQ50" s="216">
        <v>44</v>
      </c>
      <c r="BR50" s="217"/>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2">
      <c r="A51" s="216">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19"/>
      <c r="BP51" s="219"/>
      <c r="BQ51" s="216">
        <v>45</v>
      </c>
      <c r="BR51" s="217"/>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2">
      <c r="A52" s="216">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19"/>
      <c r="BP52" s="219"/>
      <c r="BQ52" s="216">
        <v>46</v>
      </c>
      <c r="BR52" s="217"/>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2">
      <c r="A53" s="216">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19"/>
      <c r="BP53" s="219"/>
      <c r="BQ53" s="216">
        <v>47</v>
      </c>
      <c r="BR53" s="217"/>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2">
      <c r="A54" s="216">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19"/>
      <c r="BP54" s="219"/>
      <c r="BQ54" s="216">
        <v>48</v>
      </c>
      <c r="BR54" s="217"/>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2">
      <c r="A55" s="216">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19"/>
      <c r="BP55" s="219"/>
      <c r="BQ55" s="216">
        <v>49</v>
      </c>
      <c r="BR55" s="217"/>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2">
      <c r="A56" s="216">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19"/>
      <c r="BP56" s="219"/>
      <c r="BQ56" s="216">
        <v>50</v>
      </c>
      <c r="BR56" s="217"/>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2">
      <c r="A57" s="216">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19"/>
      <c r="BP57" s="219"/>
      <c r="BQ57" s="216">
        <v>51</v>
      </c>
      <c r="BR57" s="217"/>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2">
      <c r="A58" s="216">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19"/>
      <c r="BP58" s="219"/>
      <c r="BQ58" s="216">
        <v>52</v>
      </c>
      <c r="BR58" s="217"/>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2">
      <c r="A59" s="216">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19"/>
      <c r="BP59" s="219"/>
      <c r="BQ59" s="216">
        <v>53</v>
      </c>
      <c r="BR59" s="217"/>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6">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19"/>
      <c r="BP60" s="219"/>
      <c r="BQ60" s="216">
        <v>54</v>
      </c>
      <c r="BR60" s="217"/>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6">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19"/>
      <c r="BP61" s="219"/>
      <c r="BQ61" s="216">
        <v>55</v>
      </c>
      <c r="BR61" s="217"/>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6">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384</v>
      </c>
      <c r="BK62" s="981"/>
      <c r="BL62" s="981"/>
      <c r="BM62" s="981"/>
      <c r="BN62" s="982"/>
      <c r="BO62" s="219"/>
      <c r="BP62" s="219"/>
      <c r="BQ62" s="216">
        <v>56</v>
      </c>
      <c r="BR62" s="217"/>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5">
      <c r="A63" s="218" t="s">
        <v>364</v>
      </c>
      <c r="B63" s="888" t="s">
        <v>385</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48469</v>
      </c>
      <c r="AG63" s="910"/>
      <c r="AH63" s="910"/>
      <c r="AI63" s="910"/>
      <c r="AJ63" s="973"/>
      <c r="AK63" s="974"/>
      <c r="AL63" s="914"/>
      <c r="AM63" s="914"/>
      <c r="AN63" s="914"/>
      <c r="AO63" s="914"/>
      <c r="AP63" s="910">
        <v>56172</v>
      </c>
      <c r="AQ63" s="910"/>
      <c r="AR63" s="910"/>
      <c r="AS63" s="910"/>
      <c r="AT63" s="910"/>
      <c r="AU63" s="910">
        <v>11597</v>
      </c>
      <c r="AV63" s="910"/>
      <c r="AW63" s="910"/>
      <c r="AX63" s="910"/>
      <c r="AY63" s="910"/>
      <c r="AZ63" s="968"/>
      <c r="BA63" s="968"/>
      <c r="BB63" s="968"/>
      <c r="BC63" s="968"/>
      <c r="BD63" s="968"/>
      <c r="BE63" s="911"/>
      <c r="BF63" s="911"/>
      <c r="BG63" s="911"/>
      <c r="BH63" s="911"/>
      <c r="BI63" s="912"/>
      <c r="BJ63" s="969" t="s">
        <v>118</v>
      </c>
      <c r="BK63" s="904"/>
      <c r="BL63" s="904"/>
      <c r="BM63" s="904"/>
      <c r="BN63" s="970"/>
      <c r="BO63" s="219"/>
      <c r="BP63" s="219"/>
      <c r="BQ63" s="216">
        <v>57</v>
      </c>
      <c r="BR63" s="217"/>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386</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387</v>
      </c>
      <c r="B66" s="947"/>
      <c r="C66" s="947"/>
      <c r="D66" s="947"/>
      <c r="E66" s="947"/>
      <c r="F66" s="947"/>
      <c r="G66" s="947"/>
      <c r="H66" s="947"/>
      <c r="I66" s="947"/>
      <c r="J66" s="947"/>
      <c r="K66" s="947"/>
      <c r="L66" s="947"/>
      <c r="M66" s="947"/>
      <c r="N66" s="947"/>
      <c r="O66" s="947"/>
      <c r="P66" s="948"/>
      <c r="Q66" s="952" t="s">
        <v>368</v>
      </c>
      <c r="R66" s="953"/>
      <c r="S66" s="953"/>
      <c r="T66" s="953"/>
      <c r="U66" s="954"/>
      <c r="V66" s="952" t="s">
        <v>369</v>
      </c>
      <c r="W66" s="953"/>
      <c r="X66" s="953"/>
      <c r="Y66" s="953"/>
      <c r="Z66" s="954"/>
      <c r="AA66" s="952" t="s">
        <v>370</v>
      </c>
      <c r="AB66" s="953"/>
      <c r="AC66" s="953"/>
      <c r="AD66" s="953"/>
      <c r="AE66" s="954"/>
      <c r="AF66" s="958" t="s">
        <v>371</v>
      </c>
      <c r="AG66" s="959"/>
      <c r="AH66" s="959"/>
      <c r="AI66" s="959"/>
      <c r="AJ66" s="960"/>
      <c r="AK66" s="952" t="s">
        <v>372</v>
      </c>
      <c r="AL66" s="947"/>
      <c r="AM66" s="947"/>
      <c r="AN66" s="947"/>
      <c r="AO66" s="948"/>
      <c r="AP66" s="952" t="s">
        <v>373</v>
      </c>
      <c r="AQ66" s="953"/>
      <c r="AR66" s="953"/>
      <c r="AS66" s="953"/>
      <c r="AT66" s="954"/>
      <c r="AU66" s="952" t="s">
        <v>388</v>
      </c>
      <c r="AV66" s="953"/>
      <c r="AW66" s="953"/>
      <c r="AX66" s="953"/>
      <c r="AY66" s="954"/>
      <c r="AZ66" s="952" t="s">
        <v>344</v>
      </c>
      <c r="BA66" s="953"/>
      <c r="BB66" s="953"/>
      <c r="BC66" s="953"/>
      <c r="BD66" s="966"/>
      <c r="BE66" s="219"/>
      <c r="BF66" s="219"/>
      <c r="BG66" s="219"/>
      <c r="BH66" s="219"/>
      <c r="BI66" s="219"/>
      <c r="BJ66" s="219"/>
      <c r="BK66" s="219"/>
      <c r="BL66" s="219"/>
      <c r="BM66" s="219"/>
      <c r="BN66" s="219"/>
      <c r="BO66" s="219"/>
      <c r="BP66" s="219"/>
      <c r="BQ66" s="216">
        <v>60</v>
      </c>
      <c r="BR66" s="221"/>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19"/>
      <c r="BF67" s="219"/>
      <c r="BG67" s="219"/>
      <c r="BH67" s="219"/>
      <c r="BI67" s="219"/>
      <c r="BJ67" s="219"/>
      <c r="BK67" s="219"/>
      <c r="BL67" s="219"/>
      <c r="BM67" s="219"/>
      <c r="BN67" s="219"/>
      <c r="BO67" s="219"/>
      <c r="BP67" s="219"/>
      <c r="BQ67" s="216">
        <v>61</v>
      </c>
      <c r="BR67" s="221"/>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4">
        <v>1</v>
      </c>
      <c r="B68" s="936"/>
      <c r="C68" s="937"/>
      <c r="D68" s="937"/>
      <c r="E68" s="937"/>
      <c r="F68" s="937"/>
      <c r="G68" s="937"/>
      <c r="H68" s="937"/>
      <c r="I68" s="937"/>
      <c r="J68" s="937"/>
      <c r="K68" s="937"/>
      <c r="L68" s="937"/>
      <c r="M68" s="937"/>
      <c r="N68" s="937"/>
      <c r="O68" s="937"/>
      <c r="P68" s="938"/>
      <c r="Q68" s="939"/>
      <c r="R68" s="933"/>
      <c r="S68" s="933"/>
      <c r="T68" s="933"/>
      <c r="U68" s="933"/>
      <c r="V68" s="933"/>
      <c r="W68" s="933"/>
      <c r="X68" s="933"/>
      <c r="Y68" s="933"/>
      <c r="Z68" s="933"/>
      <c r="AA68" s="933"/>
      <c r="AB68" s="933"/>
      <c r="AC68" s="933"/>
      <c r="AD68" s="933"/>
      <c r="AE68" s="933"/>
      <c r="AF68" s="933"/>
      <c r="AG68" s="933"/>
      <c r="AH68" s="933"/>
      <c r="AI68" s="933"/>
      <c r="AJ68" s="933"/>
      <c r="AK68" s="933"/>
      <c r="AL68" s="933"/>
      <c r="AM68" s="933"/>
      <c r="AN68" s="933"/>
      <c r="AO68" s="933"/>
      <c r="AP68" s="933"/>
      <c r="AQ68" s="933"/>
      <c r="AR68" s="933"/>
      <c r="AS68" s="933"/>
      <c r="AT68" s="933"/>
      <c r="AU68" s="933"/>
      <c r="AV68" s="933"/>
      <c r="AW68" s="933"/>
      <c r="AX68" s="933"/>
      <c r="AY68" s="933"/>
      <c r="AZ68" s="934"/>
      <c r="BA68" s="934"/>
      <c r="BB68" s="934"/>
      <c r="BC68" s="934"/>
      <c r="BD68" s="935"/>
      <c r="BE68" s="219"/>
      <c r="BF68" s="219"/>
      <c r="BG68" s="219"/>
      <c r="BH68" s="219"/>
      <c r="BI68" s="219"/>
      <c r="BJ68" s="219"/>
      <c r="BK68" s="219"/>
      <c r="BL68" s="219"/>
      <c r="BM68" s="219"/>
      <c r="BN68" s="219"/>
      <c r="BO68" s="219"/>
      <c r="BP68" s="219"/>
      <c r="BQ68" s="216">
        <v>62</v>
      </c>
      <c r="BR68" s="221"/>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6">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19"/>
      <c r="BF69" s="219"/>
      <c r="BG69" s="219"/>
      <c r="BH69" s="219"/>
      <c r="BI69" s="219"/>
      <c r="BJ69" s="219"/>
      <c r="BK69" s="219"/>
      <c r="BL69" s="219"/>
      <c r="BM69" s="219"/>
      <c r="BN69" s="219"/>
      <c r="BO69" s="219"/>
      <c r="BP69" s="219"/>
      <c r="BQ69" s="216">
        <v>63</v>
      </c>
      <c r="BR69" s="221"/>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6">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19"/>
      <c r="BF70" s="219"/>
      <c r="BG70" s="219"/>
      <c r="BH70" s="219"/>
      <c r="BI70" s="219"/>
      <c r="BJ70" s="219"/>
      <c r="BK70" s="219"/>
      <c r="BL70" s="219"/>
      <c r="BM70" s="219"/>
      <c r="BN70" s="219"/>
      <c r="BO70" s="219"/>
      <c r="BP70" s="219"/>
      <c r="BQ70" s="216">
        <v>64</v>
      </c>
      <c r="BR70" s="221"/>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6">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19"/>
      <c r="BF71" s="219"/>
      <c r="BG71" s="219"/>
      <c r="BH71" s="219"/>
      <c r="BI71" s="219"/>
      <c r="BJ71" s="219"/>
      <c r="BK71" s="219"/>
      <c r="BL71" s="219"/>
      <c r="BM71" s="219"/>
      <c r="BN71" s="219"/>
      <c r="BO71" s="219"/>
      <c r="BP71" s="219"/>
      <c r="BQ71" s="216">
        <v>65</v>
      </c>
      <c r="BR71" s="221"/>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6">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19"/>
      <c r="BF72" s="219"/>
      <c r="BG72" s="219"/>
      <c r="BH72" s="219"/>
      <c r="BI72" s="219"/>
      <c r="BJ72" s="219"/>
      <c r="BK72" s="219"/>
      <c r="BL72" s="219"/>
      <c r="BM72" s="219"/>
      <c r="BN72" s="219"/>
      <c r="BO72" s="219"/>
      <c r="BP72" s="219"/>
      <c r="BQ72" s="216">
        <v>66</v>
      </c>
      <c r="BR72" s="221"/>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6">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19"/>
      <c r="BF73" s="219"/>
      <c r="BG73" s="219"/>
      <c r="BH73" s="219"/>
      <c r="BI73" s="219"/>
      <c r="BJ73" s="219"/>
      <c r="BK73" s="219"/>
      <c r="BL73" s="219"/>
      <c r="BM73" s="219"/>
      <c r="BN73" s="219"/>
      <c r="BO73" s="219"/>
      <c r="BP73" s="219"/>
      <c r="BQ73" s="216">
        <v>67</v>
      </c>
      <c r="BR73" s="221"/>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6">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19"/>
      <c r="BF74" s="219"/>
      <c r="BG74" s="219"/>
      <c r="BH74" s="219"/>
      <c r="BI74" s="219"/>
      <c r="BJ74" s="219"/>
      <c r="BK74" s="219"/>
      <c r="BL74" s="219"/>
      <c r="BM74" s="219"/>
      <c r="BN74" s="219"/>
      <c r="BO74" s="219"/>
      <c r="BP74" s="219"/>
      <c r="BQ74" s="216">
        <v>68</v>
      </c>
      <c r="BR74" s="221"/>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6">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19"/>
      <c r="BF75" s="219"/>
      <c r="BG75" s="219"/>
      <c r="BH75" s="219"/>
      <c r="BI75" s="219"/>
      <c r="BJ75" s="219"/>
      <c r="BK75" s="219"/>
      <c r="BL75" s="219"/>
      <c r="BM75" s="219"/>
      <c r="BN75" s="219"/>
      <c r="BO75" s="219"/>
      <c r="BP75" s="219"/>
      <c r="BQ75" s="216">
        <v>69</v>
      </c>
      <c r="BR75" s="221"/>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6">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19"/>
      <c r="BF76" s="219"/>
      <c r="BG76" s="219"/>
      <c r="BH76" s="219"/>
      <c r="BI76" s="219"/>
      <c r="BJ76" s="219"/>
      <c r="BK76" s="219"/>
      <c r="BL76" s="219"/>
      <c r="BM76" s="219"/>
      <c r="BN76" s="219"/>
      <c r="BO76" s="219"/>
      <c r="BP76" s="219"/>
      <c r="BQ76" s="216">
        <v>70</v>
      </c>
      <c r="BR76" s="221"/>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6">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19"/>
      <c r="BF77" s="219"/>
      <c r="BG77" s="219"/>
      <c r="BH77" s="219"/>
      <c r="BI77" s="219"/>
      <c r="BJ77" s="219"/>
      <c r="BK77" s="219"/>
      <c r="BL77" s="219"/>
      <c r="BM77" s="219"/>
      <c r="BN77" s="219"/>
      <c r="BO77" s="219"/>
      <c r="BP77" s="219"/>
      <c r="BQ77" s="216">
        <v>71</v>
      </c>
      <c r="BR77" s="221"/>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6">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19"/>
      <c r="BF78" s="219"/>
      <c r="BG78" s="219"/>
      <c r="BH78" s="219"/>
      <c r="BI78" s="219"/>
      <c r="BJ78" s="208"/>
      <c r="BK78" s="208"/>
      <c r="BL78" s="208"/>
      <c r="BM78" s="208"/>
      <c r="BN78" s="208"/>
      <c r="BO78" s="219"/>
      <c r="BP78" s="219"/>
      <c r="BQ78" s="216">
        <v>72</v>
      </c>
      <c r="BR78" s="221"/>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6">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19"/>
      <c r="BF79" s="219"/>
      <c r="BG79" s="219"/>
      <c r="BH79" s="219"/>
      <c r="BI79" s="219"/>
      <c r="BJ79" s="208"/>
      <c r="BK79" s="208"/>
      <c r="BL79" s="208"/>
      <c r="BM79" s="208"/>
      <c r="BN79" s="208"/>
      <c r="BO79" s="219"/>
      <c r="BP79" s="219"/>
      <c r="BQ79" s="216">
        <v>73</v>
      </c>
      <c r="BR79" s="221"/>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6">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19"/>
      <c r="BF80" s="219"/>
      <c r="BG80" s="219"/>
      <c r="BH80" s="219"/>
      <c r="BI80" s="219"/>
      <c r="BJ80" s="219"/>
      <c r="BK80" s="219"/>
      <c r="BL80" s="219"/>
      <c r="BM80" s="219"/>
      <c r="BN80" s="219"/>
      <c r="BO80" s="219"/>
      <c r="BP80" s="219"/>
      <c r="BQ80" s="216">
        <v>74</v>
      </c>
      <c r="BR80" s="221"/>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6">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19"/>
      <c r="BF81" s="219"/>
      <c r="BG81" s="219"/>
      <c r="BH81" s="219"/>
      <c r="BI81" s="219"/>
      <c r="BJ81" s="219"/>
      <c r="BK81" s="219"/>
      <c r="BL81" s="219"/>
      <c r="BM81" s="219"/>
      <c r="BN81" s="219"/>
      <c r="BO81" s="219"/>
      <c r="BP81" s="219"/>
      <c r="BQ81" s="216">
        <v>75</v>
      </c>
      <c r="BR81" s="221"/>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6">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19"/>
      <c r="BF82" s="219"/>
      <c r="BG82" s="219"/>
      <c r="BH82" s="219"/>
      <c r="BI82" s="219"/>
      <c r="BJ82" s="219"/>
      <c r="BK82" s="219"/>
      <c r="BL82" s="219"/>
      <c r="BM82" s="219"/>
      <c r="BN82" s="219"/>
      <c r="BO82" s="219"/>
      <c r="BP82" s="219"/>
      <c r="BQ82" s="216">
        <v>76</v>
      </c>
      <c r="BR82" s="221"/>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6">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19"/>
      <c r="BF83" s="219"/>
      <c r="BG83" s="219"/>
      <c r="BH83" s="219"/>
      <c r="BI83" s="219"/>
      <c r="BJ83" s="219"/>
      <c r="BK83" s="219"/>
      <c r="BL83" s="219"/>
      <c r="BM83" s="219"/>
      <c r="BN83" s="219"/>
      <c r="BO83" s="219"/>
      <c r="BP83" s="219"/>
      <c r="BQ83" s="216">
        <v>77</v>
      </c>
      <c r="BR83" s="221"/>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6">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19"/>
      <c r="BF84" s="219"/>
      <c r="BG84" s="219"/>
      <c r="BH84" s="219"/>
      <c r="BI84" s="219"/>
      <c r="BJ84" s="219"/>
      <c r="BK84" s="219"/>
      <c r="BL84" s="219"/>
      <c r="BM84" s="219"/>
      <c r="BN84" s="219"/>
      <c r="BO84" s="219"/>
      <c r="BP84" s="219"/>
      <c r="BQ84" s="216">
        <v>78</v>
      </c>
      <c r="BR84" s="221"/>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6">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19"/>
      <c r="BF85" s="219"/>
      <c r="BG85" s="219"/>
      <c r="BH85" s="219"/>
      <c r="BI85" s="219"/>
      <c r="BJ85" s="219"/>
      <c r="BK85" s="219"/>
      <c r="BL85" s="219"/>
      <c r="BM85" s="219"/>
      <c r="BN85" s="219"/>
      <c r="BO85" s="219"/>
      <c r="BP85" s="219"/>
      <c r="BQ85" s="216">
        <v>79</v>
      </c>
      <c r="BR85" s="221"/>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6">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19"/>
      <c r="BF86" s="219"/>
      <c r="BG86" s="219"/>
      <c r="BH86" s="219"/>
      <c r="BI86" s="219"/>
      <c r="BJ86" s="219"/>
      <c r="BK86" s="219"/>
      <c r="BL86" s="219"/>
      <c r="BM86" s="219"/>
      <c r="BN86" s="219"/>
      <c r="BO86" s="219"/>
      <c r="BP86" s="219"/>
      <c r="BQ86" s="216">
        <v>80</v>
      </c>
      <c r="BR86" s="221"/>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2">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19"/>
      <c r="BF87" s="219"/>
      <c r="BG87" s="219"/>
      <c r="BH87" s="219"/>
      <c r="BI87" s="219"/>
      <c r="BJ87" s="219"/>
      <c r="BK87" s="219"/>
      <c r="BL87" s="219"/>
      <c r="BM87" s="219"/>
      <c r="BN87" s="219"/>
      <c r="BO87" s="219"/>
      <c r="BP87" s="219"/>
      <c r="BQ87" s="216">
        <v>81</v>
      </c>
      <c r="BR87" s="221"/>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8" t="s">
        <v>364</v>
      </c>
      <c r="B88" s="888" t="s">
        <v>389</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c r="AG88" s="910"/>
      <c r="AH88" s="910"/>
      <c r="AI88" s="910"/>
      <c r="AJ88" s="910"/>
      <c r="AK88" s="914"/>
      <c r="AL88" s="914"/>
      <c r="AM88" s="914"/>
      <c r="AN88" s="914"/>
      <c r="AO88" s="914"/>
      <c r="AP88" s="910"/>
      <c r="AQ88" s="910"/>
      <c r="AR88" s="910"/>
      <c r="AS88" s="910"/>
      <c r="AT88" s="910"/>
      <c r="AU88" s="910"/>
      <c r="AV88" s="910"/>
      <c r="AW88" s="910"/>
      <c r="AX88" s="910"/>
      <c r="AY88" s="910"/>
      <c r="AZ88" s="911"/>
      <c r="BA88" s="911"/>
      <c r="BB88" s="911"/>
      <c r="BC88" s="911"/>
      <c r="BD88" s="912"/>
      <c r="BE88" s="219"/>
      <c r="BF88" s="219"/>
      <c r="BG88" s="219"/>
      <c r="BH88" s="219"/>
      <c r="BI88" s="219"/>
      <c r="BJ88" s="219"/>
      <c r="BK88" s="219"/>
      <c r="BL88" s="219"/>
      <c r="BM88" s="219"/>
      <c r="BN88" s="219"/>
      <c r="BO88" s="219"/>
      <c r="BP88" s="219"/>
      <c r="BQ88" s="216">
        <v>82</v>
      </c>
      <c r="BR88" s="221"/>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364</v>
      </c>
      <c r="BR102" s="888" t="s">
        <v>390</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44764</v>
      </c>
      <c r="CS102" s="904"/>
      <c r="CT102" s="904"/>
      <c r="CU102" s="904"/>
      <c r="CV102" s="905"/>
      <c r="CW102" s="903">
        <v>9708</v>
      </c>
      <c r="CX102" s="904"/>
      <c r="CY102" s="904"/>
      <c r="CZ102" s="904"/>
      <c r="DA102" s="905"/>
      <c r="DB102" s="903">
        <v>103082</v>
      </c>
      <c r="DC102" s="904"/>
      <c r="DD102" s="904"/>
      <c r="DE102" s="904"/>
      <c r="DF102" s="905"/>
      <c r="DG102" s="903">
        <v>5412</v>
      </c>
      <c r="DH102" s="904"/>
      <c r="DI102" s="904"/>
      <c r="DJ102" s="904"/>
      <c r="DK102" s="905"/>
      <c r="DL102" s="903">
        <v>25</v>
      </c>
      <c r="DM102" s="904"/>
      <c r="DN102" s="904"/>
      <c r="DO102" s="904"/>
      <c r="DP102" s="905"/>
      <c r="DQ102" s="903">
        <v>5607</v>
      </c>
      <c r="DR102" s="904"/>
      <c r="DS102" s="904"/>
      <c r="DT102" s="904"/>
      <c r="DU102" s="905"/>
      <c r="DV102" s="888"/>
      <c r="DW102" s="889"/>
      <c r="DX102" s="889"/>
      <c r="DY102" s="889"/>
      <c r="DZ102" s="890"/>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91" t="s">
        <v>391</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92" t="s">
        <v>392</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393</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394</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395</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396</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397</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398</v>
      </c>
      <c r="AB109" s="847"/>
      <c r="AC109" s="847"/>
      <c r="AD109" s="847"/>
      <c r="AE109" s="848"/>
      <c r="AF109" s="849" t="s">
        <v>299</v>
      </c>
      <c r="AG109" s="847"/>
      <c r="AH109" s="847"/>
      <c r="AI109" s="847"/>
      <c r="AJ109" s="848"/>
      <c r="AK109" s="849" t="s">
        <v>298</v>
      </c>
      <c r="AL109" s="847"/>
      <c r="AM109" s="847"/>
      <c r="AN109" s="847"/>
      <c r="AO109" s="848"/>
      <c r="AP109" s="849" t="s">
        <v>399</v>
      </c>
      <c r="AQ109" s="847"/>
      <c r="AR109" s="847"/>
      <c r="AS109" s="847"/>
      <c r="AT109" s="880"/>
      <c r="AU109" s="846" t="s">
        <v>397</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398</v>
      </c>
      <c r="BR109" s="847"/>
      <c r="BS109" s="847"/>
      <c r="BT109" s="847"/>
      <c r="BU109" s="848"/>
      <c r="BV109" s="849" t="s">
        <v>299</v>
      </c>
      <c r="BW109" s="847"/>
      <c r="BX109" s="847"/>
      <c r="BY109" s="847"/>
      <c r="BZ109" s="848"/>
      <c r="CA109" s="849" t="s">
        <v>298</v>
      </c>
      <c r="CB109" s="847"/>
      <c r="CC109" s="847"/>
      <c r="CD109" s="847"/>
      <c r="CE109" s="848"/>
      <c r="CF109" s="887" t="s">
        <v>399</v>
      </c>
      <c r="CG109" s="887"/>
      <c r="CH109" s="887"/>
      <c r="CI109" s="887"/>
      <c r="CJ109" s="887"/>
      <c r="CK109" s="849" t="s">
        <v>400</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398</v>
      </c>
      <c r="DH109" s="847"/>
      <c r="DI109" s="847"/>
      <c r="DJ109" s="847"/>
      <c r="DK109" s="848"/>
      <c r="DL109" s="849" t="s">
        <v>299</v>
      </c>
      <c r="DM109" s="847"/>
      <c r="DN109" s="847"/>
      <c r="DO109" s="847"/>
      <c r="DP109" s="848"/>
      <c r="DQ109" s="849" t="s">
        <v>298</v>
      </c>
      <c r="DR109" s="847"/>
      <c r="DS109" s="847"/>
      <c r="DT109" s="847"/>
      <c r="DU109" s="848"/>
      <c r="DV109" s="849" t="s">
        <v>399</v>
      </c>
      <c r="DW109" s="847"/>
      <c r="DX109" s="847"/>
      <c r="DY109" s="847"/>
      <c r="DZ109" s="880"/>
    </row>
    <row r="110" spans="1:131" s="208" customFormat="1" ht="26.25" customHeight="1" x14ac:dyDescent="0.2">
      <c r="A110" s="756" t="s">
        <v>401</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70325460</v>
      </c>
      <c r="AB110" s="840"/>
      <c r="AC110" s="840"/>
      <c r="AD110" s="840"/>
      <c r="AE110" s="841"/>
      <c r="AF110" s="842">
        <v>70229740</v>
      </c>
      <c r="AG110" s="840"/>
      <c r="AH110" s="840"/>
      <c r="AI110" s="840"/>
      <c r="AJ110" s="841"/>
      <c r="AK110" s="842">
        <v>69808413</v>
      </c>
      <c r="AL110" s="840"/>
      <c r="AM110" s="840"/>
      <c r="AN110" s="840"/>
      <c r="AO110" s="841"/>
      <c r="AP110" s="843">
        <v>16.100000000000001</v>
      </c>
      <c r="AQ110" s="844"/>
      <c r="AR110" s="844"/>
      <c r="AS110" s="844"/>
      <c r="AT110" s="845"/>
      <c r="AU110" s="881" t="s">
        <v>70</v>
      </c>
      <c r="AV110" s="882"/>
      <c r="AW110" s="882"/>
      <c r="AX110" s="882"/>
      <c r="AY110" s="882"/>
      <c r="AZ110" s="808" t="s">
        <v>402</v>
      </c>
      <c r="BA110" s="757"/>
      <c r="BB110" s="757"/>
      <c r="BC110" s="757"/>
      <c r="BD110" s="757"/>
      <c r="BE110" s="757"/>
      <c r="BF110" s="757"/>
      <c r="BG110" s="757"/>
      <c r="BH110" s="757"/>
      <c r="BI110" s="757"/>
      <c r="BJ110" s="757"/>
      <c r="BK110" s="757"/>
      <c r="BL110" s="757"/>
      <c r="BM110" s="757"/>
      <c r="BN110" s="757"/>
      <c r="BO110" s="757"/>
      <c r="BP110" s="758"/>
      <c r="BQ110" s="809">
        <v>1664847517</v>
      </c>
      <c r="BR110" s="791"/>
      <c r="BS110" s="791"/>
      <c r="BT110" s="791"/>
      <c r="BU110" s="791"/>
      <c r="BV110" s="791">
        <v>1636308727</v>
      </c>
      <c r="BW110" s="791"/>
      <c r="BX110" s="791"/>
      <c r="BY110" s="791"/>
      <c r="BZ110" s="791"/>
      <c r="CA110" s="791">
        <v>1577837294</v>
      </c>
      <c r="CB110" s="791"/>
      <c r="CC110" s="791"/>
      <c r="CD110" s="791"/>
      <c r="CE110" s="791"/>
      <c r="CF110" s="818">
        <v>363.2</v>
      </c>
      <c r="CG110" s="819"/>
      <c r="CH110" s="819"/>
      <c r="CI110" s="819"/>
      <c r="CJ110" s="819"/>
      <c r="CK110" s="877" t="s">
        <v>403</v>
      </c>
      <c r="CL110" s="768"/>
      <c r="CM110" s="808" t="s">
        <v>404</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v>2295319</v>
      </c>
      <c r="DH110" s="791"/>
      <c r="DI110" s="791"/>
      <c r="DJ110" s="791"/>
      <c r="DK110" s="791"/>
      <c r="DL110" s="791">
        <v>1776962</v>
      </c>
      <c r="DM110" s="791"/>
      <c r="DN110" s="791"/>
      <c r="DO110" s="791"/>
      <c r="DP110" s="791"/>
      <c r="DQ110" s="791">
        <v>1258216</v>
      </c>
      <c r="DR110" s="791"/>
      <c r="DS110" s="791"/>
      <c r="DT110" s="791"/>
      <c r="DU110" s="791"/>
      <c r="DV110" s="792">
        <v>0.3</v>
      </c>
      <c r="DW110" s="792"/>
      <c r="DX110" s="792"/>
      <c r="DY110" s="792"/>
      <c r="DZ110" s="793"/>
    </row>
    <row r="111" spans="1:131" s="208" customFormat="1" ht="26.25" customHeight="1" x14ac:dyDescent="0.2">
      <c r="A111" s="723" t="s">
        <v>405</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v>1931467</v>
      </c>
      <c r="AB111" s="871"/>
      <c r="AC111" s="871"/>
      <c r="AD111" s="871"/>
      <c r="AE111" s="872"/>
      <c r="AF111" s="873">
        <v>321571</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406</v>
      </c>
      <c r="BA111" s="701"/>
      <c r="BB111" s="701"/>
      <c r="BC111" s="701"/>
      <c r="BD111" s="701"/>
      <c r="BE111" s="701"/>
      <c r="BF111" s="701"/>
      <c r="BG111" s="701"/>
      <c r="BH111" s="701"/>
      <c r="BI111" s="701"/>
      <c r="BJ111" s="701"/>
      <c r="BK111" s="701"/>
      <c r="BL111" s="701"/>
      <c r="BM111" s="701"/>
      <c r="BN111" s="701"/>
      <c r="BO111" s="701"/>
      <c r="BP111" s="702"/>
      <c r="BQ111" s="765">
        <v>2295319</v>
      </c>
      <c r="BR111" s="766"/>
      <c r="BS111" s="766"/>
      <c r="BT111" s="766"/>
      <c r="BU111" s="766"/>
      <c r="BV111" s="766">
        <v>1776962</v>
      </c>
      <c r="BW111" s="766"/>
      <c r="BX111" s="766"/>
      <c r="BY111" s="766"/>
      <c r="BZ111" s="766"/>
      <c r="CA111" s="766">
        <v>1258216</v>
      </c>
      <c r="CB111" s="766"/>
      <c r="CC111" s="766"/>
      <c r="CD111" s="766"/>
      <c r="CE111" s="766"/>
      <c r="CF111" s="827">
        <v>0.3</v>
      </c>
      <c r="CG111" s="828"/>
      <c r="CH111" s="828"/>
      <c r="CI111" s="828"/>
      <c r="CJ111" s="828"/>
      <c r="CK111" s="878"/>
      <c r="CL111" s="770"/>
      <c r="CM111" s="764" t="s">
        <v>407</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2">
      <c r="A112" s="863" t="s">
        <v>408</v>
      </c>
      <c r="B112" s="864"/>
      <c r="C112" s="701" t="s">
        <v>409</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37330917</v>
      </c>
      <c r="AB112" s="729"/>
      <c r="AC112" s="729"/>
      <c r="AD112" s="729"/>
      <c r="AE112" s="730"/>
      <c r="AF112" s="731">
        <v>37134250</v>
      </c>
      <c r="AG112" s="729"/>
      <c r="AH112" s="729"/>
      <c r="AI112" s="729"/>
      <c r="AJ112" s="730"/>
      <c r="AK112" s="731">
        <v>36486917</v>
      </c>
      <c r="AL112" s="729"/>
      <c r="AM112" s="729"/>
      <c r="AN112" s="729"/>
      <c r="AO112" s="730"/>
      <c r="AP112" s="773">
        <v>8.4</v>
      </c>
      <c r="AQ112" s="774"/>
      <c r="AR112" s="774"/>
      <c r="AS112" s="774"/>
      <c r="AT112" s="775"/>
      <c r="AU112" s="883"/>
      <c r="AV112" s="884"/>
      <c r="AW112" s="884"/>
      <c r="AX112" s="884"/>
      <c r="AY112" s="884"/>
      <c r="AZ112" s="764" t="s">
        <v>410</v>
      </c>
      <c r="BA112" s="701"/>
      <c r="BB112" s="701"/>
      <c r="BC112" s="701"/>
      <c r="BD112" s="701"/>
      <c r="BE112" s="701"/>
      <c r="BF112" s="701"/>
      <c r="BG112" s="701"/>
      <c r="BH112" s="701"/>
      <c r="BI112" s="701"/>
      <c r="BJ112" s="701"/>
      <c r="BK112" s="701"/>
      <c r="BL112" s="701"/>
      <c r="BM112" s="701"/>
      <c r="BN112" s="701"/>
      <c r="BO112" s="701"/>
      <c r="BP112" s="702"/>
      <c r="BQ112" s="765">
        <v>11398712</v>
      </c>
      <c r="BR112" s="766"/>
      <c r="BS112" s="766"/>
      <c r="BT112" s="766"/>
      <c r="BU112" s="766"/>
      <c r="BV112" s="766">
        <v>12600305</v>
      </c>
      <c r="BW112" s="766"/>
      <c r="BX112" s="766"/>
      <c r="BY112" s="766"/>
      <c r="BZ112" s="766"/>
      <c r="CA112" s="766">
        <v>11596894</v>
      </c>
      <c r="CB112" s="766"/>
      <c r="CC112" s="766"/>
      <c r="CD112" s="766"/>
      <c r="CE112" s="766"/>
      <c r="CF112" s="827">
        <v>2.7</v>
      </c>
      <c r="CG112" s="828"/>
      <c r="CH112" s="828"/>
      <c r="CI112" s="828"/>
      <c r="CJ112" s="828"/>
      <c r="CK112" s="878"/>
      <c r="CL112" s="770"/>
      <c r="CM112" s="764" t="s">
        <v>411</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118</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8" customFormat="1" ht="26.25" customHeight="1" x14ac:dyDescent="0.2">
      <c r="A113" s="865"/>
      <c r="B113" s="866"/>
      <c r="C113" s="701" t="s">
        <v>412</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1230964</v>
      </c>
      <c r="AB113" s="729"/>
      <c r="AC113" s="729"/>
      <c r="AD113" s="729"/>
      <c r="AE113" s="730"/>
      <c r="AF113" s="731">
        <v>1380503</v>
      </c>
      <c r="AG113" s="729"/>
      <c r="AH113" s="729"/>
      <c r="AI113" s="729"/>
      <c r="AJ113" s="730"/>
      <c r="AK113" s="731">
        <v>951276</v>
      </c>
      <c r="AL113" s="729"/>
      <c r="AM113" s="729"/>
      <c r="AN113" s="729"/>
      <c r="AO113" s="730"/>
      <c r="AP113" s="773">
        <v>0.2</v>
      </c>
      <c r="AQ113" s="774"/>
      <c r="AR113" s="774"/>
      <c r="AS113" s="774"/>
      <c r="AT113" s="775"/>
      <c r="AU113" s="883"/>
      <c r="AV113" s="884"/>
      <c r="AW113" s="884"/>
      <c r="AX113" s="884"/>
      <c r="AY113" s="884"/>
      <c r="AZ113" s="764" t="s">
        <v>413</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414</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t="s">
        <v>118</v>
      </c>
      <c r="DH113" s="766"/>
      <c r="DI113" s="766"/>
      <c r="DJ113" s="766"/>
      <c r="DK113" s="766"/>
      <c r="DL113" s="766" t="s">
        <v>118</v>
      </c>
      <c r="DM113" s="766"/>
      <c r="DN113" s="766"/>
      <c r="DO113" s="766"/>
      <c r="DP113" s="766"/>
      <c r="DQ113" s="766" t="s">
        <v>118</v>
      </c>
      <c r="DR113" s="766"/>
      <c r="DS113" s="766"/>
      <c r="DT113" s="766"/>
      <c r="DU113" s="766"/>
      <c r="DV113" s="743" t="s">
        <v>118</v>
      </c>
      <c r="DW113" s="743"/>
      <c r="DX113" s="743"/>
      <c r="DY113" s="743"/>
      <c r="DZ113" s="744"/>
    </row>
    <row r="114" spans="1:130" s="208" customFormat="1" ht="26.25" customHeight="1" x14ac:dyDescent="0.2">
      <c r="A114" s="865"/>
      <c r="B114" s="866"/>
      <c r="C114" s="701" t="s">
        <v>415</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416</v>
      </c>
      <c r="BA114" s="701"/>
      <c r="BB114" s="701"/>
      <c r="BC114" s="701"/>
      <c r="BD114" s="701"/>
      <c r="BE114" s="701"/>
      <c r="BF114" s="701"/>
      <c r="BG114" s="701"/>
      <c r="BH114" s="701"/>
      <c r="BI114" s="701"/>
      <c r="BJ114" s="701"/>
      <c r="BK114" s="701"/>
      <c r="BL114" s="701"/>
      <c r="BM114" s="701"/>
      <c r="BN114" s="701"/>
      <c r="BO114" s="701"/>
      <c r="BP114" s="702"/>
      <c r="BQ114" s="765">
        <v>158789409</v>
      </c>
      <c r="BR114" s="766"/>
      <c r="BS114" s="766"/>
      <c r="BT114" s="766"/>
      <c r="BU114" s="766"/>
      <c r="BV114" s="766">
        <v>159427472</v>
      </c>
      <c r="BW114" s="766"/>
      <c r="BX114" s="766"/>
      <c r="BY114" s="766"/>
      <c r="BZ114" s="766"/>
      <c r="CA114" s="766">
        <v>158461680</v>
      </c>
      <c r="CB114" s="766"/>
      <c r="CC114" s="766"/>
      <c r="CD114" s="766"/>
      <c r="CE114" s="766"/>
      <c r="CF114" s="827">
        <v>36.5</v>
      </c>
      <c r="CG114" s="828"/>
      <c r="CH114" s="828"/>
      <c r="CI114" s="828"/>
      <c r="CJ114" s="828"/>
      <c r="CK114" s="878"/>
      <c r="CL114" s="770"/>
      <c r="CM114" s="764" t="s">
        <v>417</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8" customFormat="1" ht="26.25" customHeight="1" x14ac:dyDescent="0.2">
      <c r="A115" s="865"/>
      <c r="B115" s="866"/>
      <c r="C115" s="701" t="s">
        <v>418</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721424</v>
      </c>
      <c r="AB115" s="729"/>
      <c r="AC115" s="729"/>
      <c r="AD115" s="729"/>
      <c r="AE115" s="730"/>
      <c r="AF115" s="731">
        <v>654529</v>
      </c>
      <c r="AG115" s="729"/>
      <c r="AH115" s="729"/>
      <c r="AI115" s="729"/>
      <c r="AJ115" s="730"/>
      <c r="AK115" s="731">
        <v>609182</v>
      </c>
      <c r="AL115" s="729"/>
      <c r="AM115" s="729"/>
      <c r="AN115" s="729"/>
      <c r="AO115" s="730"/>
      <c r="AP115" s="773">
        <v>0.1</v>
      </c>
      <c r="AQ115" s="774"/>
      <c r="AR115" s="774"/>
      <c r="AS115" s="774"/>
      <c r="AT115" s="775"/>
      <c r="AU115" s="883"/>
      <c r="AV115" s="884"/>
      <c r="AW115" s="884"/>
      <c r="AX115" s="884"/>
      <c r="AY115" s="884"/>
      <c r="AZ115" s="764" t="s">
        <v>419</v>
      </c>
      <c r="BA115" s="701"/>
      <c r="BB115" s="701"/>
      <c r="BC115" s="701"/>
      <c r="BD115" s="701"/>
      <c r="BE115" s="701"/>
      <c r="BF115" s="701"/>
      <c r="BG115" s="701"/>
      <c r="BH115" s="701"/>
      <c r="BI115" s="701"/>
      <c r="BJ115" s="701"/>
      <c r="BK115" s="701"/>
      <c r="BL115" s="701"/>
      <c r="BM115" s="701"/>
      <c r="BN115" s="701"/>
      <c r="BO115" s="701"/>
      <c r="BP115" s="702"/>
      <c r="BQ115" s="765">
        <v>5125885</v>
      </c>
      <c r="BR115" s="766"/>
      <c r="BS115" s="766"/>
      <c r="BT115" s="766"/>
      <c r="BU115" s="766"/>
      <c r="BV115" s="766">
        <v>6424798</v>
      </c>
      <c r="BW115" s="766"/>
      <c r="BX115" s="766"/>
      <c r="BY115" s="766"/>
      <c r="BZ115" s="766"/>
      <c r="CA115" s="766">
        <v>7521828</v>
      </c>
      <c r="CB115" s="766"/>
      <c r="CC115" s="766"/>
      <c r="CD115" s="766"/>
      <c r="CE115" s="766"/>
      <c r="CF115" s="827">
        <v>1.7</v>
      </c>
      <c r="CG115" s="828"/>
      <c r="CH115" s="828"/>
      <c r="CI115" s="828"/>
      <c r="CJ115" s="828"/>
      <c r="CK115" s="878"/>
      <c r="CL115" s="770"/>
      <c r="CM115" s="764" t="s">
        <v>420</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2">
      <c r="A116" s="867"/>
      <c r="B116" s="868"/>
      <c r="C116" s="788" t="s">
        <v>421</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t="s">
        <v>118</v>
      </c>
      <c r="AB116" s="729"/>
      <c r="AC116" s="729"/>
      <c r="AD116" s="729"/>
      <c r="AE116" s="730"/>
      <c r="AF116" s="731" t="s">
        <v>118</v>
      </c>
      <c r="AG116" s="729"/>
      <c r="AH116" s="729"/>
      <c r="AI116" s="729"/>
      <c r="AJ116" s="730"/>
      <c r="AK116" s="731" t="s">
        <v>118</v>
      </c>
      <c r="AL116" s="729"/>
      <c r="AM116" s="729"/>
      <c r="AN116" s="729"/>
      <c r="AO116" s="730"/>
      <c r="AP116" s="773" t="s">
        <v>118</v>
      </c>
      <c r="AQ116" s="774"/>
      <c r="AR116" s="774"/>
      <c r="AS116" s="774"/>
      <c r="AT116" s="775"/>
      <c r="AU116" s="883"/>
      <c r="AV116" s="884"/>
      <c r="AW116" s="884"/>
      <c r="AX116" s="884"/>
      <c r="AY116" s="884"/>
      <c r="AZ116" s="860" t="s">
        <v>422</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423</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424</v>
      </c>
      <c r="Z117" s="848"/>
      <c r="AA117" s="853">
        <v>111540232</v>
      </c>
      <c r="AB117" s="854"/>
      <c r="AC117" s="854"/>
      <c r="AD117" s="854"/>
      <c r="AE117" s="855"/>
      <c r="AF117" s="856">
        <v>109720593</v>
      </c>
      <c r="AG117" s="854"/>
      <c r="AH117" s="854"/>
      <c r="AI117" s="854"/>
      <c r="AJ117" s="855"/>
      <c r="AK117" s="856">
        <v>107855788</v>
      </c>
      <c r="AL117" s="854"/>
      <c r="AM117" s="854"/>
      <c r="AN117" s="854"/>
      <c r="AO117" s="855"/>
      <c r="AP117" s="857"/>
      <c r="AQ117" s="858"/>
      <c r="AR117" s="858"/>
      <c r="AS117" s="858"/>
      <c r="AT117" s="859"/>
      <c r="AU117" s="883"/>
      <c r="AV117" s="884"/>
      <c r="AW117" s="884"/>
      <c r="AX117" s="884"/>
      <c r="AY117" s="884"/>
      <c r="AZ117" s="764" t="s">
        <v>425</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426</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2">
      <c r="A118" s="846" t="s">
        <v>400</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398</v>
      </c>
      <c r="AB118" s="847"/>
      <c r="AC118" s="847"/>
      <c r="AD118" s="847"/>
      <c r="AE118" s="848"/>
      <c r="AF118" s="849" t="s">
        <v>299</v>
      </c>
      <c r="AG118" s="847"/>
      <c r="AH118" s="847"/>
      <c r="AI118" s="847"/>
      <c r="AJ118" s="848"/>
      <c r="AK118" s="849" t="s">
        <v>298</v>
      </c>
      <c r="AL118" s="847"/>
      <c r="AM118" s="847"/>
      <c r="AN118" s="847"/>
      <c r="AO118" s="848"/>
      <c r="AP118" s="850" t="s">
        <v>399</v>
      </c>
      <c r="AQ118" s="851"/>
      <c r="AR118" s="851"/>
      <c r="AS118" s="851"/>
      <c r="AT118" s="852"/>
      <c r="AU118" s="883"/>
      <c r="AV118" s="884"/>
      <c r="AW118" s="884"/>
      <c r="AX118" s="884"/>
      <c r="AY118" s="884"/>
      <c r="AZ118" s="787" t="s">
        <v>427</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428</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2">
      <c r="A119" s="767" t="s">
        <v>403</v>
      </c>
      <c r="B119" s="768"/>
      <c r="C119" s="808" t="s">
        <v>404</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v>517978</v>
      </c>
      <c r="AB119" s="840"/>
      <c r="AC119" s="840"/>
      <c r="AD119" s="840"/>
      <c r="AE119" s="841"/>
      <c r="AF119" s="842">
        <v>518356</v>
      </c>
      <c r="AG119" s="840"/>
      <c r="AH119" s="840"/>
      <c r="AI119" s="840"/>
      <c r="AJ119" s="841"/>
      <c r="AK119" s="842">
        <v>518747</v>
      </c>
      <c r="AL119" s="840"/>
      <c r="AM119" s="840"/>
      <c r="AN119" s="840"/>
      <c r="AO119" s="841"/>
      <c r="AP119" s="843">
        <v>0.1</v>
      </c>
      <c r="AQ119" s="844"/>
      <c r="AR119" s="844"/>
      <c r="AS119" s="844"/>
      <c r="AT119" s="845"/>
      <c r="AU119" s="885"/>
      <c r="AV119" s="886"/>
      <c r="AW119" s="886"/>
      <c r="AX119" s="886"/>
      <c r="AY119" s="886"/>
      <c r="AZ119" s="229" t="s">
        <v>152</v>
      </c>
      <c r="BA119" s="229"/>
      <c r="BB119" s="229"/>
      <c r="BC119" s="229"/>
      <c r="BD119" s="229"/>
      <c r="BE119" s="229"/>
      <c r="BF119" s="229"/>
      <c r="BG119" s="229"/>
      <c r="BH119" s="229"/>
      <c r="BI119" s="229"/>
      <c r="BJ119" s="229"/>
      <c r="BK119" s="229"/>
      <c r="BL119" s="229"/>
      <c r="BM119" s="229"/>
      <c r="BN119" s="229"/>
      <c r="BO119" s="829" t="s">
        <v>429</v>
      </c>
      <c r="BP119" s="830"/>
      <c r="BQ119" s="814">
        <v>1842456842</v>
      </c>
      <c r="BR119" s="794"/>
      <c r="BS119" s="794"/>
      <c r="BT119" s="794"/>
      <c r="BU119" s="794"/>
      <c r="BV119" s="794">
        <v>1816538264</v>
      </c>
      <c r="BW119" s="794"/>
      <c r="BX119" s="794"/>
      <c r="BY119" s="794"/>
      <c r="BZ119" s="794"/>
      <c r="CA119" s="794">
        <v>1756675912</v>
      </c>
      <c r="CB119" s="794"/>
      <c r="CC119" s="794"/>
      <c r="CD119" s="794"/>
      <c r="CE119" s="794"/>
      <c r="CF119" s="697"/>
      <c r="CG119" s="698"/>
      <c r="CH119" s="698"/>
      <c r="CI119" s="698"/>
      <c r="CJ119" s="783"/>
      <c r="CK119" s="879"/>
      <c r="CL119" s="772"/>
      <c r="CM119" s="787" t="s">
        <v>430</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118</v>
      </c>
      <c r="DH119" s="766"/>
      <c r="DI119" s="766"/>
      <c r="DJ119" s="766"/>
      <c r="DK119" s="766"/>
      <c r="DL119" s="766" t="s">
        <v>118</v>
      </c>
      <c r="DM119" s="766"/>
      <c r="DN119" s="766"/>
      <c r="DO119" s="766"/>
      <c r="DP119" s="766"/>
      <c r="DQ119" s="766" t="s">
        <v>118</v>
      </c>
      <c r="DR119" s="766"/>
      <c r="DS119" s="766"/>
      <c r="DT119" s="766"/>
      <c r="DU119" s="766"/>
      <c r="DV119" s="743" t="s">
        <v>118</v>
      </c>
      <c r="DW119" s="743"/>
      <c r="DX119" s="743"/>
      <c r="DY119" s="743"/>
      <c r="DZ119" s="744"/>
    </row>
    <row r="120" spans="1:130" s="208" customFormat="1" ht="26.25" customHeight="1" x14ac:dyDescent="0.2">
      <c r="A120" s="769"/>
      <c r="B120" s="770"/>
      <c r="C120" s="764" t="s">
        <v>407</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431</v>
      </c>
      <c r="AV120" s="832"/>
      <c r="AW120" s="832"/>
      <c r="AX120" s="832"/>
      <c r="AY120" s="833"/>
      <c r="AZ120" s="808" t="s">
        <v>432</v>
      </c>
      <c r="BA120" s="757"/>
      <c r="BB120" s="757"/>
      <c r="BC120" s="757"/>
      <c r="BD120" s="757"/>
      <c r="BE120" s="757"/>
      <c r="BF120" s="757"/>
      <c r="BG120" s="757"/>
      <c r="BH120" s="757"/>
      <c r="BI120" s="757"/>
      <c r="BJ120" s="757"/>
      <c r="BK120" s="757"/>
      <c r="BL120" s="757"/>
      <c r="BM120" s="757"/>
      <c r="BN120" s="757"/>
      <c r="BO120" s="757"/>
      <c r="BP120" s="758"/>
      <c r="BQ120" s="809">
        <v>321973915</v>
      </c>
      <c r="BR120" s="791"/>
      <c r="BS120" s="791"/>
      <c r="BT120" s="791"/>
      <c r="BU120" s="791"/>
      <c r="BV120" s="791">
        <v>334520732</v>
      </c>
      <c r="BW120" s="791"/>
      <c r="BX120" s="791"/>
      <c r="BY120" s="791"/>
      <c r="BZ120" s="791"/>
      <c r="CA120" s="791">
        <v>312155329</v>
      </c>
      <c r="CB120" s="791"/>
      <c r="CC120" s="791"/>
      <c r="CD120" s="791"/>
      <c r="CE120" s="791"/>
      <c r="CF120" s="818">
        <v>71.900000000000006</v>
      </c>
      <c r="CG120" s="819"/>
      <c r="CH120" s="819"/>
      <c r="CI120" s="819"/>
      <c r="CJ120" s="819"/>
      <c r="CK120" s="820" t="s">
        <v>433</v>
      </c>
      <c r="CL120" s="800"/>
      <c r="CM120" s="800"/>
      <c r="CN120" s="800"/>
      <c r="CO120" s="801"/>
      <c r="CP120" s="824" t="s">
        <v>381</v>
      </c>
      <c r="CQ120" s="825"/>
      <c r="CR120" s="825"/>
      <c r="CS120" s="825"/>
      <c r="CT120" s="825"/>
      <c r="CU120" s="825"/>
      <c r="CV120" s="825"/>
      <c r="CW120" s="825"/>
      <c r="CX120" s="825"/>
      <c r="CY120" s="825"/>
      <c r="CZ120" s="825"/>
      <c r="DA120" s="825"/>
      <c r="DB120" s="825"/>
      <c r="DC120" s="825"/>
      <c r="DD120" s="825"/>
      <c r="DE120" s="825"/>
      <c r="DF120" s="826"/>
      <c r="DG120" s="809">
        <v>5470171</v>
      </c>
      <c r="DH120" s="791"/>
      <c r="DI120" s="791"/>
      <c r="DJ120" s="791"/>
      <c r="DK120" s="791"/>
      <c r="DL120" s="791">
        <v>6103112</v>
      </c>
      <c r="DM120" s="791"/>
      <c r="DN120" s="791"/>
      <c r="DO120" s="791"/>
      <c r="DP120" s="791"/>
      <c r="DQ120" s="791">
        <v>6296593</v>
      </c>
      <c r="DR120" s="791"/>
      <c r="DS120" s="791"/>
      <c r="DT120" s="791"/>
      <c r="DU120" s="791"/>
      <c r="DV120" s="792">
        <v>1.4</v>
      </c>
      <c r="DW120" s="792"/>
      <c r="DX120" s="792"/>
      <c r="DY120" s="792"/>
      <c r="DZ120" s="793"/>
    </row>
    <row r="121" spans="1:130" s="208" customFormat="1" ht="26.25" customHeight="1" x14ac:dyDescent="0.2">
      <c r="A121" s="769"/>
      <c r="B121" s="770"/>
      <c r="C121" s="815" t="s">
        <v>434</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52927</v>
      </c>
      <c r="AB121" s="729"/>
      <c r="AC121" s="729"/>
      <c r="AD121" s="729"/>
      <c r="AE121" s="730"/>
      <c r="AF121" s="731" t="s">
        <v>118</v>
      </c>
      <c r="AG121" s="729"/>
      <c r="AH121" s="729"/>
      <c r="AI121" s="729"/>
      <c r="AJ121" s="730"/>
      <c r="AK121" s="731" t="s">
        <v>118</v>
      </c>
      <c r="AL121" s="729"/>
      <c r="AM121" s="729"/>
      <c r="AN121" s="729"/>
      <c r="AO121" s="730"/>
      <c r="AP121" s="773" t="s">
        <v>118</v>
      </c>
      <c r="AQ121" s="774"/>
      <c r="AR121" s="774"/>
      <c r="AS121" s="774"/>
      <c r="AT121" s="775"/>
      <c r="AU121" s="834"/>
      <c r="AV121" s="835"/>
      <c r="AW121" s="835"/>
      <c r="AX121" s="835"/>
      <c r="AY121" s="836"/>
      <c r="AZ121" s="764" t="s">
        <v>435</v>
      </c>
      <c r="BA121" s="701"/>
      <c r="BB121" s="701"/>
      <c r="BC121" s="701"/>
      <c r="BD121" s="701"/>
      <c r="BE121" s="701"/>
      <c r="BF121" s="701"/>
      <c r="BG121" s="701"/>
      <c r="BH121" s="701"/>
      <c r="BI121" s="701"/>
      <c r="BJ121" s="701"/>
      <c r="BK121" s="701"/>
      <c r="BL121" s="701"/>
      <c r="BM121" s="701"/>
      <c r="BN121" s="701"/>
      <c r="BO121" s="701"/>
      <c r="BP121" s="702"/>
      <c r="BQ121" s="765">
        <v>92885612</v>
      </c>
      <c r="BR121" s="766"/>
      <c r="BS121" s="766"/>
      <c r="BT121" s="766"/>
      <c r="BU121" s="766"/>
      <c r="BV121" s="766">
        <v>91391770</v>
      </c>
      <c r="BW121" s="766"/>
      <c r="BX121" s="766"/>
      <c r="BY121" s="766"/>
      <c r="BZ121" s="766"/>
      <c r="CA121" s="766">
        <v>87869143</v>
      </c>
      <c r="CB121" s="766"/>
      <c r="CC121" s="766"/>
      <c r="CD121" s="766"/>
      <c r="CE121" s="766"/>
      <c r="CF121" s="827">
        <v>20.2</v>
      </c>
      <c r="CG121" s="828"/>
      <c r="CH121" s="828"/>
      <c r="CI121" s="828"/>
      <c r="CJ121" s="828"/>
      <c r="CK121" s="821"/>
      <c r="CL121" s="803"/>
      <c r="CM121" s="803"/>
      <c r="CN121" s="803"/>
      <c r="CO121" s="804"/>
      <c r="CP121" s="784" t="s">
        <v>382</v>
      </c>
      <c r="CQ121" s="785"/>
      <c r="CR121" s="785"/>
      <c r="CS121" s="785"/>
      <c r="CT121" s="785"/>
      <c r="CU121" s="785"/>
      <c r="CV121" s="785"/>
      <c r="CW121" s="785"/>
      <c r="CX121" s="785"/>
      <c r="CY121" s="785"/>
      <c r="CZ121" s="785"/>
      <c r="DA121" s="785"/>
      <c r="DB121" s="785"/>
      <c r="DC121" s="785"/>
      <c r="DD121" s="785"/>
      <c r="DE121" s="785"/>
      <c r="DF121" s="786"/>
      <c r="DG121" s="765">
        <v>5928541</v>
      </c>
      <c r="DH121" s="766"/>
      <c r="DI121" s="766"/>
      <c r="DJ121" s="766"/>
      <c r="DK121" s="766"/>
      <c r="DL121" s="766">
        <v>6477861</v>
      </c>
      <c r="DM121" s="766"/>
      <c r="DN121" s="766"/>
      <c r="DO121" s="766"/>
      <c r="DP121" s="766"/>
      <c r="DQ121" s="766">
        <v>5280330</v>
      </c>
      <c r="DR121" s="766"/>
      <c r="DS121" s="766"/>
      <c r="DT121" s="766"/>
      <c r="DU121" s="766"/>
      <c r="DV121" s="743">
        <v>1.2</v>
      </c>
      <c r="DW121" s="743"/>
      <c r="DX121" s="743"/>
      <c r="DY121" s="743"/>
      <c r="DZ121" s="744"/>
    </row>
    <row r="122" spans="1:130" s="208" customFormat="1" ht="26.25" customHeight="1" x14ac:dyDescent="0.2">
      <c r="A122" s="769"/>
      <c r="B122" s="770"/>
      <c r="C122" s="764" t="s">
        <v>417</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436</v>
      </c>
      <c r="BA122" s="788"/>
      <c r="BB122" s="788"/>
      <c r="BC122" s="788"/>
      <c r="BD122" s="788"/>
      <c r="BE122" s="788"/>
      <c r="BF122" s="788"/>
      <c r="BG122" s="788"/>
      <c r="BH122" s="788"/>
      <c r="BI122" s="788"/>
      <c r="BJ122" s="788"/>
      <c r="BK122" s="788"/>
      <c r="BL122" s="788"/>
      <c r="BM122" s="788"/>
      <c r="BN122" s="788"/>
      <c r="BO122" s="788"/>
      <c r="BP122" s="789"/>
      <c r="BQ122" s="814">
        <v>829149758</v>
      </c>
      <c r="BR122" s="794"/>
      <c r="BS122" s="794"/>
      <c r="BT122" s="794"/>
      <c r="BU122" s="794"/>
      <c r="BV122" s="794">
        <v>819046054</v>
      </c>
      <c r="BW122" s="794"/>
      <c r="BX122" s="794"/>
      <c r="BY122" s="794"/>
      <c r="BZ122" s="794"/>
      <c r="CA122" s="794">
        <v>788352636</v>
      </c>
      <c r="CB122" s="794"/>
      <c r="CC122" s="794"/>
      <c r="CD122" s="794"/>
      <c r="CE122" s="794"/>
      <c r="CF122" s="795">
        <v>181.5</v>
      </c>
      <c r="CG122" s="796"/>
      <c r="CH122" s="796"/>
      <c r="CI122" s="796"/>
      <c r="CJ122" s="796"/>
      <c r="CK122" s="821"/>
      <c r="CL122" s="803"/>
      <c r="CM122" s="803"/>
      <c r="CN122" s="803"/>
      <c r="CO122" s="804"/>
      <c r="CP122" s="784" t="s">
        <v>379</v>
      </c>
      <c r="CQ122" s="785"/>
      <c r="CR122" s="785"/>
      <c r="CS122" s="785"/>
      <c r="CT122" s="785"/>
      <c r="CU122" s="785"/>
      <c r="CV122" s="785"/>
      <c r="CW122" s="785"/>
      <c r="CX122" s="785"/>
      <c r="CY122" s="785"/>
      <c r="CZ122" s="785"/>
      <c r="DA122" s="785"/>
      <c r="DB122" s="785"/>
      <c r="DC122" s="785"/>
      <c r="DD122" s="785"/>
      <c r="DE122" s="785"/>
      <c r="DF122" s="786"/>
      <c r="DG122" s="765" t="s">
        <v>118</v>
      </c>
      <c r="DH122" s="766"/>
      <c r="DI122" s="766"/>
      <c r="DJ122" s="766"/>
      <c r="DK122" s="766"/>
      <c r="DL122" s="766">
        <v>19332</v>
      </c>
      <c r="DM122" s="766"/>
      <c r="DN122" s="766"/>
      <c r="DO122" s="766"/>
      <c r="DP122" s="766"/>
      <c r="DQ122" s="766">
        <v>19971</v>
      </c>
      <c r="DR122" s="766"/>
      <c r="DS122" s="766"/>
      <c r="DT122" s="766"/>
      <c r="DU122" s="766"/>
      <c r="DV122" s="743">
        <v>0</v>
      </c>
      <c r="DW122" s="743"/>
      <c r="DX122" s="743"/>
      <c r="DY122" s="743"/>
      <c r="DZ122" s="744"/>
    </row>
    <row r="123" spans="1:130" s="208" customFormat="1" ht="26.25" customHeight="1" x14ac:dyDescent="0.2">
      <c r="A123" s="769"/>
      <c r="B123" s="770"/>
      <c r="C123" s="764" t="s">
        <v>423</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29" t="s">
        <v>152</v>
      </c>
      <c r="BA123" s="229"/>
      <c r="BB123" s="229"/>
      <c r="BC123" s="229"/>
      <c r="BD123" s="229"/>
      <c r="BE123" s="229"/>
      <c r="BF123" s="229"/>
      <c r="BG123" s="229"/>
      <c r="BH123" s="229"/>
      <c r="BI123" s="229"/>
      <c r="BJ123" s="229"/>
      <c r="BK123" s="229"/>
      <c r="BL123" s="229"/>
      <c r="BM123" s="229"/>
      <c r="BN123" s="229"/>
      <c r="BO123" s="829" t="s">
        <v>437</v>
      </c>
      <c r="BP123" s="830"/>
      <c r="BQ123" s="781">
        <v>1244009285</v>
      </c>
      <c r="BR123" s="782"/>
      <c r="BS123" s="782"/>
      <c r="BT123" s="782"/>
      <c r="BU123" s="782"/>
      <c r="BV123" s="782">
        <v>1244958556</v>
      </c>
      <c r="BW123" s="782"/>
      <c r="BX123" s="782"/>
      <c r="BY123" s="782"/>
      <c r="BZ123" s="782"/>
      <c r="CA123" s="782">
        <v>1188377108</v>
      </c>
      <c r="CB123" s="782"/>
      <c r="CC123" s="782"/>
      <c r="CD123" s="782"/>
      <c r="CE123" s="782"/>
      <c r="CF123" s="697"/>
      <c r="CG123" s="698"/>
      <c r="CH123" s="698"/>
      <c r="CI123" s="698"/>
      <c r="CJ123" s="783"/>
      <c r="CK123" s="821"/>
      <c r="CL123" s="803"/>
      <c r="CM123" s="803"/>
      <c r="CN123" s="803"/>
      <c r="CO123" s="804"/>
      <c r="CP123" s="784" t="s">
        <v>377</v>
      </c>
      <c r="CQ123" s="785"/>
      <c r="CR123" s="785"/>
      <c r="CS123" s="785"/>
      <c r="CT123" s="785"/>
      <c r="CU123" s="785"/>
      <c r="CV123" s="785"/>
      <c r="CW123" s="785"/>
      <c r="CX123" s="785"/>
      <c r="CY123" s="785"/>
      <c r="CZ123" s="785"/>
      <c r="DA123" s="785"/>
      <c r="DB123" s="785"/>
      <c r="DC123" s="785"/>
      <c r="DD123" s="785"/>
      <c r="DE123" s="785"/>
      <c r="DF123" s="786"/>
      <c r="DG123" s="765" t="s">
        <v>118</v>
      </c>
      <c r="DH123" s="766"/>
      <c r="DI123" s="766"/>
      <c r="DJ123" s="766"/>
      <c r="DK123" s="766"/>
      <c r="DL123" s="766" t="s">
        <v>118</v>
      </c>
      <c r="DM123" s="766"/>
      <c r="DN123" s="766"/>
      <c r="DO123" s="766"/>
      <c r="DP123" s="766"/>
      <c r="DQ123" s="766" t="s">
        <v>118</v>
      </c>
      <c r="DR123" s="766"/>
      <c r="DS123" s="766"/>
      <c r="DT123" s="766"/>
      <c r="DU123" s="766"/>
      <c r="DV123" s="743" t="s">
        <v>118</v>
      </c>
      <c r="DW123" s="743"/>
      <c r="DX123" s="743"/>
      <c r="DY123" s="743"/>
      <c r="DZ123" s="744"/>
    </row>
    <row r="124" spans="1:130" s="208" customFormat="1" ht="26.25" customHeight="1" thickBot="1" x14ac:dyDescent="0.25">
      <c r="A124" s="769"/>
      <c r="B124" s="770"/>
      <c r="C124" s="764" t="s">
        <v>426</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438</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144.19999999999999</v>
      </c>
      <c r="BR124" s="780"/>
      <c r="BS124" s="780"/>
      <c r="BT124" s="780"/>
      <c r="BU124" s="780"/>
      <c r="BV124" s="780">
        <v>135.30000000000001</v>
      </c>
      <c r="BW124" s="780"/>
      <c r="BX124" s="780"/>
      <c r="BY124" s="780"/>
      <c r="BZ124" s="780"/>
      <c r="CA124" s="780">
        <v>130.80000000000001</v>
      </c>
      <c r="CB124" s="780"/>
      <c r="CC124" s="780"/>
      <c r="CD124" s="780"/>
      <c r="CE124" s="780"/>
      <c r="CF124" s="675"/>
      <c r="CG124" s="676"/>
      <c r="CH124" s="676"/>
      <c r="CI124" s="676"/>
      <c r="CJ124" s="810"/>
      <c r="CK124" s="822"/>
      <c r="CL124" s="822"/>
      <c r="CM124" s="822"/>
      <c r="CN124" s="822"/>
      <c r="CO124" s="823"/>
      <c r="CP124" s="811" t="s">
        <v>439</v>
      </c>
      <c r="CQ124" s="812"/>
      <c r="CR124" s="812"/>
      <c r="CS124" s="812"/>
      <c r="CT124" s="812"/>
      <c r="CU124" s="812"/>
      <c r="CV124" s="812"/>
      <c r="CW124" s="812"/>
      <c r="CX124" s="812"/>
      <c r="CY124" s="812"/>
      <c r="CZ124" s="812"/>
      <c r="DA124" s="812"/>
      <c r="DB124" s="812"/>
      <c r="DC124" s="812"/>
      <c r="DD124" s="812"/>
      <c r="DE124" s="812"/>
      <c r="DF124" s="813"/>
      <c r="DG124" s="814" t="s">
        <v>118</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2">
      <c r="A125" s="769"/>
      <c r="B125" s="770"/>
      <c r="C125" s="764" t="s">
        <v>428</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440</v>
      </c>
      <c r="CL125" s="800"/>
      <c r="CM125" s="800"/>
      <c r="CN125" s="800"/>
      <c r="CO125" s="801"/>
      <c r="CP125" s="808" t="s">
        <v>441</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5">
      <c r="A126" s="769"/>
      <c r="B126" s="770"/>
      <c r="C126" s="764" t="s">
        <v>430</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442</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2">
      <c r="A127" s="771"/>
      <c r="B127" s="772"/>
      <c r="C127" s="787" t="s">
        <v>443</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150519</v>
      </c>
      <c r="AB127" s="729"/>
      <c r="AC127" s="729"/>
      <c r="AD127" s="729"/>
      <c r="AE127" s="730"/>
      <c r="AF127" s="731">
        <v>136173</v>
      </c>
      <c r="AG127" s="729"/>
      <c r="AH127" s="729"/>
      <c r="AI127" s="729"/>
      <c r="AJ127" s="730"/>
      <c r="AK127" s="731">
        <v>90435</v>
      </c>
      <c r="AL127" s="729"/>
      <c r="AM127" s="729"/>
      <c r="AN127" s="729"/>
      <c r="AO127" s="730"/>
      <c r="AP127" s="773">
        <v>0</v>
      </c>
      <c r="AQ127" s="774"/>
      <c r="AR127" s="774"/>
      <c r="AS127" s="774"/>
      <c r="AT127" s="775"/>
      <c r="AU127" s="210"/>
      <c r="AV127" s="210"/>
      <c r="AW127" s="210"/>
      <c r="AX127" s="790" t="s">
        <v>444</v>
      </c>
      <c r="AY127" s="761"/>
      <c r="AZ127" s="761"/>
      <c r="BA127" s="761"/>
      <c r="BB127" s="761"/>
      <c r="BC127" s="761"/>
      <c r="BD127" s="761"/>
      <c r="BE127" s="762"/>
      <c r="BF127" s="760" t="s">
        <v>445</v>
      </c>
      <c r="BG127" s="761"/>
      <c r="BH127" s="761"/>
      <c r="BI127" s="761"/>
      <c r="BJ127" s="761"/>
      <c r="BK127" s="761"/>
      <c r="BL127" s="762"/>
      <c r="BM127" s="760" t="s">
        <v>446</v>
      </c>
      <c r="BN127" s="761"/>
      <c r="BO127" s="761"/>
      <c r="BP127" s="761"/>
      <c r="BQ127" s="761"/>
      <c r="BR127" s="761"/>
      <c r="BS127" s="762"/>
      <c r="BT127" s="760" t="s">
        <v>447</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448</v>
      </c>
      <c r="CQ127" s="701"/>
      <c r="CR127" s="701"/>
      <c r="CS127" s="701"/>
      <c r="CT127" s="701"/>
      <c r="CU127" s="701"/>
      <c r="CV127" s="701"/>
      <c r="CW127" s="701"/>
      <c r="CX127" s="701"/>
      <c r="CY127" s="701"/>
      <c r="CZ127" s="701"/>
      <c r="DA127" s="701"/>
      <c r="DB127" s="701"/>
      <c r="DC127" s="701"/>
      <c r="DD127" s="701"/>
      <c r="DE127" s="701"/>
      <c r="DF127" s="702"/>
      <c r="DG127" s="765">
        <v>2637977</v>
      </c>
      <c r="DH127" s="766"/>
      <c r="DI127" s="766"/>
      <c r="DJ127" s="766"/>
      <c r="DK127" s="766"/>
      <c r="DL127" s="766">
        <v>4204273</v>
      </c>
      <c r="DM127" s="766"/>
      <c r="DN127" s="766"/>
      <c r="DO127" s="766"/>
      <c r="DP127" s="766"/>
      <c r="DQ127" s="766">
        <v>5582291</v>
      </c>
      <c r="DR127" s="766"/>
      <c r="DS127" s="766"/>
      <c r="DT127" s="766"/>
      <c r="DU127" s="766"/>
      <c r="DV127" s="743">
        <v>1.3</v>
      </c>
      <c r="DW127" s="743"/>
      <c r="DX127" s="743"/>
      <c r="DY127" s="743"/>
      <c r="DZ127" s="744"/>
    </row>
    <row r="128" spans="1:130" s="208" customFormat="1" ht="26.25" customHeight="1" thickBot="1" x14ac:dyDescent="0.25">
      <c r="A128" s="745" t="s">
        <v>449</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450</v>
      </c>
      <c r="X128" s="747"/>
      <c r="Y128" s="747"/>
      <c r="Z128" s="748"/>
      <c r="AA128" s="749">
        <v>5039299</v>
      </c>
      <c r="AB128" s="750"/>
      <c r="AC128" s="750"/>
      <c r="AD128" s="750"/>
      <c r="AE128" s="751"/>
      <c r="AF128" s="752">
        <v>4200657</v>
      </c>
      <c r="AG128" s="750"/>
      <c r="AH128" s="750"/>
      <c r="AI128" s="750"/>
      <c r="AJ128" s="751"/>
      <c r="AK128" s="752">
        <v>5341322</v>
      </c>
      <c r="AL128" s="750"/>
      <c r="AM128" s="750"/>
      <c r="AN128" s="750"/>
      <c r="AO128" s="751"/>
      <c r="AP128" s="753"/>
      <c r="AQ128" s="754"/>
      <c r="AR128" s="754"/>
      <c r="AS128" s="754"/>
      <c r="AT128" s="755"/>
      <c r="AU128" s="210"/>
      <c r="AV128" s="210"/>
      <c r="AW128" s="210"/>
      <c r="AX128" s="756" t="s">
        <v>451</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452</v>
      </c>
      <c r="CQ128" s="679"/>
      <c r="CR128" s="679"/>
      <c r="CS128" s="679"/>
      <c r="CT128" s="679"/>
      <c r="CU128" s="679"/>
      <c r="CV128" s="679"/>
      <c r="CW128" s="679"/>
      <c r="CX128" s="679"/>
      <c r="CY128" s="679"/>
      <c r="CZ128" s="679"/>
      <c r="DA128" s="679"/>
      <c r="DB128" s="679"/>
      <c r="DC128" s="679"/>
      <c r="DD128" s="679"/>
      <c r="DE128" s="679"/>
      <c r="DF128" s="680"/>
      <c r="DG128" s="739">
        <v>2487908</v>
      </c>
      <c r="DH128" s="740"/>
      <c r="DI128" s="740"/>
      <c r="DJ128" s="740"/>
      <c r="DK128" s="740"/>
      <c r="DL128" s="740">
        <v>2220525</v>
      </c>
      <c r="DM128" s="740"/>
      <c r="DN128" s="740"/>
      <c r="DO128" s="740"/>
      <c r="DP128" s="740"/>
      <c r="DQ128" s="740">
        <v>1939537</v>
      </c>
      <c r="DR128" s="740"/>
      <c r="DS128" s="740"/>
      <c r="DT128" s="740"/>
      <c r="DU128" s="740"/>
      <c r="DV128" s="741">
        <v>0.4</v>
      </c>
      <c r="DW128" s="741"/>
      <c r="DX128" s="741"/>
      <c r="DY128" s="741"/>
      <c r="DZ128" s="742"/>
    </row>
    <row r="129" spans="1:131" s="208"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453</v>
      </c>
      <c r="X129" s="726"/>
      <c r="Y129" s="726"/>
      <c r="Z129" s="727"/>
      <c r="AA129" s="728">
        <v>477964354</v>
      </c>
      <c r="AB129" s="729"/>
      <c r="AC129" s="729"/>
      <c r="AD129" s="729"/>
      <c r="AE129" s="730"/>
      <c r="AF129" s="731">
        <v>484916321</v>
      </c>
      <c r="AG129" s="729"/>
      <c r="AH129" s="729"/>
      <c r="AI129" s="729"/>
      <c r="AJ129" s="730"/>
      <c r="AK129" s="731">
        <v>495008192</v>
      </c>
      <c r="AL129" s="729"/>
      <c r="AM129" s="729"/>
      <c r="AN129" s="729"/>
      <c r="AO129" s="730"/>
      <c r="AP129" s="732"/>
      <c r="AQ129" s="733"/>
      <c r="AR129" s="733"/>
      <c r="AS129" s="733"/>
      <c r="AT129" s="734"/>
      <c r="AU129" s="211"/>
      <c r="AV129" s="211"/>
      <c r="AW129" s="211"/>
      <c r="AX129" s="700" t="s">
        <v>454</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455</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456</v>
      </c>
      <c r="X130" s="726"/>
      <c r="Y130" s="726"/>
      <c r="Z130" s="727"/>
      <c r="AA130" s="728">
        <v>63090908</v>
      </c>
      <c r="AB130" s="729"/>
      <c r="AC130" s="729"/>
      <c r="AD130" s="729"/>
      <c r="AE130" s="730"/>
      <c r="AF130" s="731">
        <v>62751662</v>
      </c>
      <c r="AG130" s="729"/>
      <c r="AH130" s="729"/>
      <c r="AI130" s="729"/>
      <c r="AJ130" s="730"/>
      <c r="AK130" s="731">
        <v>60575843</v>
      </c>
      <c r="AL130" s="729"/>
      <c r="AM130" s="729"/>
      <c r="AN130" s="729"/>
      <c r="AO130" s="730"/>
      <c r="AP130" s="732"/>
      <c r="AQ130" s="733"/>
      <c r="AR130" s="733"/>
      <c r="AS130" s="733"/>
      <c r="AT130" s="734"/>
      <c r="AU130" s="211"/>
      <c r="AV130" s="211"/>
      <c r="AW130" s="211"/>
      <c r="AX130" s="700" t="s">
        <v>457</v>
      </c>
      <c r="AY130" s="701"/>
      <c r="AZ130" s="701"/>
      <c r="BA130" s="701"/>
      <c r="BB130" s="701"/>
      <c r="BC130" s="701"/>
      <c r="BD130" s="701"/>
      <c r="BE130" s="702"/>
      <c r="BF130" s="703">
        <v>10</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458</v>
      </c>
      <c r="X131" s="710"/>
      <c r="Y131" s="710"/>
      <c r="Z131" s="711"/>
      <c r="AA131" s="712">
        <v>414873446</v>
      </c>
      <c r="AB131" s="713"/>
      <c r="AC131" s="713"/>
      <c r="AD131" s="713"/>
      <c r="AE131" s="714"/>
      <c r="AF131" s="715">
        <v>422164659</v>
      </c>
      <c r="AG131" s="713"/>
      <c r="AH131" s="713"/>
      <c r="AI131" s="713"/>
      <c r="AJ131" s="714"/>
      <c r="AK131" s="715">
        <v>434432349</v>
      </c>
      <c r="AL131" s="713"/>
      <c r="AM131" s="713"/>
      <c r="AN131" s="713"/>
      <c r="AO131" s="714"/>
      <c r="AP131" s="716"/>
      <c r="AQ131" s="717"/>
      <c r="AR131" s="717"/>
      <c r="AS131" s="717"/>
      <c r="AT131" s="718"/>
      <c r="AU131" s="211"/>
      <c r="AV131" s="211"/>
      <c r="AW131" s="211"/>
      <c r="AX131" s="678" t="s">
        <v>459</v>
      </c>
      <c r="AY131" s="679"/>
      <c r="AZ131" s="679"/>
      <c r="BA131" s="679"/>
      <c r="BB131" s="679"/>
      <c r="BC131" s="679"/>
      <c r="BD131" s="679"/>
      <c r="BE131" s="680"/>
      <c r="BF131" s="681">
        <v>130.80000000000001</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460</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461</v>
      </c>
      <c r="W132" s="691"/>
      <c r="X132" s="691"/>
      <c r="Y132" s="691"/>
      <c r="Z132" s="692"/>
      <c r="AA132" s="693">
        <v>10.46343781</v>
      </c>
      <c r="AB132" s="694"/>
      <c r="AC132" s="694"/>
      <c r="AD132" s="694"/>
      <c r="AE132" s="695"/>
      <c r="AF132" s="696">
        <v>10.130709230000001</v>
      </c>
      <c r="AG132" s="694"/>
      <c r="AH132" s="694"/>
      <c r="AI132" s="694"/>
      <c r="AJ132" s="695"/>
      <c r="AK132" s="696">
        <v>9.6536601760000007</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462</v>
      </c>
      <c r="W133" s="670"/>
      <c r="X133" s="670"/>
      <c r="Y133" s="670"/>
      <c r="Z133" s="671"/>
      <c r="AA133" s="672">
        <v>10.6</v>
      </c>
      <c r="AB133" s="673"/>
      <c r="AC133" s="673"/>
      <c r="AD133" s="673"/>
      <c r="AE133" s="674"/>
      <c r="AF133" s="672">
        <v>10.3</v>
      </c>
      <c r="AG133" s="673"/>
      <c r="AH133" s="673"/>
      <c r="AI133" s="673"/>
      <c r="AJ133" s="674"/>
      <c r="AK133" s="672">
        <v>10</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ffNCoy/lV+T05vx1HzOgIZ2bmDYeYhLrZv5utKHRBcDwjiZdyANMFPAp16ZTU5A7qLjuz9E2Q/uFOfmG7R0Bmg==" saltValue="SvMU9s6sKgDMEo+q5hgaYA=="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72WgC/FCQ44q1PGszkxAD37NghECtpCy/qqt0KLAZS1+pKtHyODh7XDa9DPYp8NtYzk7CoPzVjKgdgXzN7JGXQ==" saltValue="1RTHDPLQ6uN3nx8kzfEio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JLR5+R3a4MAI9qXKVmTkWhOs32gtN0EWVhey7OG+q8slse/bGjWVxO9tkCs4xlb3fSwKil+oXJPdr4Rpfe5YSA==" saltValue="fxG9BwyncURPEqRKRuv3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9" zoomScaleSheetLayoutView="100" workbookViewId="0">
      <selection activeCell="AN25" sqref="AN25"/>
    </sheetView>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463</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464</v>
      </c>
      <c r="AL6" s="244"/>
      <c r="AM6" s="244"/>
      <c r="AN6" s="244"/>
    </row>
    <row r="7" spans="1:46" ht="13.5" customHeight="1" x14ac:dyDescent="0.2">
      <c r="A7" s="243"/>
      <c r="AK7" s="246"/>
      <c r="AL7" s="247"/>
      <c r="AM7" s="247"/>
      <c r="AN7" s="248"/>
      <c r="AO7" s="1100" t="s">
        <v>465</v>
      </c>
      <c r="AP7" s="249"/>
      <c r="AQ7" s="250" t="s">
        <v>466</v>
      </c>
      <c r="AR7" s="251"/>
    </row>
    <row r="8" spans="1:46" ht="13" x14ac:dyDescent="0.2">
      <c r="A8" s="243"/>
      <c r="AK8" s="252"/>
      <c r="AL8" s="253"/>
      <c r="AM8" s="253"/>
      <c r="AN8" s="254"/>
      <c r="AO8" s="1101"/>
      <c r="AP8" s="255" t="s">
        <v>467</v>
      </c>
      <c r="AQ8" s="256" t="s">
        <v>468</v>
      </c>
      <c r="AR8" s="257" t="s">
        <v>469</v>
      </c>
    </row>
    <row r="9" spans="1:46" ht="13" x14ac:dyDescent="0.2">
      <c r="A9" s="243"/>
      <c r="AK9" s="1093" t="s">
        <v>470</v>
      </c>
      <c r="AL9" s="1094"/>
      <c r="AM9" s="1094"/>
      <c r="AN9" s="1095"/>
      <c r="AO9" s="258">
        <v>215669875</v>
      </c>
      <c r="AP9" s="258">
        <v>96931</v>
      </c>
      <c r="AQ9" s="259">
        <v>88289</v>
      </c>
      <c r="AR9" s="260">
        <v>9.8000000000000007</v>
      </c>
    </row>
    <row r="10" spans="1:46" ht="13.5" customHeight="1" x14ac:dyDescent="0.2">
      <c r="A10" s="243"/>
      <c r="AK10" s="1093" t="s">
        <v>471</v>
      </c>
      <c r="AL10" s="1094"/>
      <c r="AM10" s="1094"/>
      <c r="AN10" s="1095"/>
      <c r="AO10" s="258">
        <v>81381</v>
      </c>
      <c r="AP10" s="258">
        <v>37</v>
      </c>
      <c r="AQ10" s="259">
        <v>471</v>
      </c>
      <c r="AR10" s="260">
        <v>-92.1</v>
      </c>
    </row>
    <row r="11" spans="1:46" ht="13.5" customHeight="1" x14ac:dyDescent="0.2">
      <c r="A11" s="243"/>
      <c r="AK11" s="1093" t="s">
        <v>472</v>
      </c>
      <c r="AL11" s="1094"/>
      <c r="AM11" s="1094"/>
      <c r="AN11" s="1095"/>
      <c r="AO11" s="258" t="s">
        <v>473</v>
      </c>
      <c r="AP11" s="258" t="s">
        <v>473</v>
      </c>
      <c r="AQ11" s="259" t="s">
        <v>473</v>
      </c>
      <c r="AR11" s="260" t="s">
        <v>473</v>
      </c>
    </row>
    <row r="12" spans="1:46" ht="13.5" customHeight="1" x14ac:dyDescent="0.2">
      <c r="A12" s="243"/>
      <c r="AK12" s="1093" t="s">
        <v>474</v>
      </c>
      <c r="AL12" s="1094"/>
      <c r="AM12" s="1094"/>
      <c r="AN12" s="1095"/>
      <c r="AO12" s="258" t="s">
        <v>473</v>
      </c>
      <c r="AP12" s="258" t="s">
        <v>473</v>
      </c>
      <c r="AQ12" s="259">
        <v>7</v>
      </c>
      <c r="AR12" s="260" t="s">
        <v>473</v>
      </c>
    </row>
    <row r="13" spans="1:46" ht="13.5" customHeight="1" x14ac:dyDescent="0.2">
      <c r="A13" s="243"/>
      <c r="AK13" s="1093" t="s">
        <v>475</v>
      </c>
      <c r="AL13" s="1094"/>
      <c r="AM13" s="1094"/>
      <c r="AN13" s="1095"/>
      <c r="AO13" s="258">
        <v>1567001</v>
      </c>
      <c r="AP13" s="258">
        <v>704</v>
      </c>
      <c r="AQ13" s="259">
        <v>1062</v>
      </c>
      <c r="AR13" s="260">
        <v>-33.700000000000003</v>
      </c>
    </row>
    <row r="14" spans="1:46" ht="13.5" customHeight="1" x14ac:dyDescent="0.2">
      <c r="A14" s="243"/>
      <c r="AK14" s="1093" t="s">
        <v>476</v>
      </c>
      <c r="AL14" s="1094"/>
      <c r="AM14" s="1094"/>
      <c r="AN14" s="1095"/>
      <c r="AO14" s="258">
        <v>-17268822</v>
      </c>
      <c r="AP14" s="258">
        <v>-7761</v>
      </c>
      <c r="AQ14" s="259">
        <v>-6260</v>
      </c>
      <c r="AR14" s="260">
        <v>24</v>
      </c>
    </row>
    <row r="15" spans="1:46" ht="13" x14ac:dyDescent="0.2">
      <c r="A15" s="243"/>
      <c r="AK15" s="1090" t="s">
        <v>152</v>
      </c>
      <c r="AL15" s="1091"/>
      <c r="AM15" s="1091"/>
      <c r="AN15" s="1092"/>
      <c r="AO15" s="258">
        <v>200049435</v>
      </c>
      <c r="AP15" s="258">
        <v>89911</v>
      </c>
      <c r="AQ15" s="259">
        <v>83568</v>
      </c>
      <c r="AR15" s="260">
        <v>7.6</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477</v>
      </c>
    </row>
    <row r="20" spans="1:46" ht="13" x14ac:dyDescent="0.2">
      <c r="A20" s="243"/>
      <c r="AK20" s="265"/>
      <c r="AL20" s="266"/>
      <c r="AM20" s="266"/>
      <c r="AN20" s="267"/>
      <c r="AO20" s="268" t="s">
        <v>478</v>
      </c>
      <c r="AP20" s="269" t="s">
        <v>479</v>
      </c>
      <c r="AQ20" s="270" t="s">
        <v>480</v>
      </c>
      <c r="AR20" s="271"/>
    </row>
    <row r="21" spans="1:46" s="244" customFormat="1" ht="13" x14ac:dyDescent="0.2">
      <c r="A21" s="272"/>
      <c r="AK21" s="1096" t="s">
        <v>481</v>
      </c>
      <c r="AL21" s="1097"/>
      <c r="AM21" s="1097"/>
      <c r="AN21" s="1098"/>
      <c r="AO21" s="273">
        <v>1014.93</v>
      </c>
      <c r="AP21" s="274">
        <v>935.76</v>
      </c>
      <c r="AQ21" s="275">
        <v>79.17</v>
      </c>
      <c r="AS21" s="276"/>
      <c r="AT21" s="272"/>
    </row>
    <row r="22" spans="1:46" s="244" customFormat="1" ht="13" x14ac:dyDescent="0.2">
      <c r="A22" s="272"/>
      <c r="AK22" s="1096" t="s">
        <v>482</v>
      </c>
      <c r="AL22" s="1097"/>
      <c r="AM22" s="1097"/>
      <c r="AN22" s="1098"/>
      <c r="AO22" s="277">
        <v>100</v>
      </c>
      <c r="AP22" s="278">
        <v>100.2</v>
      </c>
      <c r="AQ22" s="279">
        <v>-0.2</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9" t="s">
        <v>483</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84"/>
      <c r="AS27" s="239"/>
      <c r="AT27" s="239"/>
    </row>
    <row r="28" spans="1:46" ht="16.5" x14ac:dyDescent="0.2">
      <c r="A28" s="240" t="s">
        <v>484</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485</v>
      </c>
      <c r="AL29" s="244"/>
      <c r="AM29" s="244"/>
      <c r="AN29" s="244"/>
      <c r="AS29" s="286"/>
    </row>
    <row r="30" spans="1:46" ht="13.5" customHeight="1" x14ac:dyDescent="0.2">
      <c r="A30" s="243"/>
      <c r="AK30" s="246"/>
      <c r="AL30" s="247"/>
      <c r="AM30" s="247"/>
      <c r="AN30" s="248"/>
      <c r="AO30" s="1100" t="s">
        <v>465</v>
      </c>
      <c r="AP30" s="249"/>
      <c r="AQ30" s="250" t="s">
        <v>466</v>
      </c>
      <c r="AR30" s="251"/>
    </row>
    <row r="31" spans="1:46" ht="13" x14ac:dyDescent="0.2">
      <c r="A31" s="243"/>
      <c r="AK31" s="252"/>
      <c r="AL31" s="253"/>
      <c r="AM31" s="253"/>
      <c r="AN31" s="254"/>
      <c r="AO31" s="1101"/>
      <c r="AP31" s="255" t="s">
        <v>467</v>
      </c>
      <c r="AQ31" s="256" t="s">
        <v>468</v>
      </c>
      <c r="AR31" s="257" t="s">
        <v>469</v>
      </c>
    </row>
    <row r="32" spans="1:46" ht="27" customHeight="1" x14ac:dyDescent="0.2">
      <c r="A32" s="243"/>
      <c r="AK32" s="1087" t="s">
        <v>486</v>
      </c>
      <c r="AL32" s="1088"/>
      <c r="AM32" s="1088"/>
      <c r="AN32" s="1089"/>
      <c r="AO32" s="258">
        <v>69808413</v>
      </c>
      <c r="AP32" s="258">
        <v>31375</v>
      </c>
      <c r="AQ32" s="259">
        <v>24743</v>
      </c>
      <c r="AR32" s="260">
        <v>26.8</v>
      </c>
    </row>
    <row r="33" spans="1:2046 2052:4096 4102:5116 5122:7166 7172:9216 9222:10236 10242:12286 12292:14336 14342:15356 15362:16384" ht="13.5" customHeight="1" x14ac:dyDescent="0.2">
      <c r="A33" s="243"/>
      <c r="AK33" s="1087" t="s">
        <v>487</v>
      </c>
      <c r="AL33" s="1088"/>
      <c r="AM33" s="1088"/>
      <c r="AN33" s="1089"/>
      <c r="AO33" s="258" t="s">
        <v>473</v>
      </c>
      <c r="AP33" s="258" t="s">
        <v>473</v>
      </c>
      <c r="AQ33" s="259">
        <v>934</v>
      </c>
      <c r="AR33" s="260" t="s">
        <v>473</v>
      </c>
    </row>
    <row r="34" spans="1:2046 2052:4096 4102:5116 5122:7166 7172:9216 9222:10236 10242:12286 12292:14336 14342:15356 15362:16384" ht="27" customHeight="1" x14ac:dyDescent="0.2">
      <c r="A34" s="243"/>
      <c r="AK34" s="1087" t="s">
        <v>488</v>
      </c>
      <c r="AL34" s="1088"/>
      <c r="AM34" s="1088"/>
      <c r="AN34" s="1089"/>
      <c r="AO34" s="258">
        <v>36486917</v>
      </c>
      <c r="AP34" s="258">
        <v>16399</v>
      </c>
      <c r="AQ34" s="259">
        <v>21103</v>
      </c>
      <c r="AR34" s="260">
        <v>-22.3</v>
      </c>
    </row>
    <row r="35" spans="1:2046 2052:4096 4102:5116 5122:7166 7172:9216 9222:10236 10242:12286 12292:14336 14342:15356 15362:16384" ht="27" customHeight="1" x14ac:dyDescent="0.2">
      <c r="A35" s="243"/>
      <c r="AK35" s="1087" t="s">
        <v>489</v>
      </c>
      <c r="AL35" s="1088"/>
      <c r="AM35" s="1088"/>
      <c r="AN35" s="1089"/>
      <c r="AO35" s="258">
        <v>951276</v>
      </c>
      <c r="AP35" s="258">
        <v>428</v>
      </c>
      <c r="AQ35" s="259">
        <v>738</v>
      </c>
      <c r="AR35" s="260">
        <v>-42</v>
      </c>
    </row>
    <row r="36" spans="1:2046 2052:4096 4102:5116 5122:7166 7172:9216 9222:10236 10242:12286 12292:14336 14342:15356 15362:16384" ht="27" customHeight="1" x14ac:dyDescent="0.2">
      <c r="A36" s="243"/>
      <c r="AK36" s="1087" t="s">
        <v>490</v>
      </c>
      <c r="AL36" s="1088"/>
      <c r="AM36" s="1088"/>
      <c r="AN36" s="1089"/>
      <c r="AO36" s="258" t="s">
        <v>473</v>
      </c>
      <c r="AP36" s="258" t="s">
        <v>473</v>
      </c>
      <c r="AQ36" s="259">
        <v>46</v>
      </c>
      <c r="AR36" s="260" t="s">
        <v>473</v>
      </c>
    </row>
    <row r="37" spans="1:2046 2052:4096 4102:5116 5122:7166 7172:9216 9222:10236 10242:12286 12292:14336 14342:15356 15362:16384" ht="13.5" customHeight="1" x14ac:dyDescent="0.2">
      <c r="A37" s="243"/>
      <c r="AK37" s="1087" t="s">
        <v>491</v>
      </c>
      <c r="AL37" s="1088"/>
      <c r="AM37" s="1088"/>
      <c r="AN37" s="1089"/>
      <c r="AO37" s="258">
        <v>609182</v>
      </c>
      <c r="AP37" s="258">
        <v>274</v>
      </c>
      <c r="AQ37" s="259">
        <v>387</v>
      </c>
      <c r="AR37" s="260">
        <v>-29.2</v>
      </c>
    </row>
    <row r="38" spans="1:2046 2052:4096 4102:5116 5122:7166 7172:9216 9222:10236 10242:12286 12292:14336 14342:15356 15362:16384" ht="27" customHeight="1" x14ac:dyDescent="0.2">
      <c r="A38" s="243"/>
      <c r="AK38" s="1084" t="s">
        <v>492</v>
      </c>
      <c r="AL38" s="1085"/>
      <c r="AM38" s="1085"/>
      <c r="AN38" s="1086"/>
      <c r="AO38" s="287" t="s">
        <v>473</v>
      </c>
      <c r="AP38" s="287" t="s">
        <v>473</v>
      </c>
      <c r="AQ38" s="288">
        <v>1</v>
      </c>
      <c r="AR38" s="279" t="s">
        <v>473</v>
      </c>
      <c r="AS38" s="286"/>
    </row>
    <row r="39" spans="1:2046 2052:4096 4102:5116 5122:7166 7172:9216 9222:10236 10242:12286 12292:14336 14342:15356 15362:16384" ht="13" x14ac:dyDescent="0.2">
      <c r="A39" s="243"/>
      <c r="AK39" s="1084" t="s">
        <v>493</v>
      </c>
      <c r="AL39" s="1085"/>
      <c r="AM39" s="1085"/>
      <c r="AN39" s="1086"/>
      <c r="AO39" s="258">
        <v>-5341322</v>
      </c>
      <c r="AP39" s="258">
        <v>-2401</v>
      </c>
      <c r="AQ39" s="259">
        <v>-1874</v>
      </c>
      <c r="AR39" s="260">
        <v>28.1</v>
      </c>
      <c r="AS39" s="286"/>
    </row>
    <row r="40" spans="1:2046 2052:4096 4102:5116 5122:7166 7172:9216 9222:10236 10242:12286 12292:14336 14342:15356 15362:16384" ht="27" customHeight="1" x14ac:dyDescent="0.2">
      <c r="A40" s="243"/>
      <c r="AK40" s="1087" t="s">
        <v>494</v>
      </c>
      <c r="AL40" s="1088"/>
      <c r="AM40" s="1088"/>
      <c r="AN40" s="1089"/>
      <c r="AO40" s="258">
        <v>-60575843</v>
      </c>
      <c r="AP40" s="258">
        <v>-27225</v>
      </c>
      <c r="AQ40" s="259">
        <v>-26082</v>
      </c>
      <c r="AR40" s="260">
        <v>4.4000000000000004</v>
      </c>
      <c r="AS40" s="286"/>
    </row>
    <row r="41" spans="1:2046 2052:4096 4102:5116 5122:7166 7172:9216 9222:10236 10242:12286 12292:14336 14342:15356 15362:16384" ht="13" x14ac:dyDescent="0.2">
      <c r="A41" s="243"/>
      <c r="AK41" s="1090" t="s">
        <v>495</v>
      </c>
      <c r="AL41" s="1091"/>
      <c r="AM41" s="1091"/>
      <c r="AN41" s="1092"/>
      <c r="AO41" s="258">
        <v>41938623</v>
      </c>
      <c r="AP41" s="258">
        <v>18849</v>
      </c>
      <c r="AQ41" s="259">
        <v>19998</v>
      </c>
      <c r="AR41" s="260">
        <v>-5.7</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496</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497</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465</v>
      </c>
      <c r="AN49" s="1081" t="s">
        <v>498</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 x14ac:dyDescent="0.2">
      <c r="A50" s="243"/>
      <c r="AK50" s="297"/>
      <c r="AL50" s="298"/>
      <c r="AM50" s="1080"/>
      <c r="AN50" s="299" t="s">
        <v>499</v>
      </c>
      <c r="AO50" s="300" t="s">
        <v>500</v>
      </c>
      <c r="AP50" s="301" t="s">
        <v>501</v>
      </c>
      <c r="AQ50" s="302" t="s">
        <v>502</v>
      </c>
      <c r="AR50" s="303" t="s">
        <v>503</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 x14ac:dyDescent="0.2">
      <c r="A51" s="243"/>
      <c r="AK51" s="295" t="s">
        <v>504</v>
      </c>
      <c r="AL51" s="296"/>
      <c r="AM51" s="304">
        <v>221757450</v>
      </c>
      <c r="AN51" s="305">
        <v>97172</v>
      </c>
      <c r="AO51" s="306">
        <v>16.100000000000001</v>
      </c>
      <c r="AP51" s="307">
        <v>46888</v>
      </c>
      <c r="AQ51" s="308">
        <v>9.5</v>
      </c>
      <c r="AR51" s="309">
        <v>6.6</v>
      </c>
    </row>
    <row r="52" spans="1:16384" ht="13" x14ac:dyDescent="0.2">
      <c r="A52" s="243"/>
      <c r="AK52" s="310"/>
      <c r="AL52" s="311" t="s">
        <v>505</v>
      </c>
      <c r="AM52" s="312">
        <v>49238835</v>
      </c>
      <c r="AN52" s="313">
        <v>21576</v>
      </c>
      <c r="AO52" s="314">
        <v>12.9</v>
      </c>
      <c r="AP52" s="315">
        <v>14375</v>
      </c>
      <c r="AQ52" s="316">
        <v>-5.5</v>
      </c>
      <c r="AR52" s="317">
        <v>18.399999999999999</v>
      </c>
    </row>
    <row r="53" spans="1:16384" ht="13" x14ac:dyDescent="0.2">
      <c r="A53" s="243"/>
      <c r="AK53" s="295" t="s">
        <v>506</v>
      </c>
      <c r="AL53" s="296"/>
      <c r="AM53" s="304">
        <v>180577106</v>
      </c>
      <c r="AN53" s="305">
        <v>79607</v>
      </c>
      <c r="AO53" s="306">
        <v>-18.100000000000001</v>
      </c>
      <c r="AP53" s="307">
        <v>46574</v>
      </c>
      <c r="AQ53" s="308">
        <v>-0.7</v>
      </c>
      <c r="AR53" s="309">
        <v>-17.399999999999999</v>
      </c>
    </row>
    <row r="54" spans="1:16384" ht="13" x14ac:dyDescent="0.2">
      <c r="A54" s="243"/>
      <c r="AK54" s="310"/>
      <c r="AL54" s="311" t="s">
        <v>505</v>
      </c>
      <c r="AM54" s="312">
        <v>53037119</v>
      </c>
      <c r="AN54" s="313">
        <v>23381</v>
      </c>
      <c r="AO54" s="314">
        <v>8.4</v>
      </c>
      <c r="AP54" s="315">
        <v>14394</v>
      </c>
      <c r="AQ54" s="316">
        <v>0.1</v>
      </c>
      <c r="AR54" s="317">
        <v>8.3000000000000007</v>
      </c>
    </row>
    <row r="55" spans="1:16384" ht="13" x14ac:dyDescent="0.2">
      <c r="A55" s="243"/>
      <c r="AK55" s="295" t="s">
        <v>507</v>
      </c>
      <c r="AL55" s="296"/>
      <c r="AM55" s="304">
        <v>148781889</v>
      </c>
      <c r="AN55" s="305">
        <v>65906</v>
      </c>
      <c r="AO55" s="306">
        <v>-17.2</v>
      </c>
      <c r="AP55" s="307">
        <v>44729</v>
      </c>
      <c r="AQ55" s="308">
        <v>-4</v>
      </c>
      <c r="AR55" s="309">
        <v>-13.2</v>
      </c>
    </row>
    <row r="56" spans="1:16384" ht="13" x14ac:dyDescent="0.2">
      <c r="A56" s="243"/>
      <c r="AK56" s="310"/>
      <c r="AL56" s="311" t="s">
        <v>505</v>
      </c>
      <c r="AM56" s="312">
        <v>46952957</v>
      </c>
      <c r="AN56" s="313">
        <v>20799</v>
      </c>
      <c r="AO56" s="314">
        <v>-11</v>
      </c>
      <c r="AP56" s="315">
        <v>15395</v>
      </c>
      <c r="AQ56" s="316">
        <v>7</v>
      </c>
      <c r="AR56" s="317">
        <v>-18</v>
      </c>
    </row>
    <row r="57" spans="1:16384" ht="13" x14ac:dyDescent="0.2">
      <c r="A57" s="243"/>
      <c r="AK57" s="295" t="s">
        <v>508</v>
      </c>
      <c r="AL57" s="296"/>
      <c r="AM57" s="304">
        <v>142505677</v>
      </c>
      <c r="AN57" s="305">
        <v>63551</v>
      </c>
      <c r="AO57" s="306">
        <v>-3.6</v>
      </c>
      <c r="AP57" s="307">
        <v>44130</v>
      </c>
      <c r="AQ57" s="308">
        <v>-1.3</v>
      </c>
      <c r="AR57" s="309">
        <v>-2.2999999999999998</v>
      </c>
    </row>
    <row r="58" spans="1:16384" ht="13" x14ac:dyDescent="0.2">
      <c r="A58" s="243"/>
      <c r="AK58" s="310"/>
      <c r="AL58" s="311" t="s">
        <v>505</v>
      </c>
      <c r="AM58" s="312">
        <v>52249106</v>
      </c>
      <c r="AN58" s="313">
        <v>23301</v>
      </c>
      <c r="AO58" s="314">
        <v>12</v>
      </c>
      <c r="AP58" s="315">
        <v>15920</v>
      </c>
      <c r="AQ58" s="316">
        <v>3.4</v>
      </c>
      <c r="AR58" s="317">
        <v>8.6</v>
      </c>
    </row>
    <row r="59" spans="1:16384" ht="13" x14ac:dyDescent="0.2">
      <c r="A59" s="243"/>
      <c r="AK59" s="295" t="s">
        <v>509</v>
      </c>
      <c r="AL59" s="296"/>
      <c r="AM59" s="304">
        <v>136389212</v>
      </c>
      <c r="AN59" s="305">
        <v>61299</v>
      </c>
      <c r="AO59" s="306">
        <v>-3.5</v>
      </c>
      <c r="AP59" s="307">
        <v>44816</v>
      </c>
      <c r="AQ59" s="308">
        <v>1.6</v>
      </c>
      <c r="AR59" s="309">
        <v>-5.0999999999999996</v>
      </c>
    </row>
    <row r="60" spans="1:16384" ht="13" x14ac:dyDescent="0.2">
      <c r="A60" s="243"/>
      <c r="AK60" s="310"/>
      <c r="AL60" s="311" t="s">
        <v>505</v>
      </c>
      <c r="AM60" s="312">
        <v>50307402</v>
      </c>
      <c r="AN60" s="313">
        <v>22610</v>
      </c>
      <c r="AO60" s="314">
        <v>-3</v>
      </c>
      <c r="AP60" s="315">
        <v>17040</v>
      </c>
      <c r="AQ60" s="316">
        <v>7</v>
      </c>
      <c r="AR60" s="317">
        <v>-10</v>
      </c>
    </row>
    <row r="61" spans="1:16384" ht="13" x14ac:dyDescent="0.2">
      <c r="A61" s="243"/>
      <c r="AK61" s="295" t="s">
        <v>510</v>
      </c>
      <c r="AL61" s="318"/>
      <c r="AM61" s="304">
        <v>166002267</v>
      </c>
      <c r="AN61" s="305">
        <v>73507</v>
      </c>
      <c r="AO61" s="306">
        <v>-5.3</v>
      </c>
      <c r="AP61" s="307">
        <v>45427</v>
      </c>
      <c r="AQ61" s="319">
        <v>1</v>
      </c>
      <c r="AR61" s="309">
        <v>-6.3</v>
      </c>
    </row>
    <row r="62" spans="1:16384" ht="13" x14ac:dyDescent="0.2">
      <c r="A62" s="243"/>
      <c r="AK62" s="310"/>
      <c r="AL62" s="311" t="s">
        <v>505</v>
      </c>
      <c r="AM62" s="312">
        <v>50357084</v>
      </c>
      <c r="AN62" s="313">
        <v>22333</v>
      </c>
      <c r="AO62" s="314">
        <v>3.9</v>
      </c>
      <c r="AP62" s="315">
        <v>15425</v>
      </c>
      <c r="AQ62" s="316">
        <v>2.4</v>
      </c>
      <c r="AR62" s="317">
        <v>1.5</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gkTKXlI8gbXfR688bx+wk6NFdq8N0GRiSVNflwjKRTiZ1fnHih0POHfrHlDvKpWpINGtcVwmejMQxiatv5OVwA==" saltValue="l4Qhyh10rwMnRmx56SMod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3" zoomScaleNormal="100" zoomScaleSheetLayoutView="55" workbookViewId="0">
      <selection activeCell="AE71" sqref="AE71"/>
    </sheetView>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gMC73RU0Jh9ovOSox0D6kyUQ84fiVLORO9C4ENWiMxqziVUMzTUuMS3CxXwtF236RcAn7JgF5vQBgvKwvcAJtA==" saltValue="gIHK4iNCDlQVqqwuwgY1/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47" zoomScale="60" zoomScaleNormal="6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8g/47CRi1HScMtkGDOB7cosp1m/6ff0XDLCQZyEt+UNOYO9Sh6qlpPXhbhfGjWppvy94kpFaJ2paasR+gqqw6A==" saltValue="vqzmJZ2JyXTQaTzedTxz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A28" zoomScaleSheetLayoutView="100" workbookViewId="0">
      <selection activeCell="M45" sqref="M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511</v>
      </c>
      <c r="G46" s="323" t="s">
        <v>512</v>
      </c>
      <c r="H46" s="323" t="s">
        <v>513</v>
      </c>
      <c r="I46" s="323" t="s">
        <v>514</v>
      </c>
      <c r="J46" s="324" t="s">
        <v>515</v>
      </c>
    </row>
    <row r="47" spans="2:10" ht="57.75" customHeight="1" x14ac:dyDescent="0.2">
      <c r="B47" s="7"/>
      <c r="C47" s="1102" t="s">
        <v>4</v>
      </c>
      <c r="D47" s="1102"/>
      <c r="E47" s="1103"/>
      <c r="F47" s="325">
        <v>4.33</v>
      </c>
      <c r="G47" s="326">
        <v>4.07</v>
      </c>
      <c r="H47" s="326">
        <v>4.3499999999999996</v>
      </c>
      <c r="I47" s="326">
        <v>4.32</v>
      </c>
      <c r="J47" s="327">
        <v>4.28</v>
      </c>
    </row>
    <row r="48" spans="2:10" ht="57.75" customHeight="1" x14ac:dyDescent="0.2">
      <c r="B48" s="8"/>
      <c r="C48" s="1104" t="s">
        <v>5</v>
      </c>
      <c r="D48" s="1104"/>
      <c r="E48" s="1105"/>
      <c r="F48" s="328">
        <v>5.9</v>
      </c>
      <c r="G48" s="329">
        <v>5.5</v>
      </c>
      <c r="H48" s="329">
        <v>2.81</v>
      </c>
      <c r="I48" s="329">
        <v>0.36</v>
      </c>
      <c r="J48" s="330">
        <v>0.32</v>
      </c>
    </row>
    <row r="49" spans="2:10" ht="57.75" customHeight="1" thickBot="1" x14ac:dyDescent="0.25">
      <c r="B49" s="9"/>
      <c r="C49" s="1106" t="s">
        <v>6</v>
      </c>
      <c r="D49" s="1106"/>
      <c r="E49" s="1107"/>
      <c r="F49" s="331">
        <v>2.67</v>
      </c>
      <c r="G49" s="332" t="s">
        <v>516</v>
      </c>
      <c r="H49" s="332" t="s">
        <v>517</v>
      </c>
      <c r="I49" s="332" t="s">
        <v>518</v>
      </c>
      <c r="J49" s="333">
        <v>0.02</v>
      </c>
    </row>
    <row r="50" spans="2:10" ht="13.5" customHeight="1" x14ac:dyDescent="0.2"/>
  </sheetData>
  <sheetProtection algorithmName="SHA-512" hashValue="uG6xMkudnVa5X2unlie/juudPSvCkHLN6Zi46VZeXPepK/huLZtDpmXQdzGqqel2p4dhyqseflOJEeedzPRzbA==" saltValue="S1QooprS7uRYwF1xQGyB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B166D0-FD9D-4257-9628-805A21BE23E3}">
  <ds:schemaRefs>
    <ds:schemaRef ds:uri="http://schemas.microsoft.com/sharepoint/v3/contenttype/forms"/>
  </ds:schemaRefs>
</ds:datastoreItem>
</file>

<file path=customXml/itemProps2.xml><?xml version="1.0" encoding="utf-8"?>
<ds:datastoreItem xmlns:ds="http://schemas.openxmlformats.org/officeDocument/2006/customXml" ds:itemID="{D34121F0-1541-4CB3-A398-864F03CB5686}">
  <ds:schemaRefs>
    <ds:schemaRef ds:uri="http://schemas.microsoft.com/office/2006/documentManagement/types"/>
    <ds:schemaRef ds:uri="http://purl.org/dc/terms/"/>
    <ds:schemaRef ds:uri="a4e28f63-7028-4a93-8047-9653a98e0e88"/>
    <ds:schemaRef ds:uri="http://purl.org/dc/elements/1.1/"/>
    <ds:schemaRef ds:uri="http://purl.org/dc/dcmitype/"/>
    <ds:schemaRef ds:uri="http://schemas.microsoft.com/office/infopath/2007/PartnerControls"/>
    <ds:schemaRef ds:uri="http://schemas.openxmlformats.org/package/2006/metadata/core-properties"/>
    <ds:schemaRef ds:uri="fd32c9f7-8932-4d07-b49b-91c8a1e26893"/>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ECE713B-BD84-4C9B-9142-15295FFE6B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2026-03-09T07:11:27Z</cp:lastPrinted>
  <dcterms:created xsi:type="dcterms:W3CDTF">2026-02-19T23:57:16Z</dcterms:created>
  <dcterms:modified xsi:type="dcterms:W3CDTF">2026-03-24T04:51:37Z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