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1D5F1824-E7D2-4451-A147-1592C5A957C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O37" i="10"/>
  <c r="AM37" i="10"/>
  <c r="U37" i="10"/>
  <c r="E37" i="10"/>
  <c r="C37" i="10"/>
  <c r="DG36" i="10"/>
  <c r="CQ36" i="10"/>
  <c r="CO36" i="10"/>
  <c r="BY36" i="10"/>
  <c r="BW36" i="10"/>
  <c r="BE36" i="10"/>
  <c r="AO36" i="10"/>
  <c r="AM36" i="10"/>
  <c r="U36" i="10"/>
  <c r="E36" i="10"/>
  <c r="C36" i="10"/>
  <c r="DG35" i="10"/>
  <c r="CQ35" i="10"/>
  <c r="CO35" i="10"/>
  <c r="BY35" i="10"/>
  <c r="BW35" i="10"/>
  <c r="BE35" i="10"/>
  <c r="AO35" i="10"/>
  <c r="AM35" i="10"/>
  <c r="U35" i="10"/>
  <c r="E35" i="10"/>
  <c r="C35" i="10"/>
  <c r="DG34" i="10"/>
  <c r="CQ34" i="10"/>
  <c r="CO34" i="10"/>
  <c r="BY34" i="10"/>
  <c r="BW34" i="10"/>
  <c r="BE34" i="10"/>
  <c r="AO34" i="10"/>
  <c r="AM34" i="10"/>
  <c r="W34" i="10"/>
  <c r="U34" i="10"/>
  <c r="E34" i="10"/>
  <c r="C34" i="10"/>
  <c r="DG33" i="10"/>
  <c r="CQ33" i="10"/>
  <c r="CO33" i="10"/>
  <c r="BY33" i="10"/>
  <c r="BW33" i="10"/>
  <c r="BG33" i="10"/>
  <c r="BE33" i="10"/>
  <c r="AO33" i="10"/>
  <c r="AM33" i="10"/>
  <c r="W33" i="10"/>
  <c r="U33" i="10"/>
  <c r="E33" i="10"/>
  <c r="C33" i="10"/>
  <c r="DG32" i="10"/>
  <c r="CQ32" i="10"/>
  <c r="CO32" i="10"/>
  <c r="BY32" i="10"/>
  <c r="BW32" i="10"/>
  <c r="BG32" i="10"/>
  <c r="BE32" i="10"/>
  <c r="AO32" i="10"/>
  <c r="AM32" i="10"/>
  <c r="W32" i="10"/>
  <c r="U32" i="10"/>
  <c r="E32" i="10"/>
  <c r="C32" i="10"/>
</calcChain>
</file>

<file path=xl/sharedStrings.xml><?xml version="1.0" encoding="utf-8"?>
<sst xmlns="http://schemas.openxmlformats.org/spreadsheetml/2006/main" count="1019" uniqueCount="571">
  <si>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</si>
  <si>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</si>
  <si>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</si>
  <si>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</si>
  <si>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</si>
  <si>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</si>
  <si>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</si>
  <si>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</si>
  <si>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</si>
  <si>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</si>
  <si>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</si>
  <si>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</si>
  <si>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</si>
  <si>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</si>
  <si>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</si>
  <si>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</si>
  <si>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</si>
  <si>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</si>
  <si>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</si>
  <si>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</si>
  <si>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</si>
  <si>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</si>
  <si>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</si>
  <si>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</si>
  <si>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</si>
  <si>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</si>
  <si>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</si>
  <si>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</si>
  <si>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</si>
  <si>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</si>
  <si>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</si>
  <si>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</si>
  <si>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</si>
  <si>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</si>
  <si>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</si>
  <si>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</si>
  <si>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</si>
  <si>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</si>
  <si>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</si>
  <si>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</si>
  <si>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</si>
  <si>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</si>
  <si>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</si>
  <si>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</si>
  <si>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</si>
  <si>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</si>
  <si>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</si>
  <si>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</si>
  <si>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</si>
  <si>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</si>
  <si>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</si>
  <si>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</si>
  <si>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</si>
  <si>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</si>
  <si>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</si>
  <si>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</si>
  <si>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</si>
  <si>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</si>
  <si>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</si>
  <si>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</si>
  <si>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</si>
  <si>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</si>
  <si>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</si>
  <si>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</si>
  <si>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</si>
  <si>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</si>
  <si>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</si>
  <si>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</si>
  <si>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</si>
  <si>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</si>
  <si>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</si>
  <si>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</si>
  <si>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</si>
  <si>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</si>
  <si>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</si>
  <si>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</si>
  <si>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</si>
  <si>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</si>
  <si>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</si>
  <si>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</si>
  <si>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茨城県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</si>
  <si>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</si>
  <si>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</si>
  <si>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</si>
  <si>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</si>
  <si>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</si>
  <si>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</si>
  <si>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</si>
  <si>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</si>
  <si>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</si>
  <si>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</si>
  <si>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</si>
  <si>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</si>
  <si>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</si>
  <si>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</si>
  <si>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</si>
  <si>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</si>
  <si>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</si>
  <si>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</si>
  <si>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</si>
  <si>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</si>
  <si>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</si>
  <si>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</si>
  <si>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</si>
  <si>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</si>
  <si>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</si>
  <si>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</si>
  <si>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</si>
  <si>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</si>
  <si>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</si>
  <si>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</si>
  <si>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</si>
  <si>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</si>
  <si>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</si>
  <si>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</si>
  <si>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</si>
  <si>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</si>
  <si>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</si>
  <si>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</si>
  <si>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</si>
  <si>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</si>
  <si>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</si>
  <si>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</si>
  <si>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</si>
  <si>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</si>
  <si>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</si>
  <si>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</si>
  <si>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</si>
  <si>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</si>
  <si>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</si>
  <si>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</si>
  <si>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</si>
  <si>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</si>
  <si>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</si>
  <si>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</si>
  <si>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</si>
  <si>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</si>
  <si>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</si>
  <si>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</si>
  <si>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</si>
  <si>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</si>
  <si>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</si>
  <si>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</si>
  <si>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</si>
  <si>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</si>
  <si>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</si>
  <si>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</si>
  <si>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</si>
  <si>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</si>
  <si>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</si>
  <si>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</si>
  <si>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</si>
  <si>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</si>
  <si>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</si>
  <si>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</si>
  <si>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</si>
  <si>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</si>
  <si>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</si>
  <si>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</si>
  <si>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</si>
  <si>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</si>
  <si>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</si>
  <si>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</si>
  <si>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</si>
  <si>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</si>
  <si>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</si>
  <si>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</si>
  <si>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</si>
  <si>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</si>
  <si>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</si>
  <si>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</si>
  <si>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</si>
  <si>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</si>
  <si>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</si>
  <si>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</si>
  <si>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</si>
  <si>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</si>
  <si>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</si>
  <si>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</si>
  <si>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</si>
  <si>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</si>
  <si>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</si>
  <si>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茨城県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</si>
  <si>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</si>
  <si>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</si>
  <si>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</si>
  <si>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</si>
  <si>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</si>
  <si>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</si>
  <si>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</si>
  <si>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</si>
  <si>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</si>
  <si>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</si>
  <si>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</si>
  <si>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</si>
  <si>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</si>
  <si>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</si>
  <si>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</si>
  <si>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</si>
  <si>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</si>
  <si>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</si>
  <si>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</si>
  <si>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</si>
  <si>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</si>
  <si>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</si>
  <si>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</si>
  <si>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</si>
  <si>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</si>
  <si>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</si>
  <si>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</si>
  <si>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</si>
  <si>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</si>
  <si>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</si>
  <si>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</si>
  <si>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</si>
  <si>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</si>
  <si>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</si>
  <si>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</si>
  <si>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</si>
  <si>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</si>
  <si>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</si>
  <si>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</si>
  <si>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</si>
  <si>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</si>
  <si>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</si>
  <si>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</si>
  <si>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</si>
  <si>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</si>
  <si>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</si>
  <si>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</si>
  <si>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</si>
  <si>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</si>
  <si>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</si>
  <si>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</si>
  <si>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</si>
  <si>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</si>
  <si>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</si>
  <si>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</si>
  <si>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</si>
  <si>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</si>
  <si>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</si>
  <si>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</si>
  <si>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</si>
  <si>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</si>
  <si>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</si>
  <si>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</si>
  <si>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</si>
  <si>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</si>
  <si>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</si>
  <si>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</si>
  <si>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</si>
  <si>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</si>
  <si>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</si>
  <si>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</si>
  <si>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</si>
  <si>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</si>
  <si>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</si>
  <si>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</si>
  <si>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</si>
  <si>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</si>
  <si>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</si>
  <si>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</si>
  <si>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</si>
  <si>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</si>
  <si>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</si>
  <si>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</si>
  <si>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</si>
  <si>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</si>
  <si>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</si>
  <si>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</si>
  <si>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</si>
  <si>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</si>
  <si>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</si>
  <si>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</si>
  <si>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</si>
  <si>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</si>
  <si>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</si>
  <si>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</si>
  <si>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</si>
  <si>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</si>
  <si>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</si>
  <si>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</si>
  <si>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</si>
  <si>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</si>
  <si>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</si>
  <si>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</si>
  <si>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</si>
  <si>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</si>
  <si>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</si>
  <si>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</si>
  <si>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</si>
  <si>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</si>
  <si>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</si>
  <si>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</si>
  <si>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</si>
  <si>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</si>
  <si>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</si>
  <si>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</si>
  <si>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</si>
  <si>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</si>
  <si>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</si>
  <si>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</si>
  <si>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</si>
  <si>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</si>
  <si>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</si>
  <si>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</si>
  <si>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</si>
  <si>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</si>
  <si>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</si>
  <si>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</si>
  <si>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</si>
  <si>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</si>
  <si>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</si>
  <si>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</si>
  <si>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</si>
  <si>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</si>
  <si>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</si>
  <si>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</si>
  <si>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</si>
  <si>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</si>
  <si>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</si>
  <si>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</si>
  <si>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</si>
  <si>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</si>
  <si>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</si>
  <si>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</si>
  <si>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</si>
  <si>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</si>
  <si>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</si>
  <si>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</si>
  <si>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</si>
  <si>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</si>
  <si>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</si>
  <si>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</si>
  <si>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茨城県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</si>
  <si>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</si>
  <si>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</si>
  <si>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</si>
  <si>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</si>
  <si>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</si>
  <si>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</si>
  <si>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</si>
  <si>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</si>
  <si>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</si>
  <si>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</si>
  <si>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</si>
  <si>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</si>
  <si>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</si>
  <si>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</si>
  <si>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</si>
  <si>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</si>
  <si>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</si>
  <si>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</si>
  <si>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</si>
  <si>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</si>
  <si>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</si>
  <si>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市町村振興資金特別会計</t>
    <phoneticPr fontId="3"/>
  </si>
  <si>
    <t>鹿島臨海工業地帯造成事業特別会計</t>
    <phoneticPr fontId="3"/>
  </si>
  <si>
    <t>母子・父子・寡婦福祉資金特別会計</t>
    <phoneticPr fontId="3"/>
  </si>
  <si>
    <t>中小企業事業資金特別会計</t>
    <phoneticPr fontId="3"/>
  </si>
  <si>
    <t>農業改良資金特別会計</t>
    <phoneticPr fontId="3"/>
  </si>
  <si>
    <t>公共用地先行取得事業特別会計</t>
    <phoneticPr fontId="3"/>
  </si>
  <si>
    <t>林業・木材産業改善資金特別会計</t>
    <phoneticPr fontId="3"/>
  </si>
  <si>
    <t>沿岸漁業改善資金特別会計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</si>
  <si>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</si>
  <si>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</si>
  <si>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</si>
  <si>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</si>
  <si>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</si>
  <si>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</si>
  <si>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</si>
  <si>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</si>
  <si>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</si>
  <si>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</si>
  <si>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</si>
  <si>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</si>
  <si>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</si>
  <si>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競輪事業特別会計</t>
    <phoneticPr fontId="3"/>
  </si>
  <si>
    <t>県立医療大学付属病院特別会計</t>
    <phoneticPr fontId="3"/>
  </si>
  <si>
    <t>国民健康保険特別会計</t>
    <phoneticPr fontId="3"/>
  </si>
  <si>
    <t>水道事業会計</t>
    <phoneticPr fontId="3"/>
  </si>
  <si>
    <t>法適用企業</t>
    <phoneticPr fontId="3"/>
  </si>
  <si>
    <t>工業用水道事業会計</t>
    <phoneticPr fontId="3"/>
  </si>
  <si>
    <t>病院事業会計</t>
    <phoneticPr fontId="3"/>
  </si>
  <si>
    <t>流域下水道事業会計</t>
    <phoneticPr fontId="3"/>
  </si>
  <si>
    <t>鹿島臨海都市計画下水道事業会計</t>
    <phoneticPr fontId="3"/>
  </si>
  <si>
    <t>地域振興事業会計</t>
    <phoneticPr fontId="3"/>
  </si>
  <si>
    <t>港湾事業特別会計</t>
    <phoneticPr fontId="3"/>
  </si>
  <si>
    <t>法非適用企業</t>
    <phoneticPr fontId="3"/>
  </si>
  <si>
    <t>都市計画事業土地区画整理事業特別会計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</si>
  <si>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</si>
  <si>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</si>
  <si>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</si>
  <si>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</si>
  <si>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</si>
  <si>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</si>
  <si>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</si>
  <si>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</si>
  <si>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</si>
  <si>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</si>
  <si>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</si>
  <si>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</si>
  <si>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</si>
  <si>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</si>
  <si>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</si>
  <si>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</si>
  <si>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</si>
  <si>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</si>
  <si>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</si>
  <si>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</si>
  <si>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</si>
  <si>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</si>
  <si>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</si>
  <si>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</si>
  <si>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</si>
  <si>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</si>
  <si>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</si>
  <si>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</si>
  <si>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</si>
  <si>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</si>
  <si>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</si>
  <si>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</si>
  <si>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</si>
  <si>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</si>
  <si>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</si>
  <si>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</si>
  <si>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</si>
  <si>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</si>
  <si>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</si>
  <si>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</si>
  <si>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</si>
  <si>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</si>
  <si>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</si>
  <si>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</si>
  <si>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</si>
  <si>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</si>
  <si>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</si>
  <si>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</si>
  <si>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</si>
  <si>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</si>
  <si>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</si>
  <si>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</si>
  <si>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</si>
  <si>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</si>
  <si>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</si>
  <si>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</si>
  <si>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</si>
  <si>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</si>
  <si>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</si>
  <si>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</si>
  <si>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</si>
  <si>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</si>
  <si>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</si>
  <si>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</si>
  <si>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</si>
  <si>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</si>
  <si>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</si>
  <si>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</si>
  <si>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</si>
  <si>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</si>
  <si>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</si>
  <si>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</si>
  <si>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</si>
  <si>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</si>
  <si>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</si>
  <si>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</si>
  <si>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</si>
  <si>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</si>
  <si>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</si>
  <si>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</si>
  <si>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</si>
  <si>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</si>
  <si>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</si>
  <si>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</si>
  <si>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</si>
  <si>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</si>
  <si>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</si>
  <si>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</si>
  <si>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</si>
  <si>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</si>
  <si>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</si>
  <si>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</si>
  <si>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</si>
  <si>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</si>
  <si>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</si>
  <si>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</si>
  <si>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</si>
  <si>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</si>
  <si>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</si>
  <si>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</si>
  <si>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</si>
  <si>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</si>
  <si>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</si>
  <si>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</si>
  <si>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</si>
  <si>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</si>
  <si>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</si>
  <si>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</si>
  <si>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</si>
  <si>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</si>
  <si>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</si>
  <si>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</si>
  <si>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</si>
  <si>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</si>
  <si>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</si>
  <si>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</si>
  <si>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</si>
  <si>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</si>
  <si>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</si>
  <si>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</si>
  <si>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</si>
  <si>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</si>
  <si>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</si>
  <si>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</si>
  <si>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</si>
  <si>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</si>
  <si>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</si>
  <si>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</si>
  <si>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</si>
  <si>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</si>
  <si>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</si>
  <si>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</si>
  <si>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工業用水道事業会計</t>
  </si>
  <si>
    <t>水道事業会計</t>
  </si>
  <si>
    <t>一般会計</t>
  </si>
  <si>
    <t>国民健康保険特別会計</t>
  </si>
  <si>
    <t>病院事業会計</t>
  </si>
  <si>
    <t>鹿島臨海工業地帯造成事業特別会計</t>
  </si>
  <si>
    <t>鹿島臨海都市計画下水道事業会計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</si>
  <si>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</si>
  <si>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</si>
  <si>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</si>
  <si>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</si>
  <si>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</si>
  <si>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</si>
  <si>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</si>
  <si>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</si>
  <si>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</si>
  <si>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鹿島都市開発(株)</t>
  </si>
  <si>
    <t>鹿島臨海鉄道(株)</t>
  </si>
  <si>
    <t>(公財)茨城カウンセリングセンター</t>
  </si>
  <si>
    <t>(株)ひたちなかテクノセンター</t>
  </si>
  <si>
    <t>(株)つくば研究支援センター</t>
  </si>
  <si>
    <t>(株)茨城県中央食肉公社</t>
  </si>
  <si>
    <t>茨城県道路公社</t>
  </si>
  <si>
    <t>鹿島埠頭(株)</t>
  </si>
  <si>
    <t>茨城県土地開発公社</t>
  </si>
  <si>
    <t>首都圏新都市鉄道（株）</t>
  </si>
  <si>
    <t>(公財)いばらき文化振興財団</t>
    <rPh sb="1" eb="2">
      <t>オオヤケ</t>
    </rPh>
    <phoneticPr fontId="32"/>
  </si>
  <si>
    <t>(公財)茨城県国際交流協会</t>
    <rPh sb="1" eb="2">
      <t>オオヤケ</t>
    </rPh>
    <phoneticPr fontId="32"/>
  </si>
  <si>
    <t>(一財)茨城県環境保全事業団</t>
    <rPh sb="1" eb="2">
      <t>イチ</t>
    </rPh>
    <phoneticPr fontId="32"/>
  </si>
  <si>
    <t>(公財)茨城県消防協会</t>
    <rPh sb="1" eb="2">
      <t>オオヤケ</t>
    </rPh>
    <phoneticPr fontId="32"/>
  </si>
  <si>
    <t>(公財)茨城県看護教育財団</t>
    <rPh sb="1" eb="2">
      <t>オオヤケ</t>
    </rPh>
    <phoneticPr fontId="32"/>
  </si>
  <si>
    <t>(公財)いばらき腎臓財団</t>
    <rPh sb="1" eb="2">
      <t>オオヤ</t>
    </rPh>
    <rPh sb="8" eb="10">
      <t>ジンゾウ</t>
    </rPh>
    <rPh sb="10" eb="12">
      <t>ザイダン</t>
    </rPh>
    <phoneticPr fontId="32"/>
  </si>
  <si>
    <t>(公財)いばらき中小企業グローバル推進機構</t>
    <rPh sb="1" eb="2">
      <t>オオヤケ</t>
    </rPh>
    <rPh sb="17" eb="21">
      <t>スイシンキコウ</t>
    </rPh>
    <phoneticPr fontId="32"/>
  </si>
  <si>
    <t>(公財)茨城県開発公社</t>
    <rPh sb="1" eb="2">
      <t>オオヤケ</t>
    </rPh>
    <phoneticPr fontId="32"/>
  </si>
  <si>
    <t>(一財)茨城県科学技術振興財団</t>
    <rPh sb="1" eb="2">
      <t>イチ</t>
    </rPh>
    <phoneticPr fontId="32"/>
  </si>
  <si>
    <t>笠間栗ファクトリー（株）</t>
    <rPh sb="0" eb="12">
      <t>カ</t>
    </rPh>
    <phoneticPr fontId="36"/>
  </si>
  <si>
    <t>(公社)茨城県農林振興公社</t>
    <rPh sb="1" eb="2">
      <t>オオヤケ</t>
    </rPh>
    <rPh sb="2" eb="3">
      <t>シャ</t>
    </rPh>
    <phoneticPr fontId="32"/>
  </si>
  <si>
    <t>(公財)茨城県栽培漁業協会</t>
    <rPh sb="1" eb="2">
      <t>オオヤケ</t>
    </rPh>
    <phoneticPr fontId="32"/>
  </si>
  <si>
    <t>(公財)那珂川沿岸土地改良基金協会</t>
    <rPh sb="1" eb="2">
      <t>オオヤケ</t>
    </rPh>
    <phoneticPr fontId="32"/>
  </si>
  <si>
    <t>(一財)茨城県建設技術管理センター</t>
    <rPh sb="1" eb="2">
      <t>イチ</t>
    </rPh>
    <phoneticPr fontId="32"/>
  </si>
  <si>
    <t>(株)茨城ポートオーソリティ</t>
    <rPh sb="3" eb="5">
      <t>イバラキ</t>
    </rPh>
    <phoneticPr fontId="32"/>
  </si>
  <si>
    <t>(公財)茨城県教育財団</t>
    <rPh sb="1" eb="2">
      <t>オオヤケ</t>
    </rPh>
    <phoneticPr fontId="32"/>
  </si>
  <si>
    <t>(公財)茨城県スポーツ協会</t>
    <rPh sb="1" eb="2">
      <t>オオヤケ</t>
    </rPh>
    <phoneticPr fontId="32"/>
  </si>
  <si>
    <t>(公財)茨城県暴力追放推進センター</t>
    <rPh sb="1" eb="2">
      <t>コウ</t>
    </rPh>
    <phoneticPr fontId="32"/>
  </si>
  <si>
    <t>公共施設長寿命化等推進基金</t>
    <rPh sb="0" eb="2">
      <t>コウキョウ</t>
    </rPh>
    <rPh sb="2" eb="8">
      <t>シセツチョウジュミョウカ</t>
    </rPh>
    <rPh sb="8" eb="9">
      <t>トウ</t>
    </rPh>
    <rPh sb="9" eb="13">
      <t>スイシンキキン</t>
    </rPh>
    <phoneticPr fontId="3"/>
  </si>
  <si>
    <t>カーボンニュートラル産業拠点創出推進基金</t>
    <rPh sb="10" eb="12">
      <t>サンギョウ</t>
    </rPh>
    <rPh sb="12" eb="14">
      <t>キョテン</t>
    </rPh>
    <rPh sb="14" eb="16">
      <t>ソウシュツ</t>
    </rPh>
    <rPh sb="16" eb="18">
      <t>スイシン</t>
    </rPh>
    <rPh sb="18" eb="20">
      <t>キキン</t>
    </rPh>
    <phoneticPr fontId="10"/>
  </si>
  <si>
    <t>企業立地促進基金</t>
    <rPh sb="0" eb="4">
      <t>キギョウリッチ</t>
    </rPh>
    <rPh sb="4" eb="8">
      <t>ソクシンキキン</t>
    </rPh>
    <phoneticPr fontId="10"/>
  </si>
  <si>
    <t>地域医療介護総合確保基金</t>
    <rPh sb="0" eb="6">
      <t>チイキイリョウカイゴ</t>
    </rPh>
    <rPh sb="6" eb="12">
      <t>ソウゴウカクホキキン</t>
    </rPh>
    <phoneticPr fontId="10"/>
  </si>
  <si>
    <t>公立学校情報機器整備基金</t>
    <rPh sb="0" eb="2">
      <t>コウリツ</t>
    </rPh>
    <rPh sb="2" eb="4">
      <t>ガッコウ</t>
    </rPh>
    <rPh sb="4" eb="6">
      <t>ジョウホウ</t>
    </rPh>
    <rPh sb="6" eb="8">
      <t>キキ</t>
    </rPh>
    <rPh sb="8" eb="10">
      <t>セイビ</t>
    </rPh>
    <rPh sb="10" eb="12">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</si>
</sst>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ECDB-4F86-850C-4EF13EAC05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62701</c:v>
                </c:pt>
                <c:pt idx="1">
                  <c:v>58752</c:v>
                </c:pt>
                <c:pt idx="2">
                  <c:v>57777</c:v>
                </c:pt>
                <c:pt idx="3">
                  <c:v>55737</c:v>
                </c:pt>
                <c:pt idx="4">
                  <c:v>56995</c:v>
                </c:pt>
              </c:numCache>
            </c:numRef>
          </c:val>
          <c:smooth val="0"/>
          <c:extLst>
            <c:ext xmlns:c16="http://schemas.microsoft.com/office/drawing/2014/chart" uri="{C3380CC4-5D6E-409C-BE32-E72D297353CC}">
              <c16:uniqueId val="{00000001-ECDB-4F86-850C-4EF13EAC050D}"/>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3.11</c:v>
                </c:pt>
                <c:pt idx="2">
                  <c:v>3.04</c:v>
                </c:pt>
                <c:pt idx="3">
                  <c:v>3.2</c:v>
                </c:pt>
                <c:pt idx="4">
                  <c:v>2.27</c:v>
                </c:pt>
              </c:numCache>
            </c:numRef>
          </c:val>
          <c:extLst>
            <c:ext xmlns:c16="http://schemas.microsoft.com/office/drawing/2014/chart" uri="{C3380CC4-5D6E-409C-BE32-E72D297353CC}">
              <c16:uniqueId val="{00000000-BA67-4434-9989-B2CF266043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4.7300000000000004</c:v>
                </c:pt>
                <c:pt idx="1">
                  <c:v>6.05</c:v>
                </c:pt>
                <c:pt idx="2">
                  <c:v>11.79</c:v>
                </c:pt>
                <c:pt idx="3">
                  <c:v>10.17</c:v>
                </c:pt>
                <c:pt idx="4">
                  <c:v>10.77</c:v>
                </c:pt>
              </c:numCache>
            </c:numRef>
          </c:val>
          <c:extLst>
            <c:ext xmlns:c16="http://schemas.microsoft.com/office/drawing/2014/chart" uri="{C3380CC4-5D6E-409C-BE32-E72D297353CC}">
              <c16:uniqueId val="{00000001-BA67-4434-9989-B2CF266043B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4.78</c:v>
                </c:pt>
                <c:pt idx="1">
                  <c:v>1.62</c:v>
                </c:pt>
                <c:pt idx="2">
                  <c:v>6.02</c:v>
                </c:pt>
                <c:pt idx="3">
                  <c:v>1.3</c:v>
                </c:pt>
                <c:pt idx="4">
                  <c:v>1.1499999999999999</c:v>
                </c:pt>
              </c:numCache>
            </c:numRef>
          </c:val>
          <c:smooth val="0"/>
          <c:extLst>
            <c:ext xmlns:c16="http://schemas.microsoft.com/office/drawing/2014/chart" uri="{C3380CC4-5D6E-409C-BE32-E72D297353CC}">
              <c16:uniqueId val="{00000002-BA67-4434-9989-B2CF266043B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0.3</c:v>
                </c:pt>
                <c:pt idx="4">
                  <c:v>#N/A</c:v>
                </c:pt>
                <c:pt idx="5">
                  <c:v>0.38</c:v>
                </c:pt>
                <c:pt idx="6">
                  <c:v>#N/A</c:v>
                </c:pt>
                <c:pt idx="7">
                  <c:v>0.49</c:v>
                </c:pt>
                <c:pt idx="8">
                  <c:v>#N/A</c:v>
                </c:pt>
                <c:pt idx="9">
                  <c:v>0.68</c:v>
                </c:pt>
              </c:numCache>
            </c:numRef>
          </c:val>
          <c:extLst>
            <c:ext xmlns:c16="http://schemas.microsoft.com/office/drawing/2014/chart" uri="{C3380CC4-5D6E-409C-BE32-E72D297353CC}">
              <c16:uniqueId val="{00000000-E4CF-4B48-9D0E-10F03606BE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CF-4B48-9D0E-10F03606BE6E}"/>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0.41</c:v>
                </c:pt>
                <c:pt idx="2">
                  <c:v>#N/A</c:v>
                </c:pt>
                <c:pt idx="3">
                  <c:v>0.48</c:v>
                </c:pt>
                <c:pt idx="4">
                  <c:v>#N/A</c:v>
                </c:pt>
                <c:pt idx="5">
                  <c:v>0.52</c:v>
                </c:pt>
                <c:pt idx="6">
                  <c:v>#N/A</c:v>
                </c:pt>
                <c:pt idx="7">
                  <c:v>0.54</c:v>
                </c:pt>
                <c:pt idx="8">
                  <c:v>#N/A</c:v>
                </c:pt>
                <c:pt idx="9">
                  <c:v>0.6</c:v>
                </c:pt>
              </c:numCache>
            </c:numRef>
          </c:val>
          <c:extLst>
            <c:ext xmlns:c16="http://schemas.microsoft.com/office/drawing/2014/chart" uri="{C3380CC4-5D6E-409C-BE32-E72D297353CC}">
              <c16:uniqueId val="{00000002-E4CF-4B48-9D0E-10F03606BE6E}"/>
            </c:ext>
          </c:extLst>
        </c:ser>
        <c:ser>
          <c:idx val="3"/>
          <c:order val="3"/>
          <c:tx>
            <c:strRef>
              <c:f>データシート!$A$30</c:f>
              <c:strCache>
                <c:ptCount val="1"/>
                <c:pt idx="0">
                  <c:v>鹿島臨海都市計画下水道事業会計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1.02</c:v>
                </c:pt>
                <c:pt idx="2">
                  <c:v>#N/A</c:v>
                </c:pt>
                <c:pt idx="3">
                  <c:v>0.95</c:v>
                </c:pt>
                <c:pt idx="4">
                  <c:v>#N/A</c:v>
                </c:pt>
                <c:pt idx="5">
                  <c:v>0.96</c:v>
                </c:pt>
                <c:pt idx="6">
                  <c:v>#N/A</c:v>
                </c:pt>
                <c:pt idx="7">
                  <c:v>0.91</c:v>
                </c:pt>
                <c:pt idx="8">
                  <c:v>#N/A</c:v>
                </c:pt>
                <c:pt idx="9">
                  <c:v>0.86</c:v>
                </c:pt>
              </c:numCache>
            </c:numRef>
          </c:val>
          <c:extLst>
            <c:ext xmlns:c16="http://schemas.microsoft.com/office/drawing/2014/chart" uri="{C3380CC4-5D6E-409C-BE32-E72D297353CC}">
              <c16:uniqueId val="{00000003-E4CF-4B48-9D0E-10F03606BE6E}"/>
            </c:ext>
          </c:extLst>
        </c:ser>
        <c:ser>
          <c:idx val="4"/>
          <c:order val="4"/>
          <c:tx>
            <c:strRef>
              <c:f>データシート!$A$31</c:f>
              <c:strCache>
                <c:ptCount val="1"/>
                <c:pt idx="0">
                  <c:v>鹿島臨海工業地帯造成事業特別会計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0.22</c:v>
                </c:pt>
                <c:pt idx="4">
                  <c:v>#N/A</c:v>
                </c:pt>
                <c:pt idx="5">
                  <c:v>0.3</c:v>
                </c:pt>
                <c:pt idx="6">
                  <c:v>#N/A</c:v>
                </c:pt>
                <c:pt idx="7">
                  <c:v>0.53</c:v>
                </c:pt>
                <c:pt idx="8">
                  <c:v>#N/A</c:v>
                </c:pt>
                <c:pt idx="9">
                  <c:v>1.17</c:v>
                </c:pt>
              </c:numCache>
            </c:numRef>
          </c:val>
          <c:extLst>
            <c:ext xmlns:c16="http://schemas.microsoft.com/office/drawing/2014/chart" uri="{C3380CC4-5D6E-409C-BE32-E72D297353CC}">
              <c16:uniqueId val="{00000004-E4CF-4B48-9D0E-10F03606BE6E}"/>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1.07</c:v>
                </c:pt>
                <c:pt idx="2">
                  <c:v>#N/A</c:v>
                </c:pt>
                <c:pt idx="3">
                  <c:v>1.47</c:v>
                </c:pt>
                <c:pt idx="4">
                  <c:v>#N/A</c:v>
                </c:pt>
                <c:pt idx="5">
                  <c:v>1.7</c:v>
                </c:pt>
                <c:pt idx="6">
                  <c:v>#N/A</c:v>
                </c:pt>
                <c:pt idx="7">
                  <c:v>1.55</c:v>
                </c:pt>
                <c:pt idx="8">
                  <c:v>#N/A</c:v>
                </c:pt>
                <c:pt idx="9">
                  <c:v>1.25</c:v>
                </c:pt>
              </c:numCache>
            </c:numRef>
          </c:val>
          <c:extLst>
            <c:ext xmlns:c16="http://schemas.microsoft.com/office/drawing/2014/chart" uri="{C3380CC4-5D6E-409C-BE32-E72D297353CC}">
              <c16:uniqueId val="{00000005-E4CF-4B48-9D0E-10F03606BE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2.59</c:v>
                </c:pt>
                <c:pt idx="2">
                  <c:v>#N/A</c:v>
                </c:pt>
                <c:pt idx="3">
                  <c:v>1.0900000000000001</c:v>
                </c:pt>
                <c:pt idx="4">
                  <c:v>#N/A</c:v>
                </c:pt>
                <c:pt idx="5">
                  <c:v>0.65</c:v>
                </c:pt>
                <c:pt idx="6">
                  <c:v>#N/A</c:v>
                </c:pt>
                <c:pt idx="7">
                  <c:v>0.59</c:v>
                </c:pt>
                <c:pt idx="8">
                  <c:v>#N/A</c:v>
                </c:pt>
                <c:pt idx="9">
                  <c:v>1.28</c:v>
                </c:pt>
              </c:numCache>
            </c:numRef>
          </c:val>
          <c:extLst>
            <c:ext xmlns:c16="http://schemas.microsoft.com/office/drawing/2014/chart" uri="{C3380CC4-5D6E-409C-BE32-E72D297353CC}">
              <c16:uniqueId val="{00000006-E4CF-4B48-9D0E-10F03606BE6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3.72</c:v>
                </c:pt>
                <c:pt idx="2">
                  <c:v>#N/A</c:v>
                </c:pt>
                <c:pt idx="3">
                  <c:v>3.19</c:v>
                </c:pt>
                <c:pt idx="4">
                  <c:v>#N/A</c:v>
                </c:pt>
                <c:pt idx="5">
                  <c:v>2.98</c:v>
                </c:pt>
                <c:pt idx="6">
                  <c:v>#N/A</c:v>
                </c:pt>
                <c:pt idx="7">
                  <c:v>3.13</c:v>
                </c:pt>
                <c:pt idx="8">
                  <c:v>#N/A</c:v>
                </c:pt>
                <c:pt idx="9">
                  <c:v>2.1800000000000002</c:v>
                </c:pt>
              </c:numCache>
            </c:numRef>
          </c:val>
          <c:extLst>
            <c:ext xmlns:c16="http://schemas.microsoft.com/office/drawing/2014/chart" uri="{C3380CC4-5D6E-409C-BE32-E72D297353CC}">
              <c16:uniqueId val="{00000007-E4CF-4B48-9D0E-10F03606BE6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2.97</c:v>
                </c:pt>
                <c:pt idx="2">
                  <c:v>#N/A</c:v>
                </c:pt>
                <c:pt idx="3">
                  <c:v>3.1</c:v>
                </c:pt>
                <c:pt idx="4">
                  <c:v>#N/A</c:v>
                </c:pt>
                <c:pt idx="5">
                  <c:v>3.28</c:v>
                </c:pt>
                <c:pt idx="6">
                  <c:v>#N/A</c:v>
                </c:pt>
                <c:pt idx="7">
                  <c:v>3.5</c:v>
                </c:pt>
                <c:pt idx="8">
                  <c:v>#N/A</c:v>
                </c:pt>
                <c:pt idx="9">
                  <c:v>3.65</c:v>
                </c:pt>
              </c:numCache>
            </c:numRef>
          </c:val>
          <c:extLst>
            <c:ext xmlns:c16="http://schemas.microsoft.com/office/drawing/2014/chart" uri="{C3380CC4-5D6E-409C-BE32-E72D297353CC}">
              <c16:uniqueId val="{00000008-E4CF-4B48-9D0E-10F03606BE6E}"/>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c:v>
                </c:pt>
                <c:pt idx="2">
                  <c:v>#N/A</c:v>
                </c:pt>
                <c:pt idx="3">
                  <c:v>3.07</c:v>
                </c:pt>
                <c:pt idx="4">
                  <c:v>#N/A</c:v>
                </c:pt>
                <c:pt idx="5">
                  <c:v>3.38</c:v>
                </c:pt>
                <c:pt idx="6">
                  <c:v>#N/A</c:v>
                </c:pt>
                <c:pt idx="7">
                  <c:v>3.95</c:v>
                </c:pt>
                <c:pt idx="8">
                  <c:v>#N/A</c:v>
                </c:pt>
                <c:pt idx="9">
                  <c:v>4.12</c:v>
                </c:pt>
              </c:numCache>
            </c:numRef>
          </c:val>
          <c:extLst>
            <c:ext xmlns:c16="http://schemas.microsoft.com/office/drawing/2014/chart" uri="{C3380CC4-5D6E-409C-BE32-E72D297353CC}">
              <c16:uniqueId val="{00000009-E4CF-4B48-9D0E-10F03606BE6E}"/>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121772</c:v>
                </c:pt>
                <c:pt idx="5">
                  <c:v>95176</c:v>
                </c:pt>
                <c:pt idx="8">
                  <c:v>93166</c:v>
                </c:pt>
                <c:pt idx="11">
                  <c:v>93320</c:v>
                </c:pt>
                <c:pt idx="14">
                  <c:v>91896</c:v>
                </c:pt>
              </c:numCache>
            </c:numRef>
          </c:val>
          <c:extLst>
            <c:ext xmlns:c16="http://schemas.microsoft.com/office/drawing/2014/chart" uri="{C3380CC4-5D6E-409C-BE32-E72D297353CC}">
              <c16:uniqueId val="{00000000-5169-4A88-98B7-C54874B793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69-4A88-98B7-C54874B793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593</c:v>
                </c:pt>
                <c:pt idx="3">
                  <c:v>488</c:v>
                </c:pt>
                <c:pt idx="6">
                  <c:v>403</c:v>
                </c:pt>
                <c:pt idx="9">
                  <c:v>404</c:v>
                </c:pt>
                <c:pt idx="12">
                  <c:v>459</c:v>
                </c:pt>
              </c:numCache>
            </c:numRef>
          </c:val>
          <c:extLst>
            <c:ext xmlns:c16="http://schemas.microsoft.com/office/drawing/2014/chart" uri="{C3380CC4-5D6E-409C-BE32-E72D297353CC}">
              <c16:uniqueId val="{00000002-5169-4A88-98B7-C54874B793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69-4A88-98B7-C54874B793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3538</c:v>
                </c:pt>
                <c:pt idx="3">
                  <c:v>3576</c:v>
                </c:pt>
                <c:pt idx="6">
                  <c:v>3592</c:v>
                </c:pt>
                <c:pt idx="9">
                  <c:v>3237</c:v>
                </c:pt>
                <c:pt idx="12">
                  <c:v>3002</c:v>
                </c:pt>
              </c:numCache>
            </c:numRef>
          </c:val>
          <c:extLst>
            <c:ext xmlns:c16="http://schemas.microsoft.com/office/drawing/2014/chart" uri="{C3380CC4-5D6E-409C-BE32-E72D297353CC}">
              <c16:uniqueId val="{00000004-5169-4A88-98B7-C54874B793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28932</c:v>
                </c:pt>
                <c:pt idx="3">
                  <c:v>27213</c:v>
                </c:pt>
                <c:pt idx="6">
                  <c:v>28605</c:v>
                </c:pt>
                <c:pt idx="9">
                  <c:v>30118</c:v>
                </c:pt>
                <c:pt idx="12">
                  <c:v>28925</c:v>
                </c:pt>
              </c:numCache>
            </c:numRef>
          </c:val>
          <c:extLst>
            <c:ext xmlns:c16="http://schemas.microsoft.com/office/drawing/2014/chart" uri="{C3380CC4-5D6E-409C-BE32-E72D297353CC}">
              <c16:uniqueId val="{00000005-5169-4A88-98B7-C54874B793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3060</c:v>
                </c:pt>
                <c:pt idx="3">
                  <c:v>961</c:v>
                </c:pt>
                <c:pt idx="6">
                  <c:v>370</c:v>
                </c:pt>
                <c:pt idx="9">
                  <c:v>0</c:v>
                </c:pt>
                <c:pt idx="12">
                  <c:v>311</c:v>
                </c:pt>
              </c:numCache>
            </c:numRef>
          </c:val>
          <c:extLst>
            <c:ext xmlns:c16="http://schemas.microsoft.com/office/drawing/2014/chart" uri="{C3380CC4-5D6E-409C-BE32-E72D297353CC}">
              <c16:uniqueId val="{00000006-5169-4A88-98B7-C54874B793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139684</c:v>
                </c:pt>
                <c:pt idx="3">
                  <c:v>114487</c:v>
                </c:pt>
                <c:pt idx="6">
                  <c:v>114456</c:v>
                </c:pt>
                <c:pt idx="9">
                  <c:v>115990</c:v>
                </c:pt>
                <c:pt idx="12">
                  <c:v>118164</c:v>
                </c:pt>
              </c:numCache>
            </c:numRef>
          </c:val>
          <c:extLst>
            <c:ext xmlns:c16="http://schemas.microsoft.com/office/drawing/2014/chart" uri="{C3380CC4-5D6E-409C-BE32-E72D297353CC}">
              <c16:uniqueId val="{00000007-5169-4A88-98B7-C54874B7936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54035</c:v>
                </c:pt>
                <c:pt idx="2">
                  <c:v>#N/A</c:v>
                </c:pt>
                <c:pt idx="3">
                  <c:v>#N/A</c:v>
                </c:pt>
                <c:pt idx="4">
                  <c:v>51549</c:v>
                </c:pt>
                <c:pt idx="5">
                  <c:v>#N/A</c:v>
                </c:pt>
                <c:pt idx="6">
                  <c:v>#N/A</c:v>
                </c:pt>
                <c:pt idx="7">
                  <c:v>54260</c:v>
                </c:pt>
                <c:pt idx="8">
                  <c:v>#N/A</c:v>
                </c:pt>
                <c:pt idx="9">
                  <c:v>#N/A</c:v>
                </c:pt>
                <c:pt idx="10">
                  <c:v>56429</c:v>
                </c:pt>
                <c:pt idx="11">
                  <c:v>#N/A</c:v>
                </c:pt>
                <c:pt idx="12">
                  <c:v>#N/A</c:v>
                </c:pt>
                <c:pt idx="13">
                  <c:v>58965</c:v>
                </c:pt>
                <c:pt idx="14">
                  <c:v>#N/A</c:v>
                </c:pt>
              </c:numCache>
            </c:numRef>
          </c:val>
          <c:smooth val="0"/>
          <c:extLst>
            <c:ext xmlns:c16="http://schemas.microsoft.com/office/drawing/2014/chart" uri="{C3380CC4-5D6E-409C-BE32-E72D297353CC}">
              <c16:uniqueId val="{00000008-5169-4A88-98B7-C54874B7936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1224909</c:v>
                </c:pt>
                <c:pt idx="5">
                  <c:v>1254106</c:v>
                </c:pt>
                <c:pt idx="8">
                  <c:v>1215852</c:v>
                </c:pt>
                <c:pt idx="11">
                  <c:v>1163847</c:v>
                </c:pt>
                <c:pt idx="14">
                  <c:v>1125568</c:v>
                </c:pt>
              </c:numCache>
            </c:numRef>
          </c:val>
          <c:extLst>
            <c:ext xmlns:c16="http://schemas.microsoft.com/office/drawing/2014/chart" uri="{C3380CC4-5D6E-409C-BE32-E72D297353CC}">
              <c16:uniqueId val="{00000000-B333-4A9E-8D56-859D4625D4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68242</c:v>
                </c:pt>
                <c:pt idx="5">
                  <c:v>63495</c:v>
                </c:pt>
                <c:pt idx="8">
                  <c:v>59543</c:v>
                </c:pt>
                <c:pt idx="11">
                  <c:v>54254</c:v>
                </c:pt>
                <c:pt idx="14">
                  <c:v>48115</c:v>
                </c:pt>
              </c:numCache>
            </c:numRef>
          </c:val>
          <c:extLst>
            <c:ext xmlns:c16="http://schemas.microsoft.com/office/drawing/2014/chart" uri="{C3380CC4-5D6E-409C-BE32-E72D297353CC}">
              <c16:uniqueId val="{00000001-B333-4A9E-8D56-859D4625D4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184660</c:v>
                </c:pt>
                <c:pt idx="5">
                  <c:v>261941</c:v>
                </c:pt>
                <c:pt idx="8">
                  <c:v>316847</c:v>
                </c:pt>
                <c:pt idx="11">
                  <c:v>317254</c:v>
                </c:pt>
                <c:pt idx="14">
                  <c:v>309671</c:v>
                </c:pt>
              </c:numCache>
            </c:numRef>
          </c:val>
          <c:extLst>
            <c:ext xmlns:c16="http://schemas.microsoft.com/office/drawing/2014/chart" uri="{C3380CC4-5D6E-409C-BE32-E72D297353CC}">
              <c16:uniqueId val="{00000002-B333-4A9E-8D56-859D4625D4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33-4A9E-8D56-859D4625D4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33-4A9E-8D56-859D4625D4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864</c:v>
                </c:pt>
                <c:pt idx="3">
                  <c:v>831</c:v>
                </c:pt>
                <c:pt idx="6">
                  <c:v>1851</c:v>
                </c:pt>
                <c:pt idx="9">
                  <c:v>2818</c:v>
                </c:pt>
                <c:pt idx="12">
                  <c:v>3271</c:v>
                </c:pt>
              </c:numCache>
            </c:numRef>
          </c:val>
          <c:extLst>
            <c:ext xmlns:c16="http://schemas.microsoft.com/office/drawing/2014/chart" uri="{C3380CC4-5D6E-409C-BE32-E72D297353CC}">
              <c16:uniqueId val="{00000005-B333-4A9E-8D56-859D4625D4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245916</c:v>
                </c:pt>
                <c:pt idx="3">
                  <c:v>251763</c:v>
                </c:pt>
                <c:pt idx="6">
                  <c:v>228508</c:v>
                </c:pt>
                <c:pt idx="9">
                  <c:v>231415</c:v>
                </c:pt>
                <c:pt idx="12">
                  <c:v>223335</c:v>
                </c:pt>
              </c:numCache>
            </c:numRef>
          </c:val>
          <c:extLst>
            <c:ext xmlns:c16="http://schemas.microsoft.com/office/drawing/2014/chart" uri="{C3380CC4-5D6E-409C-BE32-E72D297353CC}">
              <c16:uniqueId val="{00000006-B333-4A9E-8D56-859D4625D4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333-4A9E-8D56-859D4625D4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76610</c:v>
                </c:pt>
                <c:pt idx="3">
                  <c:v>70170</c:v>
                </c:pt>
                <c:pt idx="6">
                  <c:v>64282</c:v>
                </c:pt>
                <c:pt idx="9">
                  <c:v>58810</c:v>
                </c:pt>
                <c:pt idx="12">
                  <c:v>60733</c:v>
                </c:pt>
              </c:numCache>
            </c:numRef>
          </c:val>
          <c:extLst>
            <c:ext xmlns:c16="http://schemas.microsoft.com/office/drawing/2014/chart" uri="{C3380CC4-5D6E-409C-BE32-E72D297353CC}">
              <c16:uniqueId val="{00000008-B333-4A9E-8D56-859D4625D4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23872</c:v>
                </c:pt>
                <c:pt idx="3">
                  <c:v>21886</c:v>
                </c:pt>
                <c:pt idx="6">
                  <c:v>20026</c:v>
                </c:pt>
                <c:pt idx="9">
                  <c:v>17842</c:v>
                </c:pt>
                <c:pt idx="12">
                  <c:v>15902</c:v>
                </c:pt>
              </c:numCache>
            </c:numRef>
          </c:val>
          <c:extLst>
            <c:ext xmlns:c16="http://schemas.microsoft.com/office/drawing/2014/chart" uri="{C3380CC4-5D6E-409C-BE32-E72D297353CC}">
              <c16:uniqueId val="{00000009-B333-4A9E-8D56-859D4625D4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2217258</c:v>
                </c:pt>
                <c:pt idx="3">
                  <c:v>2249000</c:v>
                </c:pt>
                <c:pt idx="6">
                  <c:v>2245695</c:v>
                </c:pt>
                <c:pt idx="9">
                  <c:v>2189215</c:v>
                </c:pt>
                <c:pt idx="12">
                  <c:v>2127800</c:v>
                </c:pt>
              </c:numCache>
            </c:numRef>
          </c:val>
          <c:extLst>
            <c:ext xmlns:c16="http://schemas.microsoft.com/office/drawing/2014/chart" uri="{C3380CC4-5D6E-409C-BE32-E72D297353CC}">
              <c16:uniqueId val="{0000000A-B333-4A9E-8D56-859D4625D43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1086710</c:v>
                </c:pt>
                <c:pt idx="2">
                  <c:v>#N/A</c:v>
                </c:pt>
                <c:pt idx="3">
                  <c:v>#N/A</c:v>
                </c:pt>
                <c:pt idx="4">
                  <c:v>1014109</c:v>
                </c:pt>
                <c:pt idx="5">
                  <c:v>#N/A</c:v>
                </c:pt>
                <c:pt idx="6">
                  <c:v>#N/A</c:v>
                </c:pt>
                <c:pt idx="7">
                  <c:v>968119</c:v>
                </c:pt>
                <c:pt idx="8">
                  <c:v>#N/A</c:v>
                </c:pt>
                <c:pt idx="9">
                  <c:v>#N/A</c:v>
                </c:pt>
                <c:pt idx="10">
                  <c:v>964745</c:v>
                </c:pt>
                <c:pt idx="11">
                  <c:v>#N/A</c:v>
                </c:pt>
                <c:pt idx="12">
                  <c:v>#N/A</c:v>
                </c:pt>
                <c:pt idx="13">
                  <c:v>947688</c:v>
                </c:pt>
                <c:pt idx="14">
                  <c:v>#N/A</c:v>
                </c:pt>
              </c:numCache>
            </c:numRef>
          </c:val>
          <c:smooth val="0"/>
          <c:extLst>
            <c:ext xmlns:c16="http://schemas.microsoft.com/office/drawing/2014/chart" uri="{C3380CC4-5D6E-409C-BE32-E72D297353CC}">
              <c16:uniqueId val="{0000000B-B333-4A9E-8D56-859D4625D43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77637</c:v>
                </c:pt>
                <c:pt idx="1">
                  <c:v>68160</c:v>
                </c:pt>
                <c:pt idx="2">
                  <c:v>73900</c:v>
                </c:pt>
              </c:numCache>
            </c:numRef>
          </c:val>
          <c:extLst>
            <c:ext xmlns:c16="http://schemas.microsoft.com/office/drawing/2014/chart" uri="{C3380CC4-5D6E-409C-BE32-E72D297353CC}">
              <c16:uniqueId val="{00000000-32B1-4341-8D7E-79BE5CD135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47245</c:v>
                </c:pt>
                <c:pt idx="1">
                  <c:v>51806</c:v>
                </c:pt>
                <c:pt idx="2">
                  <c:v>47259</c:v>
                </c:pt>
              </c:numCache>
            </c:numRef>
          </c:val>
          <c:extLst>
            <c:ext xmlns:c16="http://schemas.microsoft.com/office/drawing/2014/chart" uri="{C3380CC4-5D6E-409C-BE32-E72D297353CC}">
              <c16:uniqueId val="{00000001-32B1-4341-8D7E-79BE5CD135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102925</c:v>
                </c:pt>
                <c:pt idx="1">
                  <c:v>108110</c:v>
                </c:pt>
                <c:pt idx="2">
                  <c:v>111354</c:v>
                </c:pt>
              </c:numCache>
            </c:numRef>
          </c:val>
          <c:extLst>
            <c:ext xmlns:c16="http://schemas.microsoft.com/office/drawing/2014/chart" uri="{C3380CC4-5D6E-409C-BE32-E72D297353CC}">
              <c16:uniqueId val="{00000002-32B1-4341-8D7E-79BE5CD135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〇現状</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・元利償還金等</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将来の財政負担の軽減を図るため、一部県債の償還ペースを速めるなどの計画的な償還による元金の増や、金利上昇による利子の増等により、全体では増加している。</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・算入公債費等</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臨時財政対策債償還費の基準財政需要額などが減少している。</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○今後の対応</a:t>
          </a:r>
          <a:br>
            <a:rPr lang="ja-JP" altLang="en-US" sz="1300">
              <a:latin typeface="ＭＳ ゴシック" panose="020B0609070205080204" pitchFamily="49" charset="-128"/>
              <a:ea typeface="ＭＳ ゴシック" panose="020B0609070205080204" pitchFamily="49" charset="-128"/>
            </a:rPr>
          </a:b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引き続き、公共投資の重点化・効率化に努め、県債の新規発行を適切に管理することにより、実質公債費比率の改善を図る。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本県償還ルール（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年据置後、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償還）で積み立てているため、減債基金積立相当額との差が生じている。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一般会計等に係る県債残高が減少したため、将来負担額が減少している。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充当可能基金（減債基金等）の減や基準財政需要額算入見込額等の減により、充当可能財源が減少している。</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公共投資の重点化・効率化や県債の発行抑制などを行うとともに、職員数の適正化等を進め、比率の更なる改善を図っていく。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令和６年度の税収の増収等の積み立て及び同年度中の取崩しにより、財政調整基金が約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令和５年度に積み立てた臨時財政対策償還基金費分を令和６年度に取り崩したことにより、減債基金が約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公立学校情報機器整備基金へ積み立てたこと等により、特定目的基金が約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積立の規模については、今後の収支見通し等を踏まえ、安定的に事業を実施し、県民生活をしっかり支えていけるよう残高を確保していく。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そのため、行財政改革、経費節減等の取組みを進めることにより、財源を確保していく。また、国費関連の基金は、必要額の確保に向け国へ要望を行っていく。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増減の見込について、中長期では、公共施設等の老朽化への対応のため、公共施設長寿命化等推進基金などを確保していく必要がある。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災害対応、社会保障関係施策、教育・文化振興、環境保全、産業振興や公共施設等の老朽化対策など使途に応じた基金を設置している。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公立学校情報機器整備基金へ積み立てたこと等により、特定目的基金が約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積立の規模については、各基金の目的に沿って、関連する事業が安定的に実施できるよう、事業計画を踏まえながら管理・運営していく。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そのため、行財政改革、経費節減等の取組みを進めることにより、財源を確保していく。また、国の施策に基づく基金については、本県の必要額を確保できるよう国へ要望していく。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増減の見込について、中長期では、公共施設等の老朽化への対応のため、公共施設長寿命化等推進基金などを確保していく必要がある。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令和６年度の税収の増収等の積み立て及び同年度中の取崩しにより、約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積立の規模については、今後の収支見通し等を踏まえ、県債の計画的な償還に備え残高を確保していく。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そのため、行財政改革、経費節減等の取組みを進めることにより、財源を確保していく。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増減の見込については、社会保障関係費や人件費などの義務的な経費の増加が見込まれることから、毎年度の予算編成で必要な場合には取崩しを行っていく。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令和５年度に積み立てた臨時財政対策償還基金費分を令和６年度に取り崩したことにより、約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積立の規模については、今後の収支見通し等を踏まえ、県債の計画的な償還に備え残高を確保していく。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そのため、行財政改革、経費節減等の取組みを進めることにより、財源を確保していく。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2,848,597
2,748,409
6,098.32
1,257,450,634
1,228,516,378
15,561,547
685,897,219
2,023,985,694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東京都を除いた道府県の中で最も上位のグループ（財政力指数が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未満）に分類されており、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105833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65617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ゴシック" panose="020B0609070205080204" pitchFamily="49" charset="-128"/>
              <a:ea typeface="ＭＳ ゴシック" panose="020B0609070205080204" pitchFamily="49" charset="-128"/>
            </a:rPr>
            <a:t>　地方税や地方特例交付金等の増により経常経費充当一般財源（歳入）が増加したが、それ以上に給与改定や退職手当の増加に伴う人件費の増等により、経常一般財源（歳出）の増加が大きかったため、昨年度と比較して、</a:t>
          </a:r>
          <a:r>
            <a:rPr kumimoji="1" lang="en-US" altLang="ja-JP" sz="1200" baseline="0">
              <a:latin typeface="ＭＳ ゴシック" panose="020B0609070205080204" pitchFamily="49" charset="-128"/>
              <a:ea typeface="ＭＳ ゴシック" panose="020B0609070205080204" pitchFamily="49" charset="-128"/>
            </a:rPr>
            <a:t>1.8</a:t>
          </a:r>
          <a:r>
            <a:rPr kumimoji="1" lang="ja-JP" altLang="en-US" sz="1200" baseline="0">
              <a:latin typeface="ＭＳ ゴシック" panose="020B0609070205080204" pitchFamily="49" charset="-128"/>
              <a:ea typeface="ＭＳ ゴシック" panose="020B0609070205080204" pitchFamily="49" charset="-128"/>
            </a:rPr>
            <a:t>ポイント増加した。</a:t>
          </a:r>
          <a:endParaRPr kumimoji="1" lang="en-US" altLang="ja-JP" sz="1200" baseline="0">
            <a:latin typeface="ＭＳ ゴシック" panose="020B0609070205080204" pitchFamily="49" charset="-128"/>
            <a:ea typeface="ＭＳ ゴシック" panose="020B0609070205080204" pitchFamily="49" charset="-128"/>
          </a:endParaRPr>
        </a:p>
        <a:p>
          <a:r>
            <a:rPr kumimoji="1" lang="ja-JP" altLang="en-US" sz="1200" baseline="0">
              <a:latin typeface="ＭＳ ゴシック" panose="020B0609070205080204" pitchFamily="49" charset="-128"/>
              <a:ea typeface="ＭＳ ゴシック" panose="020B0609070205080204" pitchFamily="49" charset="-128"/>
            </a:rPr>
            <a:t>　他の都道府県との比較では、全国的には高い方から</a:t>
          </a:r>
          <a:r>
            <a:rPr kumimoji="1" lang="en-US" altLang="ja-JP" sz="1200" baseline="0">
              <a:latin typeface="ＭＳ ゴシック" panose="020B0609070205080204" pitchFamily="49" charset="-128"/>
              <a:ea typeface="ＭＳ ゴシック" panose="020B0609070205080204" pitchFamily="49" charset="-128"/>
            </a:rPr>
            <a:t>15</a:t>
          </a:r>
          <a:r>
            <a:rPr kumimoji="1" lang="ja-JP" altLang="en-US" sz="1200" baseline="0">
              <a:latin typeface="ＭＳ ゴシック" panose="020B0609070205080204" pitchFamily="49" charset="-128"/>
              <a:ea typeface="ＭＳ ゴシック" panose="020B0609070205080204" pitchFamily="49" charset="-128"/>
            </a:rPr>
            <a:t>番目となっている。</a:t>
          </a:r>
          <a:endParaRPr kumimoji="1" lang="en-US" altLang="ja-JP" sz="1200" baseline="0">
            <a:latin typeface="ＭＳ ゴシック" panose="020B0609070205080204" pitchFamily="49" charset="-128"/>
            <a:ea typeface="ＭＳ ゴシック" panose="020B0609070205080204" pitchFamily="49" charset="-128"/>
          </a:endParaRPr>
        </a:p>
        <a:p>
          <a:r>
            <a:rPr kumimoji="1" lang="ja-JP" altLang="en-US" sz="1200" baseline="0">
              <a:latin typeface="ＭＳ ゴシック" panose="020B0609070205080204" pitchFamily="49" charset="-128"/>
              <a:ea typeface="ＭＳ ゴシック" panose="020B0609070205080204" pitchFamily="49" charset="-128"/>
            </a:rPr>
            <a:t>　今後とも、課税の適正化や県有財産の有効活用などによる自主財源確保に努めるとともに、職員の適正配置や事務事業の見直しなどを行うことで財政の弾力性確保に努めていく。</a:t>
          </a:r>
          <a:endParaRPr kumimoji="1" lang="en-US" altLang="ja-JP" sz="1200" baseline="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64</xdr:row>
      <xdr:rowOff>103717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3521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17639</xdr:rowOff>
    </xdr:from>
    <xdr:to>
      <xdr:col>19</xdr:col>
      <xdr:colOff>133350</xdr:colOff>
      <xdr:row>63</xdr:row>
      <xdr:rowOff>33867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7539"/>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49389</xdr:rowOff>
    </xdr:from>
    <xdr:to>
      <xdr:col>15</xdr:col>
      <xdr:colOff>82550</xdr:colOff>
      <xdr:row>62</xdr:row>
      <xdr:rowOff>17639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64939"/>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49389</xdr:rowOff>
    </xdr:from>
    <xdr:to>
      <xdr:col>11</xdr:col>
      <xdr:colOff>31750</xdr:colOff>
      <xdr:row>63</xdr:row>
      <xdr:rowOff>167922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64939"/>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170039</xdr:rowOff>
    </xdr:from>
    <xdr:to>
      <xdr:col>11</xdr:col>
      <xdr:colOff>82550</xdr:colOff>
      <xdr:row>59</xdr:row>
      <xdr:rowOff>100189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110366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8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給与改定及び退職手当の増に伴う人件費の増等により、昨年度と比較して</a:t>
          </a:r>
          <a:r>
            <a:rPr kumimoji="1" lang="en-US" altLang="ja-JP" sz="1300">
              <a:latin typeface="ＭＳ Ｐゴシック" panose="020B0600070205080204" pitchFamily="50" charset="-128"/>
              <a:ea typeface="ＭＳ Ｐゴシック" panose="020B0600070205080204" pitchFamily="50" charset="-128"/>
            </a:rPr>
            <a:t>4,199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グループ内の平均を上回っており、全国では低い方から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番目となっている。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今後とも、職員の適正な定数管理や職員給与等の適正化に努めるとともに、公共施設等の効率的・計画的な維持管理に努めていく。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69889</xdr:rowOff>
    </xdr:from>
    <xdr:to>
      <xdr:col>23</xdr:col>
      <xdr:colOff>133350</xdr:colOff>
      <xdr:row>85</xdr:row>
      <xdr:rowOff>126178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43139"/>
          <a:ext cx="8382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69889</xdr:rowOff>
    </xdr:from>
    <xdr:to>
      <xdr:col>19</xdr:col>
      <xdr:colOff>133350</xdr:colOff>
      <xdr:row>86</xdr:row>
      <xdr:rowOff>10576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43139"/>
          <a:ext cx="889000" cy="1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104032</xdr:rowOff>
    </xdr:from>
    <xdr:to>
      <xdr:col>15</xdr:col>
      <xdr:colOff>82550</xdr:colOff>
      <xdr:row>86</xdr:row>
      <xdr:rowOff>10576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77282"/>
          <a:ext cx="889000" cy="7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30302</xdr:rowOff>
    </xdr:from>
    <xdr:to>
      <xdr:col>11</xdr:col>
      <xdr:colOff>31750</xdr:colOff>
      <xdr:row>85</xdr:row>
      <xdr:rowOff>104032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03552"/>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75378</xdr:rowOff>
    </xdr:from>
    <xdr:to>
      <xdr:col>23</xdr:col>
      <xdr:colOff>184150</xdr:colOff>
      <xdr:row>86</xdr:row>
      <xdr:rowOff>5528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47455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19089</xdr:rowOff>
    </xdr:from>
    <xdr:to>
      <xdr:col>19</xdr:col>
      <xdr:colOff>184150</xdr:colOff>
      <xdr:row>85</xdr:row>
      <xdr:rowOff>120689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105466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78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131226</xdr:rowOff>
    </xdr:from>
    <xdr:to>
      <xdr:col>15</xdr:col>
      <xdr:colOff>133350</xdr:colOff>
      <xdr:row>86</xdr:row>
      <xdr:rowOff>61376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46153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9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53232</xdr:rowOff>
    </xdr:from>
    <xdr:to>
      <xdr:col>11</xdr:col>
      <xdr:colOff>82550</xdr:colOff>
      <xdr:row>85</xdr:row>
      <xdr:rowOff>154832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139609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1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150952</xdr:rowOff>
    </xdr:from>
    <xdr:to>
      <xdr:col>7</xdr:col>
      <xdr:colOff>31750</xdr:colOff>
      <xdr:row>85</xdr:row>
      <xdr:rowOff>81102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65879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3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職員、一般職員ともに、「特に良好」、「極めて良好」の昇給号給数が国よりも低いこと、また、一般職員については、それらを適用する職員の割合が少ないことから、ラスパイレス指数は緩やかな減少傾向にあっ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６年度においては採用区分にとらわれず、優秀な職員を積極的に昇任させた結果、相対的に給料月額の高い職員割合が増加し、ラスパイレス指数が増加した。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他の都道府県との比較では、都道府県の平均を上回っていることから、引き続き、国や他団体の状況、民間給与の状況等を踏まえながら、職員給与の適正化を図っていく。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58420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4119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万人当たりの職員数については、総人口ベースでは全国で少ない方から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番目、政令市を除く人口ベースでは少ない方から４番目となっている。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とも、多様化・複雑化する行政需要に柔軟かつ的確に対応できるよう、職員が新たな発想で積極的に挑戦できる体制、スピード感のある事務執行体制、「選択と集中」によるメリハリのある体制の３つの柱を基本とした、組織体制づくりと適正な人員配置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149754</xdr:rowOff>
    </xdr:from>
    <xdr:to>
      <xdr:col>81</xdr:col>
      <xdr:colOff>44450</xdr:colOff>
      <xdr:row>63</xdr:row>
      <xdr:rowOff>166542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951104"/>
          <a:ext cx="8382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149754</xdr:rowOff>
    </xdr:from>
    <xdr:to>
      <xdr:col>77</xdr:col>
      <xdr:colOff>44450</xdr:colOff>
      <xdr:row>63</xdr:row>
      <xdr:rowOff>151357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290800" y="10951104"/>
          <a:ext cx="8890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49459</xdr:rowOff>
    </xdr:from>
    <xdr:to>
      <xdr:col>72</xdr:col>
      <xdr:colOff>203200</xdr:colOff>
      <xdr:row>63</xdr:row>
      <xdr:rowOff>151357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850809"/>
          <a:ext cx="8890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37843</xdr:rowOff>
    </xdr:from>
    <xdr:to>
      <xdr:col>68</xdr:col>
      <xdr:colOff>152400</xdr:colOff>
      <xdr:row>63</xdr:row>
      <xdr:rowOff>49459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839193"/>
          <a:ext cx="8890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115742</xdr:rowOff>
    </xdr:from>
    <xdr:to>
      <xdr:col>81</xdr:col>
      <xdr:colOff>95250</xdr:colOff>
      <xdr:row>64</xdr:row>
      <xdr:rowOff>45892</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9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87819</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88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98954</xdr:rowOff>
    </xdr:from>
    <xdr:to>
      <xdr:col>77</xdr:col>
      <xdr:colOff>95250</xdr:colOff>
      <xdr:row>64</xdr:row>
      <xdr:rowOff>29104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9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13881</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986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100557</xdr:rowOff>
    </xdr:from>
    <xdr:to>
      <xdr:col>73</xdr:col>
      <xdr:colOff>44450</xdr:colOff>
      <xdr:row>64</xdr:row>
      <xdr:rowOff>30707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90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15484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98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170109</xdr:rowOff>
    </xdr:from>
    <xdr:to>
      <xdr:col>68</xdr:col>
      <xdr:colOff>203200</xdr:colOff>
      <xdr:row>63</xdr:row>
      <xdr:rowOff>100259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8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85036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88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158493</xdr:rowOff>
    </xdr:from>
    <xdr:to>
      <xdr:col>64</xdr:col>
      <xdr:colOff>152400</xdr:colOff>
      <xdr:row>63</xdr:row>
      <xdr:rowOff>88643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7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73420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87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昨年度に続きグループの平均を下回っており、全国で低い方から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償還計画による元金の増等により、令和６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財政健全化目標として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、県債残高を前年度以下に縮減することを掲げてお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り、県債の発行額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引き続き適切に管理していく。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148167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107950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将来負担額から充当可能財源等を差し引いた分子の減（△</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億円）及び標準財政規模から算入公債費等を差し引いた分母の増（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億円）により、前年度と比較し、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ポイントの減となっている。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分子の減については、一般会計等地方債現在高の減等によるもので、分母の増については、標準税収入額の増等によるものである。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他の都道府県との比較では、グループ内平均を下回っているものの全国平均を上回り、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低い方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から全国で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番目となっている。引き続き、公共投資の重点化・効率化や県債の発行抑制等に取り組み、財政の健全化を推進していく。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127025</xdr:rowOff>
    </xdr:from>
    <xdr:to>
      <xdr:col>81</xdr:col>
      <xdr:colOff>44450</xdr:colOff>
      <xdr:row>18</xdr:row>
      <xdr:rowOff>166116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213125"/>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166116</xdr:rowOff>
    </xdr:from>
    <xdr:to>
      <xdr:col>77</xdr:col>
      <xdr:colOff>44450</xdr:colOff>
      <xdr:row>19</xdr:row>
      <xdr:rowOff>13970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25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13970</xdr:rowOff>
    </xdr:from>
    <xdr:to>
      <xdr:col>72</xdr:col>
      <xdr:colOff>203200</xdr:colOff>
      <xdr:row>19</xdr:row>
      <xdr:rowOff>27483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271520"/>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27483</xdr:rowOff>
    </xdr:from>
    <xdr:to>
      <xdr:col>68</xdr:col>
      <xdr:colOff>152400</xdr:colOff>
      <xdr:row>19</xdr:row>
      <xdr:rowOff>143789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285033"/>
          <a:ext cx="889000" cy="1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76225</xdr:rowOff>
    </xdr:from>
    <xdr:to>
      <xdr:col>81</xdr:col>
      <xdr:colOff>95250</xdr:colOff>
      <xdr:row>19</xdr:row>
      <xdr:rowOff>6376</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162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92752</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00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115316</xdr:rowOff>
    </xdr:from>
    <xdr:to>
      <xdr:col>77</xdr:col>
      <xdr:colOff>95250</xdr:colOff>
      <xdr:row>19</xdr:row>
      <xdr:rowOff>45466</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2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30243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28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134620</xdr:rowOff>
    </xdr:from>
    <xdr:to>
      <xdr:col>73</xdr:col>
      <xdr:colOff>44450</xdr:colOff>
      <xdr:row>19</xdr:row>
      <xdr:rowOff>64770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74947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148133</xdr:rowOff>
    </xdr:from>
    <xdr:to>
      <xdr:col>68</xdr:col>
      <xdr:colOff>203200</xdr:colOff>
      <xdr:row>19</xdr:row>
      <xdr:rowOff>78283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63060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92989</xdr:rowOff>
    </xdr:from>
    <xdr:to>
      <xdr:col>64</xdr:col>
      <xdr:colOff>152400</xdr:colOff>
      <xdr:row>20</xdr:row>
      <xdr:rowOff>23139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3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7916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43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2,848,597
2,748,409
6,098.32
1,257,450,634
1,228,516,378
15,561,547
685,897,219
2,023,985,694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給与改定及び退職手当の増に伴い人件費が増加したため、昨年度と比較して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グループ内の平均を上回っており全国では高い方から４番目となっている。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引き続き、「第２次茨城県総合計画」に基づき職員数の適正化に取り組むとともに、国や他団体の状況等を踏まえた職員給与費等の適正な管理を進めていく。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139700</xdr:rowOff>
    </xdr:from>
    <xdr:to>
      <xdr:col>24</xdr:col>
      <xdr:colOff>25400</xdr:colOff>
      <xdr:row>40</xdr:row>
      <xdr:rowOff>63500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6548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139700</xdr:rowOff>
    </xdr:from>
    <xdr:to>
      <xdr:col>19</xdr:col>
      <xdr:colOff>187325</xdr:colOff>
      <xdr:row>39</xdr:row>
      <xdr:rowOff>57150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654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39</xdr:row>
      <xdr:rowOff>57150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61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101600</xdr:rowOff>
    </xdr:from>
    <xdr:to>
      <xdr:col>11</xdr:col>
      <xdr:colOff>9525</xdr:colOff>
      <xdr:row>41</xdr:row>
      <xdr:rowOff>6350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6167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12700</xdr:rowOff>
    </xdr:from>
    <xdr:to>
      <xdr:col>24</xdr:col>
      <xdr:colOff>76200</xdr:colOff>
      <xdr:row>40</xdr:row>
      <xdr:rowOff>114300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88900</xdr:rowOff>
    </xdr:from>
    <xdr:to>
      <xdr:col>20</xdr:col>
      <xdr:colOff>38100</xdr:colOff>
      <xdr:row>39</xdr:row>
      <xdr:rowOff>19050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6350</xdr:rowOff>
    </xdr:from>
    <xdr:to>
      <xdr:col>15</xdr:col>
      <xdr:colOff>149225</xdr:colOff>
      <xdr:row>39</xdr:row>
      <xdr:rowOff>107950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137177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127000</xdr:rowOff>
    </xdr:from>
    <xdr:to>
      <xdr:col>6</xdr:col>
      <xdr:colOff>171450</xdr:colOff>
      <xdr:row>41</xdr:row>
      <xdr:rowOff>57150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41927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グループ内の平均を上回っており、昨年度と比較して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ポイント増加していることから、事務事業のスクラップアンドビルド等により内部管理経費の節減に継続して取り組み、経常的な経費の節減に努めていく。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割合はほぼ横ばいとなっている。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全国では低い方から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番目となっている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引き続き扶助費の適切な執行に努めていく。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その他の主な内容は、道路や学校等に係る維持補修費となっており、昨年度と比較して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グループ内の平均を下回っており、全国では低い方から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番目となっている。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引き続き、効率的・計画的な維持管理・更新等を推進していく。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51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自立支援給付費や施設型給付費負担金など、社会保障関係の補助費が増となったことから、昨年度と比較して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グループ内の平均は下回っているが、引き続き、補助対象や補助率の見直しを行うなど補助金の適正化を推進していく。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42636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325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94343</xdr:rowOff>
    </xdr:from>
    <xdr:to>
      <xdr:col>78</xdr:col>
      <xdr:colOff>69850</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2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156936</xdr:rowOff>
    </xdr:from>
    <xdr:to>
      <xdr:col>73</xdr:col>
      <xdr:colOff>180975</xdr:colOff>
      <xdr:row>34</xdr:row>
      <xdr:rowOff>94343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814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156936</xdr:rowOff>
    </xdr:from>
    <xdr:to>
      <xdr:col>69</xdr:col>
      <xdr:colOff>92075</xdr:colOff>
      <xdr:row>34</xdr:row>
      <xdr:rowOff>61686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814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163286</xdr:rowOff>
    </xdr:from>
    <xdr:to>
      <xdr:col>82</xdr:col>
      <xdr:colOff>158750</xdr:colOff>
      <xdr:row>35</xdr:row>
      <xdr:rowOff>93436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8363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43543</xdr:rowOff>
    </xdr:from>
    <xdr:to>
      <xdr:col>74</xdr:col>
      <xdr:colOff>31750</xdr:colOff>
      <xdr:row>34</xdr:row>
      <xdr:rowOff>145143</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155320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106136</xdr:rowOff>
    </xdr:from>
    <xdr:to>
      <xdr:col>69</xdr:col>
      <xdr:colOff>142875</xdr:colOff>
      <xdr:row>34</xdr:row>
      <xdr:rowOff>36286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46463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分子である公債費は微増したが、地方税の増加等により分母である経常一般財源（歳入）が増加したため、昨年度と比較し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グループ内の平均を下回っており、全国では、低い方から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番目となっている。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県債の発行額等については、引き続き適正に管理し、公債費負担の抑制に努めていく。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86178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79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86178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4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167822</xdr:rowOff>
    </xdr:from>
    <xdr:to>
      <xdr:col>15</xdr:col>
      <xdr:colOff>98425</xdr:colOff>
      <xdr:row>74</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683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167822</xdr:rowOff>
    </xdr:from>
    <xdr:to>
      <xdr:col>11</xdr:col>
      <xdr:colOff>9525</xdr:colOff>
      <xdr:row>75</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6836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141515</xdr:rowOff>
    </xdr:from>
    <xdr:to>
      <xdr:col>24</xdr:col>
      <xdr:colOff>76200</xdr:colOff>
      <xdr:row>75</xdr:row>
      <xdr:rowOff>71665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158042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117022</xdr:rowOff>
    </xdr:from>
    <xdr:to>
      <xdr:col>11</xdr:col>
      <xdr:colOff>60325</xdr:colOff>
      <xdr:row>74</xdr:row>
      <xdr:rowOff>47172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57349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給与改定や退職手当の増による人件費の増加などにより、公債費以外の経費が増加したため、昨年度と比較して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グループ内の平均を上回っており、全国では、高い方から８番目となっている。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引き続き、「第２次茨城県総合計画」に基づき、定員の適正化や事務事業の見直しによるコスト削減や事業の効率化に努めていく。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79</xdr:row>
      <xdr:rowOff>44450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096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19050</xdr:rowOff>
    </xdr:from>
    <xdr:to>
      <xdr:col>73</xdr:col>
      <xdr:colOff>180975</xdr:colOff>
      <xdr:row>77</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778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19050</xdr:rowOff>
    </xdr:from>
    <xdr:to>
      <xdr:col>69</xdr:col>
      <xdr:colOff>92075</xdr:colOff>
      <xdr:row>78</xdr:row>
      <xdr:rowOff>76200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778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165100</xdr:rowOff>
    </xdr:from>
    <xdr:to>
      <xdr:col>82</xdr:col>
      <xdr:colOff>158750</xdr:colOff>
      <xdr:row>79</xdr:row>
      <xdr:rowOff>95250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168927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139700</xdr:rowOff>
    </xdr:from>
    <xdr:to>
      <xdr:col>69</xdr:col>
      <xdr:colOff>142875</xdr:colOff>
      <xdr:row>75</xdr:row>
      <xdr:rowOff>69850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25400</xdr:rowOff>
    </xdr:from>
    <xdr:to>
      <xdr:col>65</xdr:col>
      <xdr:colOff>53975</xdr:colOff>
      <xdr:row>78</xdr:row>
      <xdr:rowOff>127000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137177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88998</xdr:rowOff>
    </xdr:from>
    <xdr:to>
      <xdr:col>29</xdr:col>
      <xdr:colOff>127000</xdr:colOff>
      <xdr:row>14</xdr:row>
      <xdr:rowOff>163146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6923"/>
          <a:ext cx="647700" cy="7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163146</xdr:rowOff>
    </xdr:from>
    <xdr:to>
      <xdr:col>26</xdr:col>
      <xdr:colOff>50800</xdr:colOff>
      <xdr:row>15</xdr:row>
      <xdr:rowOff>15993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1071"/>
          <a:ext cx="698500" cy="2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5575</xdr:rowOff>
    </xdr:from>
    <xdr:to>
      <xdr:col>22</xdr:col>
      <xdr:colOff>114300</xdr:colOff>
      <xdr:row>15</xdr:row>
      <xdr:rowOff>15993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24950"/>
          <a:ext cx="6985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5575</xdr:rowOff>
    </xdr:from>
    <xdr:to>
      <xdr:col>18</xdr:col>
      <xdr:colOff>177800</xdr:colOff>
      <xdr:row>15</xdr:row>
      <xdr:rowOff>8906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24950"/>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38198</xdr:rowOff>
    </xdr:from>
    <xdr:to>
      <xdr:col>29</xdr:col>
      <xdr:colOff>177800</xdr:colOff>
      <xdr:row>14</xdr:row>
      <xdr:rowOff>139798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54725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112346</xdr:rowOff>
    </xdr:from>
    <xdr:to>
      <xdr:col>26</xdr:col>
      <xdr:colOff>101600</xdr:colOff>
      <xdr:row>15</xdr:row>
      <xdr:rowOff>42496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52673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9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136643</xdr:rowOff>
    </xdr:from>
    <xdr:to>
      <xdr:col>22</xdr:col>
      <xdr:colOff>165100</xdr:colOff>
      <xdr:row>15</xdr:row>
      <xdr:rowOff>66793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4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76970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126225</xdr:rowOff>
    </xdr:from>
    <xdr:to>
      <xdr:col>19</xdr:col>
      <xdr:colOff>38100</xdr:colOff>
      <xdr:row>15</xdr:row>
      <xdr:rowOff>56375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7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66552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129556</xdr:rowOff>
    </xdr:from>
    <xdr:to>
      <xdr:col>15</xdr:col>
      <xdr:colOff>101600</xdr:colOff>
      <xdr:row>15</xdr:row>
      <xdr:rowOff>59706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69883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4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37891</xdr:rowOff>
    </xdr:from>
    <xdr:to>
      <xdr:col>29</xdr:col>
      <xdr:colOff>127000</xdr:colOff>
      <xdr:row>36</xdr:row>
      <xdr:rowOff>83978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1141"/>
          <a:ext cx="647700" cy="46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83978</xdr:rowOff>
    </xdr:from>
    <xdr:to>
      <xdr:col>26</xdr:col>
      <xdr:colOff>50800</xdr:colOff>
      <xdr:row>36</xdr:row>
      <xdr:rowOff>122794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7228"/>
          <a:ext cx="698500" cy="3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122794</xdr:rowOff>
    </xdr:from>
    <xdr:to>
      <xdr:col>22</xdr:col>
      <xdr:colOff>114300</xdr:colOff>
      <xdr:row>36</xdr:row>
      <xdr:rowOff>168880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76044"/>
          <a:ext cx="6985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134635</xdr:rowOff>
    </xdr:from>
    <xdr:to>
      <xdr:col>18</xdr:col>
      <xdr:colOff>177800</xdr:colOff>
      <xdr:row>36</xdr:row>
      <xdr:rowOff>168880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7885"/>
          <a:ext cx="698500" cy="3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329991</xdr:rowOff>
    </xdr:from>
    <xdr:to>
      <xdr:col>29</xdr:col>
      <xdr:colOff>177800</xdr:colOff>
      <xdr:row>36</xdr:row>
      <xdr:rowOff>88691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175068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8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33178</xdr:rowOff>
    </xdr:from>
    <xdr:to>
      <xdr:col>26</xdr:col>
      <xdr:colOff>101600</xdr:colOff>
      <xdr:row>36</xdr:row>
      <xdr:rowOff>134778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144955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71994</xdr:rowOff>
    </xdr:from>
    <xdr:to>
      <xdr:col>22</xdr:col>
      <xdr:colOff>165100</xdr:colOff>
      <xdr:row>37</xdr:row>
      <xdr:rowOff>2144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158371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118080</xdr:rowOff>
    </xdr:from>
    <xdr:to>
      <xdr:col>19</xdr:col>
      <xdr:colOff>38100</xdr:colOff>
      <xdr:row>37</xdr:row>
      <xdr:rowOff>48230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83835</xdr:rowOff>
    </xdr:from>
    <xdr:to>
      <xdr:col>15</xdr:col>
      <xdr:colOff>101600</xdr:colOff>
      <xdr:row>37</xdr:row>
      <xdr:rowOff>13985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195612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0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2,848,597
2,748,409
6,098.32
1,257,450,634
1,228,516,378
15,561,547
685,897,219
2,023,985,694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45612</xdr:rowOff>
    </xdr:from>
    <xdr:to>
      <xdr:col>24</xdr:col>
      <xdr:colOff>63500</xdr:colOff>
      <xdr:row>34</xdr:row>
      <xdr:rowOff>40487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3462"/>
          <a:ext cx="838200" cy="1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155302</xdr:rowOff>
    </xdr:from>
    <xdr:to>
      <xdr:col>19</xdr:col>
      <xdr:colOff>177800</xdr:colOff>
      <xdr:row>34</xdr:row>
      <xdr:rowOff>40487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13152"/>
          <a:ext cx="889000" cy="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137700</xdr:rowOff>
    </xdr:from>
    <xdr:to>
      <xdr:col>15</xdr:col>
      <xdr:colOff>50800</xdr:colOff>
      <xdr:row>33</xdr:row>
      <xdr:rowOff>155302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9555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137700</xdr:rowOff>
    </xdr:from>
    <xdr:to>
      <xdr:col>10</xdr:col>
      <xdr:colOff>114300</xdr:colOff>
      <xdr:row>33</xdr:row>
      <xdr:rowOff>138976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5550"/>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166262</xdr:rowOff>
    </xdr:from>
    <xdr:to>
      <xdr:col>24</xdr:col>
      <xdr:colOff>114300</xdr:colOff>
      <xdr:row>33</xdr:row>
      <xdr:rowOff>96412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17689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161137</xdr:rowOff>
    </xdr:from>
    <xdr:to>
      <xdr:col>20</xdr:col>
      <xdr:colOff>38100</xdr:colOff>
      <xdr:row>34</xdr:row>
      <xdr:rowOff>91287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107814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59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104502</xdr:rowOff>
    </xdr:from>
    <xdr:to>
      <xdr:col>15</xdr:col>
      <xdr:colOff>101600</xdr:colOff>
      <xdr:row>34</xdr:row>
      <xdr:rowOff>34652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51179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86900</xdr:rowOff>
    </xdr:from>
    <xdr:to>
      <xdr:col>10</xdr:col>
      <xdr:colOff>165100</xdr:colOff>
      <xdr:row>34</xdr:row>
      <xdr:rowOff>17050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33577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88176</xdr:rowOff>
    </xdr:from>
    <xdr:to>
      <xdr:col>6</xdr:col>
      <xdr:colOff>38100</xdr:colOff>
      <xdr:row>34</xdr:row>
      <xdr:rowOff>18326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34853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56090</xdr:rowOff>
    </xdr:from>
    <xdr:to>
      <xdr:col>24</xdr:col>
      <xdr:colOff>63500</xdr:colOff>
      <xdr:row>55</xdr:row>
      <xdr:rowOff>88265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85840"/>
          <a:ext cx="8382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4426</xdr:rowOff>
    </xdr:from>
    <xdr:to>
      <xdr:col>19</xdr:col>
      <xdr:colOff>177800</xdr:colOff>
      <xdr:row>55</xdr:row>
      <xdr:rowOff>56090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919826"/>
          <a:ext cx="889000" cy="5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4426</xdr:rowOff>
    </xdr:from>
    <xdr:to>
      <xdr:col>15</xdr:col>
      <xdr:colOff>50800</xdr:colOff>
      <xdr:row>54</xdr:row>
      <xdr:rowOff>25686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919826"/>
          <a:ext cx="889000" cy="3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25686</xdr:rowOff>
    </xdr:from>
    <xdr:to>
      <xdr:col>10</xdr:col>
      <xdr:colOff>114300</xdr:colOff>
      <xdr:row>55</xdr:row>
      <xdr:rowOff>162560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83986"/>
          <a:ext cx="889000" cy="30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37465</xdr:rowOff>
    </xdr:from>
    <xdr:to>
      <xdr:col>24</xdr:col>
      <xdr:colOff>114300</xdr:colOff>
      <xdr:row>55</xdr:row>
      <xdr:rowOff>139065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60342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5290</xdr:rowOff>
    </xdr:from>
    <xdr:to>
      <xdr:col>20</xdr:col>
      <xdr:colOff>38100</xdr:colOff>
      <xdr:row>55</xdr:row>
      <xdr:rowOff>106890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123417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2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125076</xdr:rowOff>
    </xdr:from>
    <xdr:to>
      <xdr:col>15</xdr:col>
      <xdr:colOff>101600</xdr:colOff>
      <xdr:row>52</xdr:row>
      <xdr:rowOff>55226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71753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64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146336</xdr:rowOff>
    </xdr:from>
    <xdr:to>
      <xdr:col>10</xdr:col>
      <xdr:colOff>165100</xdr:colOff>
      <xdr:row>54</xdr:row>
      <xdr:rowOff>76486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93013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0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128270</xdr:rowOff>
    </xdr:from>
    <xdr:to>
      <xdr:col>24</xdr:col>
      <xdr:colOff>63500</xdr:colOff>
      <xdr:row>77</xdr:row>
      <xdr:rowOff>145186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29920"/>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145186</xdr:rowOff>
    </xdr:from>
    <xdr:to>
      <xdr:col>19</xdr:col>
      <xdr:colOff>177800</xdr:colOff>
      <xdr:row>77</xdr:row>
      <xdr:rowOff>148997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4683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148997</xdr:rowOff>
    </xdr:from>
    <xdr:to>
      <xdr:col>15</xdr:col>
      <xdr:colOff>50800</xdr:colOff>
      <xdr:row>77</xdr:row>
      <xdr:rowOff>155397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5064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147777</xdr:rowOff>
    </xdr:from>
    <xdr:to>
      <xdr:col>10</xdr:col>
      <xdr:colOff>114300</xdr:colOff>
      <xdr:row>77</xdr:row>
      <xdr:rowOff>155397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34942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77470</xdr:rowOff>
    </xdr:from>
    <xdr:to>
      <xdr:col>24</xdr:col>
      <xdr:colOff>114300</xdr:colOff>
      <xdr:row>78</xdr:row>
      <xdr:rowOff>7620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100347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94386</xdr:rowOff>
    </xdr:from>
    <xdr:to>
      <xdr:col>20</xdr:col>
      <xdr:colOff>38100</xdr:colOff>
      <xdr:row>78</xdr:row>
      <xdr:rowOff>24536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41063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7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98197</xdr:rowOff>
    </xdr:from>
    <xdr:to>
      <xdr:col>15</xdr:col>
      <xdr:colOff>101600</xdr:colOff>
      <xdr:row>78</xdr:row>
      <xdr:rowOff>28347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44874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104597</xdr:rowOff>
    </xdr:from>
    <xdr:to>
      <xdr:col>10</xdr:col>
      <xdr:colOff>165100</xdr:colOff>
      <xdr:row>78</xdr:row>
      <xdr:rowOff>34747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51274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8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96977</xdr:rowOff>
    </xdr:from>
    <xdr:to>
      <xdr:col>6</xdr:col>
      <xdr:colOff>38100</xdr:colOff>
      <xdr:row>78</xdr:row>
      <xdr:rowOff>27127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43654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7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36830</xdr:rowOff>
    </xdr:from>
    <xdr:to>
      <xdr:col>24</xdr:col>
      <xdr:colOff>63500</xdr:colOff>
      <xdr:row>96</xdr:row>
      <xdr:rowOff>47625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496030"/>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112140</xdr:rowOff>
    </xdr:from>
    <xdr:to>
      <xdr:col>19</xdr:col>
      <xdr:colOff>177800</xdr:colOff>
      <xdr:row>96</xdr:row>
      <xdr:rowOff>36830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399890"/>
          <a:ext cx="889000" cy="9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112140</xdr:rowOff>
    </xdr:from>
    <xdr:to>
      <xdr:col>15</xdr:col>
      <xdr:colOff>50800</xdr:colOff>
      <xdr:row>96</xdr:row>
      <xdr:rowOff>71501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399890"/>
          <a:ext cx="88900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71501</xdr:rowOff>
    </xdr:from>
    <xdr:to>
      <xdr:col>10</xdr:col>
      <xdr:colOff>114300</xdr:colOff>
      <xdr:row>97</xdr:row>
      <xdr:rowOff>37337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530701"/>
          <a:ext cx="889000" cy="1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168275</xdr:rowOff>
    </xdr:from>
    <xdr:to>
      <xdr:col>24</xdr:col>
      <xdr:colOff>114300</xdr:colOff>
      <xdr:row>96</xdr:row>
      <xdr:rowOff>98425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19702</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3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157480</xdr:rowOff>
    </xdr:from>
    <xdr:to>
      <xdr:col>20</xdr:col>
      <xdr:colOff>38100</xdr:colOff>
      <xdr:row>96</xdr:row>
      <xdr:rowOff>87630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104157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17411" y="162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61340</xdr:rowOff>
    </xdr:from>
    <xdr:to>
      <xdr:col>15</xdr:col>
      <xdr:colOff>101600</xdr:colOff>
      <xdr:row>95</xdr:row>
      <xdr:rowOff>162940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3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8017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2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20701</xdr:rowOff>
    </xdr:from>
    <xdr:to>
      <xdr:col>10</xdr:col>
      <xdr:colOff>165100</xdr:colOff>
      <xdr:row>96</xdr:row>
      <xdr:rowOff>122301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4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138828</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25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157987</xdr:rowOff>
    </xdr:from>
    <xdr:to>
      <xdr:col>6</xdr:col>
      <xdr:colOff>38100</xdr:colOff>
      <xdr:row>97</xdr:row>
      <xdr:rowOff>88137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6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104664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39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110820</xdr:rowOff>
    </xdr:from>
    <xdr:to>
      <xdr:col>55</xdr:col>
      <xdr:colOff>0</xdr:colOff>
      <xdr:row>37</xdr:row>
      <xdr:rowOff>115373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454470"/>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103048</xdr:rowOff>
    </xdr:from>
    <xdr:to>
      <xdr:col>50</xdr:col>
      <xdr:colOff>114300</xdr:colOff>
      <xdr:row>37</xdr:row>
      <xdr:rowOff>110820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103798"/>
          <a:ext cx="889000" cy="35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33877</xdr:rowOff>
    </xdr:from>
    <xdr:to>
      <xdr:col>45</xdr:col>
      <xdr:colOff>177800</xdr:colOff>
      <xdr:row>35</xdr:row>
      <xdr:rowOff>103048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863177"/>
          <a:ext cx="889000" cy="2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33877</xdr:rowOff>
    </xdr:from>
    <xdr:to>
      <xdr:col>41</xdr:col>
      <xdr:colOff>50800</xdr:colOff>
      <xdr:row>35</xdr:row>
      <xdr:rowOff>148425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863177"/>
          <a:ext cx="889000" cy="2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64573</xdr:rowOff>
    </xdr:from>
    <xdr:to>
      <xdr:col>55</xdr:col>
      <xdr:colOff>50800</xdr:colOff>
      <xdr:row>37</xdr:row>
      <xdr:rowOff>166173</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4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43000</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38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60020</xdr:rowOff>
    </xdr:from>
    <xdr:to>
      <xdr:col>50</xdr:col>
      <xdr:colOff>165100</xdr:colOff>
      <xdr:row>37</xdr:row>
      <xdr:rowOff>161620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4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152747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49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52248</xdr:rowOff>
    </xdr:from>
    <xdr:to>
      <xdr:col>46</xdr:col>
      <xdr:colOff>38100</xdr:colOff>
      <xdr:row>35</xdr:row>
      <xdr:rowOff>153848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60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144975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4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154527</xdr:rowOff>
    </xdr:from>
    <xdr:to>
      <xdr:col>41</xdr:col>
      <xdr:colOff>101600</xdr:colOff>
      <xdr:row>34</xdr:row>
      <xdr:rowOff>84677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8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75804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90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97625</xdr:rowOff>
    </xdr:from>
    <xdr:to>
      <xdr:col>36</xdr:col>
      <xdr:colOff>165100</xdr:colOff>
      <xdr:row>36</xdr:row>
      <xdr:rowOff>27775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9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18902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9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6414</xdr:rowOff>
    </xdr:from>
    <xdr:to>
      <xdr:col>55</xdr:col>
      <xdr:colOff>0</xdr:colOff>
      <xdr:row>55</xdr:row>
      <xdr:rowOff>22390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436164"/>
          <a:ext cx="8382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167932</xdr:rowOff>
    </xdr:from>
    <xdr:to>
      <xdr:col>50</xdr:col>
      <xdr:colOff>114300</xdr:colOff>
      <xdr:row>55</xdr:row>
      <xdr:rowOff>22390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42623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155549</xdr:rowOff>
    </xdr:from>
    <xdr:to>
      <xdr:col>45</xdr:col>
      <xdr:colOff>177800</xdr:colOff>
      <xdr:row>54</xdr:row>
      <xdr:rowOff>167932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413849"/>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105397</xdr:rowOff>
    </xdr:from>
    <xdr:to>
      <xdr:col>41</xdr:col>
      <xdr:colOff>50800</xdr:colOff>
      <xdr:row>54</xdr:row>
      <xdr:rowOff>155549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363697"/>
          <a:ext cx="88900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127064</xdr:rowOff>
    </xdr:from>
    <xdr:to>
      <xdr:col>55</xdr:col>
      <xdr:colOff>50800</xdr:colOff>
      <xdr:row>55</xdr:row>
      <xdr:rowOff>57214</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149941</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23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143040</xdr:rowOff>
    </xdr:from>
    <xdr:to>
      <xdr:col>50</xdr:col>
      <xdr:colOff>165100</xdr:colOff>
      <xdr:row>55</xdr:row>
      <xdr:rowOff>73190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4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89717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1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117132</xdr:rowOff>
    </xdr:from>
    <xdr:to>
      <xdr:col>46</xdr:col>
      <xdr:colOff>38100</xdr:colOff>
      <xdr:row>55</xdr:row>
      <xdr:rowOff>47282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3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63809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15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104749</xdr:rowOff>
    </xdr:from>
    <xdr:to>
      <xdr:col>41</xdr:col>
      <xdr:colOff>101600</xdr:colOff>
      <xdr:row>55</xdr:row>
      <xdr:rowOff>34899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3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51426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1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54597</xdr:rowOff>
    </xdr:from>
    <xdr:to>
      <xdr:col>36</xdr:col>
      <xdr:colOff>165100</xdr:colOff>
      <xdr:row>54</xdr:row>
      <xdr:rowOff>156197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31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1274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53198</xdr:rowOff>
    </xdr:from>
    <xdr:to>
      <xdr:col>55</xdr:col>
      <xdr:colOff>0</xdr:colOff>
      <xdr:row>76</xdr:row>
      <xdr:rowOff>77223</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083398"/>
          <a:ext cx="8382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27321</xdr:rowOff>
    </xdr:from>
    <xdr:to>
      <xdr:col>50</xdr:col>
      <xdr:colOff>114300</xdr:colOff>
      <xdr:row>76</xdr:row>
      <xdr:rowOff>53198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057521"/>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169075</xdr:rowOff>
    </xdr:from>
    <xdr:to>
      <xdr:col>45</xdr:col>
      <xdr:colOff>177800</xdr:colOff>
      <xdr:row>76</xdr:row>
      <xdr:rowOff>27321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027825"/>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132065</xdr:rowOff>
    </xdr:from>
    <xdr:to>
      <xdr:col>41</xdr:col>
      <xdr:colOff>50800</xdr:colOff>
      <xdr:row>75</xdr:row>
      <xdr:rowOff>169075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2990815"/>
          <a:ext cx="889000" cy="3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26423</xdr:rowOff>
    </xdr:from>
    <xdr:to>
      <xdr:col>55</xdr:col>
      <xdr:colOff>50800</xdr:colOff>
      <xdr:row>76</xdr:row>
      <xdr:rowOff>128023</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49301</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2398</xdr:rowOff>
    </xdr:from>
    <xdr:to>
      <xdr:col>50</xdr:col>
      <xdr:colOff>165100</xdr:colOff>
      <xdr:row>76</xdr:row>
      <xdr:rowOff>103998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120525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8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147971</xdr:rowOff>
    </xdr:from>
    <xdr:to>
      <xdr:col>46</xdr:col>
      <xdr:colOff>38100</xdr:colOff>
      <xdr:row>76</xdr:row>
      <xdr:rowOff>78121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00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94647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118275</xdr:rowOff>
    </xdr:from>
    <xdr:to>
      <xdr:col>41</xdr:col>
      <xdr:colOff>101600</xdr:colOff>
      <xdr:row>76</xdr:row>
      <xdr:rowOff>48425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9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64952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81265</xdr:rowOff>
    </xdr:from>
    <xdr:to>
      <xdr:col>36</xdr:col>
      <xdr:colOff>165100</xdr:colOff>
      <xdr:row>76</xdr:row>
      <xdr:rowOff>11415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9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27942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78938</xdr:rowOff>
    </xdr:from>
    <xdr:to>
      <xdr:col>55</xdr:col>
      <xdr:colOff>0</xdr:colOff>
      <xdr:row>96</xdr:row>
      <xdr:rowOff>69017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6366688"/>
          <a:ext cx="838200" cy="1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69017</xdr:rowOff>
    </xdr:from>
    <xdr:to>
      <xdr:col>50</xdr:col>
      <xdr:colOff>114300</xdr:colOff>
      <xdr:row>96</xdr:row>
      <xdr:rowOff>95900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528217"/>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65954</xdr:rowOff>
    </xdr:from>
    <xdr:to>
      <xdr:col>45</xdr:col>
      <xdr:colOff>177800</xdr:colOff>
      <xdr:row>96</xdr:row>
      <xdr:rowOff>95900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6525154"/>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11136</xdr:rowOff>
    </xdr:from>
    <xdr:to>
      <xdr:col>41</xdr:col>
      <xdr:colOff>50800</xdr:colOff>
      <xdr:row>96</xdr:row>
      <xdr:rowOff>65954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972300" y="16470336"/>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28138</xdr:rowOff>
    </xdr:from>
    <xdr:to>
      <xdr:col>55</xdr:col>
      <xdr:colOff>50800</xdr:colOff>
      <xdr:row>95</xdr:row>
      <xdr:rowOff>129738</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3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51015</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1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18217</xdr:rowOff>
    </xdr:from>
    <xdr:to>
      <xdr:col>50</xdr:col>
      <xdr:colOff>165100</xdr:colOff>
      <xdr:row>96</xdr:row>
      <xdr:rowOff>119817</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4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136344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2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45100</xdr:rowOff>
    </xdr:from>
    <xdr:to>
      <xdr:col>46</xdr:col>
      <xdr:colOff>38100</xdr:colOff>
      <xdr:row>96</xdr:row>
      <xdr:rowOff>146700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5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163227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15154</xdr:rowOff>
    </xdr:from>
    <xdr:to>
      <xdr:col>41</xdr:col>
      <xdr:colOff>101600</xdr:colOff>
      <xdr:row>96</xdr:row>
      <xdr:rowOff>116754</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4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133281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131786</xdr:rowOff>
    </xdr:from>
    <xdr:to>
      <xdr:col>36</xdr:col>
      <xdr:colOff>165100</xdr:colOff>
      <xdr:row>96</xdr:row>
      <xdr:rowOff>61936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78463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1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27686</xdr:rowOff>
    </xdr:from>
    <xdr:to>
      <xdr:col>85</xdr:col>
      <xdr:colOff>127000</xdr:colOff>
      <xdr:row>38</xdr:row>
      <xdr:rowOff>56490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5481300" y="6542786"/>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27686</xdr:rowOff>
    </xdr:from>
    <xdr:to>
      <xdr:col>81</xdr:col>
      <xdr:colOff>50800</xdr:colOff>
      <xdr:row>38</xdr:row>
      <xdr:rowOff>107238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542786"/>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92608</xdr:rowOff>
    </xdr:from>
    <xdr:to>
      <xdr:col>76</xdr:col>
      <xdr:colOff>114300</xdr:colOff>
      <xdr:row>38</xdr:row>
      <xdr:rowOff>107238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0770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167361</xdr:rowOff>
    </xdr:from>
    <xdr:to>
      <xdr:col>71</xdr:col>
      <xdr:colOff>177800</xdr:colOff>
      <xdr:row>38</xdr:row>
      <xdr:rowOff>92608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168111"/>
          <a:ext cx="889000" cy="4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5690</xdr:rowOff>
    </xdr:from>
    <xdr:to>
      <xdr:col>85</xdr:col>
      <xdr:colOff>177800</xdr:colOff>
      <xdr:row>38</xdr:row>
      <xdr:rowOff>107290</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5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92067</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3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148336</xdr:rowOff>
    </xdr:from>
    <xdr:to>
      <xdr:col>81</xdr:col>
      <xdr:colOff>101600</xdr:colOff>
      <xdr:row>38</xdr:row>
      <xdr:rowOff>78486</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69613</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56438</xdr:rowOff>
    </xdr:from>
    <xdr:to>
      <xdr:col>76</xdr:col>
      <xdr:colOff>165100</xdr:colOff>
      <xdr:row>38</xdr:row>
      <xdr:rowOff>158038</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149165</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41808</xdr:rowOff>
    </xdr:from>
    <xdr:to>
      <xdr:col>72</xdr:col>
      <xdr:colOff>38100</xdr:colOff>
      <xdr:row>38</xdr:row>
      <xdr:rowOff>143408</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134535</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116561</xdr:rowOff>
    </xdr:from>
    <xdr:to>
      <xdr:col>67</xdr:col>
      <xdr:colOff>101600</xdr:colOff>
      <xdr:row>36</xdr:row>
      <xdr:rowOff>46711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37838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21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75692</xdr:rowOff>
    </xdr:from>
    <xdr:to>
      <xdr:col>85</xdr:col>
      <xdr:colOff>127000</xdr:colOff>
      <xdr:row>73</xdr:row>
      <xdr:rowOff>158750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591542"/>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75692</xdr:rowOff>
    </xdr:from>
    <xdr:to>
      <xdr:col>81</xdr:col>
      <xdr:colOff>50800</xdr:colOff>
      <xdr:row>74</xdr:row>
      <xdr:rowOff>126822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4592300" y="12591542"/>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126822</xdr:rowOff>
    </xdr:from>
    <xdr:to>
      <xdr:col>76</xdr:col>
      <xdr:colOff>114300</xdr:colOff>
      <xdr:row>74</xdr:row>
      <xdr:rowOff>138214</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3703300" y="1281412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864</xdr:rowOff>
    </xdr:from>
    <xdr:to>
      <xdr:col>71</xdr:col>
      <xdr:colOff>177800</xdr:colOff>
      <xdr:row>74</xdr:row>
      <xdr:rowOff>138214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814300" y="12516714"/>
          <a:ext cx="889000" cy="30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107950</xdr:rowOff>
    </xdr:from>
    <xdr:to>
      <xdr:col>85</xdr:col>
      <xdr:colOff>177800</xdr:colOff>
      <xdr:row>74</xdr:row>
      <xdr:rowOff>38100</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130827</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4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24892</xdr:rowOff>
    </xdr:from>
    <xdr:to>
      <xdr:col>81</xdr:col>
      <xdr:colOff>101600</xdr:colOff>
      <xdr:row>73</xdr:row>
      <xdr:rowOff>126492</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5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143019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3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76022</xdr:rowOff>
    </xdr:from>
    <xdr:to>
      <xdr:col>76</xdr:col>
      <xdr:colOff>165100</xdr:colOff>
      <xdr:row>75</xdr:row>
      <xdr:rowOff>6172</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7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22699</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5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87414</xdr:rowOff>
    </xdr:from>
    <xdr:to>
      <xdr:col>72</xdr:col>
      <xdr:colOff>38100</xdr:colOff>
      <xdr:row>75</xdr:row>
      <xdr:rowOff>17564</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7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8691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8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121514</xdr:rowOff>
    </xdr:from>
    <xdr:to>
      <xdr:col>67</xdr:col>
      <xdr:colOff>101600</xdr:colOff>
      <xdr:row>73</xdr:row>
      <xdr:rowOff>51664</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4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2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97637</xdr:rowOff>
    </xdr:from>
    <xdr:to>
      <xdr:col>85</xdr:col>
      <xdr:colOff>127000</xdr:colOff>
      <xdr:row>96</xdr:row>
      <xdr:rowOff>47689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385387"/>
          <a:ext cx="838200" cy="1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88609</xdr:rowOff>
    </xdr:from>
    <xdr:to>
      <xdr:col>81</xdr:col>
      <xdr:colOff>50800</xdr:colOff>
      <xdr:row>96</xdr:row>
      <xdr:rowOff>47689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376359"/>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150940</xdr:rowOff>
    </xdr:from>
    <xdr:to>
      <xdr:col>76</xdr:col>
      <xdr:colOff>114300</xdr:colOff>
      <xdr:row>95</xdr:row>
      <xdr:rowOff>88609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095790"/>
          <a:ext cx="889000" cy="28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150940</xdr:rowOff>
    </xdr:from>
    <xdr:to>
      <xdr:col>71</xdr:col>
      <xdr:colOff>177800</xdr:colOff>
      <xdr:row>97</xdr:row>
      <xdr:rowOff>122707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095790"/>
          <a:ext cx="889000" cy="65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46837</xdr:rowOff>
    </xdr:from>
    <xdr:to>
      <xdr:col>85</xdr:col>
      <xdr:colOff>177800</xdr:colOff>
      <xdr:row>95</xdr:row>
      <xdr:rowOff>148437</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3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69714</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18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168339</xdr:rowOff>
    </xdr:from>
    <xdr:to>
      <xdr:col>81</xdr:col>
      <xdr:colOff>101600</xdr:colOff>
      <xdr:row>96</xdr:row>
      <xdr:rowOff>98489</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4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115016</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2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37809</xdr:rowOff>
    </xdr:from>
    <xdr:to>
      <xdr:col>76</xdr:col>
      <xdr:colOff>165100</xdr:colOff>
      <xdr:row>95</xdr:row>
      <xdr:rowOff>139409</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155936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100140</xdr:rowOff>
    </xdr:from>
    <xdr:to>
      <xdr:col>72</xdr:col>
      <xdr:colOff>38100</xdr:colOff>
      <xdr:row>94</xdr:row>
      <xdr:rowOff>30290</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0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46817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82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71907</xdr:rowOff>
    </xdr:from>
    <xdr:to>
      <xdr:col>67</xdr:col>
      <xdr:colOff>101600</xdr:colOff>
      <xdr:row>98</xdr:row>
      <xdr:rowOff>2057</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7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18584</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47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121412</xdr:rowOff>
    </xdr:from>
    <xdr:to>
      <xdr:col>116</xdr:col>
      <xdr:colOff>63500</xdr:colOff>
      <xdr:row>38</xdr:row>
      <xdr:rowOff>18542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1323300" y="6293612"/>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142901</xdr:rowOff>
    </xdr:from>
    <xdr:to>
      <xdr:col>111</xdr:col>
      <xdr:colOff>177800</xdr:colOff>
      <xdr:row>38</xdr:row>
      <xdr:rowOff>18542</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486551"/>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142901</xdr:rowOff>
    </xdr:from>
    <xdr:to>
      <xdr:col>107</xdr:col>
      <xdr:colOff>50800</xdr:colOff>
      <xdr:row>37</xdr:row>
      <xdr:rowOff>168046</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19545300" y="648655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157531</xdr:rowOff>
    </xdr:from>
    <xdr:to>
      <xdr:col>102</xdr:col>
      <xdr:colOff>114300</xdr:colOff>
      <xdr:row>37</xdr:row>
      <xdr:rowOff>168046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50118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70612</xdr:rowOff>
    </xdr:from>
    <xdr:to>
      <xdr:col>116</xdr:col>
      <xdr:colOff>114300</xdr:colOff>
      <xdr:row>37</xdr:row>
      <xdr:rowOff>762</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93489</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09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139192</xdr:rowOff>
    </xdr:from>
    <xdr:to>
      <xdr:col>112</xdr:col>
      <xdr:colOff>38100</xdr:colOff>
      <xdr:row>38</xdr:row>
      <xdr:rowOff>69342</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60469</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92101</xdr:rowOff>
    </xdr:from>
    <xdr:to>
      <xdr:col>107</xdr:col>
      <xdr:colOff>101600</xdr:colOff>
      <xdr:row>38</xdr:row>
      <xdr:rowOff>22251</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38778</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21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117246</xdr:rowOff>
    </xdr:from>
    <xdr:to>
      <xdr:col>102</xdr:col>
      <xdr:colOff>165100</xdr:colOff>
      <xdr:row>38</xdr:row>
      <xdr:rowOff>47396</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38523</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553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106731</xdr:rowOff>
    </xdr:from>
    <xdr:to>
      <xdr:col>98</xdr:col>
      <xdr:colOff>38100</xdr:colOff>
      <xdr:row>38</xdr:row>
      <xdr:rowOff>36881</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28008</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144256</xdr:rowOff>
    </xdr:from>
    <xdr:to>
      <xdr:col>116</xdr:col>
      <xdr:colOff>63500</xdr:colOff>
      <xdr:row>56</xdr:row>
      <xdr:rowOff>49958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9574006"/>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144256</xdr:rowOff>
    </xdr:from>
    <xdr:to>
      <xdr:col>111</xdr:col>
      <xdr:colOff>177800</xdr:colOff>
      <xdr:row>56</xdr:row>
      <xdr:rowOff>24224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9574006"/>
          <a:ext cx="889000" cy="5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24224</xdr:rowOff>
    </xdr:from>
    <xdr:to>
      <xdr:col>107</xdr:col>
      <xdr:colOff>50800</xdr:colOff>
      <xdr:row>56</xdr:row>
      <xdr:rowOff>45500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19545300" y="9625424"/>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123143</xdr:rowOff>
    </xdr:from>
    <xdr:to>
      <xdr:col>102</xdr:col>
      <xdr:colOff>114300</xdr:colOff>
      <xdr:row>56</xdr:row>
      <xdr:rowOff>45500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552893"/>
          <a:ext cx="889000" cy="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170608</xdr:rowOff>
    </xdr:from>
    <xdr:to>
      <xdr:col>116</xdr:col>
      <xdr:colOff>114300</xdr:colOff>
      <xdr:row>56</xdr:row>
      <xdr:rowOff>100758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6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149035</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57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93456</xdr:rowOff>
    </xdr:from>
    <xdr:to>
      <xdr:col>112</xdr:col>
      <xdr:colOff>38100</xdr:colOff>
      <xdr:row>56</xdr:row>
      <xdr:rowOff>23606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52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40133</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2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144874</xdr:rowOff>
    </xdr:from>
    <xdr:to>
      <xdr:col>107</xdr:col>
      <xdr:colOff>101600</xdr:colOff>
      <xdr:row>56</xdr:row>
      <xdr:rowOff>75024</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5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66151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6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166150</xdr:rowOff>
    </xdr:from>
    <xdr:to>
      <xdr:col>102</xdr:col>
      <xdr:colOff>165100</xdr:colOff>
      <xdr:row>56</xdr:row>
      <xdr:rowOff>96300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5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87427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6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72343</xdr:rowOff>
    </xdr:from>
    <xdr:to>
      <xdr:col>98</xdr:col>
      <xdr:colOff>38100</xdr:colOff>
      <xdr:row>56</xdr:row>
      <xdr:rowOff>2493</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50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165070</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59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162234</xdr:rowOff>
    </xdr:from>
    <xdr:to>
      <xdr:col>116</xdr:col>
      <xdr:colOff>62864</xdr:colOff>
      <xdr:row>79</xdr:row>
      <xdr:rowOff>116839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506634"/>
          <a:ext cx="1269" cy="115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120666</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66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116839</xdr:rowOff>
    </xdr:from>
    <xdr:to>
      <xdr:col>116</xdr:col>
      <xdr:colOff>152400</xdr:colOff>
      <xdr:row>79</xdr:row>
      <xdr:rowOff>116839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66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108911</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228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162234</xdr:rowOff>
    </xdr:from>
    <xdr:to>
      <xdr:col>116</xdr:col>
      <xdr:colOff>152400</xdr:colOff>
      <xdr:row>72</xdr:row>
      <xdr:rowOff>162234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50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107369</xdr:rowOff>
    </xdr:from>
    <xdr:to>
      <xdr:col>116</xdr:col>
      <xdr:colOff>63500</xdr:colOff>
      <xdr:row>72</xdr:row>
      <xdr:rowOff>162234</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2280319"/>
          <a:ext cx="8382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138520</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33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160093</xdr:rowOff>
    </xdr:from>
    <xdr:to>
      <xdr:col>116</xdr:col>
      <xdr:colOff>114300</xdr:colOff>
      <xdr:row>78</xdr:row>
      <xdr:rowOff>90243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3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98878</xdr:rowOff>
    </xdr:from>
    <xdr:to>
      <xdr:col>111</xdr:col>
      <xdr:colOff>177800</xdr:colOff>
      <xdr:row>71</xdr:row>
      <xdr:rowOff>107369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0434300" y="12100378"/>
          <a:ext cx="889000" cy="17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85961</xdr:rowOff>
    </xdr:from>
    <xdr:to>
      <xdr:col>112</xdr:col>
      <xdr:colOff>38100</xdr:colOff>
      <xdr:row>78</xdr:row>
      <xdr:rowOff>16111</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32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7238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33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98878</xdr:rowOff>
    </xdr:from>
    <xdr:to>
      <xdr:col>107</xdr:col>
      <xdr:colOff>50800</xdr:colOff>
      <xdr:row>71</xdr:row>
      <xdr:rowOff>29972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2100378"/>
          <a:ext cx="889000" cy="10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92819</xdr:rowOff>
    </xdr:from>
    <xdr:to>
      <xdr:col>107</xdr:col>
      <xdr:colOff>101600</xdr:colOff>
      <xdr:row>78</xdr:row>
      <xdr:rowOff>22969</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14096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338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166805</xdr:rowOff>
    </xdr:from>
    <xdr:to>
      <xdr:col>102</xdr:col>
      <xdr:colOff>114300</xdr:colOff>
      <xdr:row>71</xdr:row>
      <xdr:rowOff>29972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656300" y="1216830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157806</xdr:rowOff>
    </xdr:from>
    <xdr:to>
      <xdr:col>102</xdr:col>
      <xdr:colOff>165100</xdr:colOff>
      <xdr:row>78</xdr:row>
      <xdr:rowOff>87956</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79083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1378</xdr:rowOff>
    </xdr:from>
    <xdr:to>
      <xdr:col>98</xdr:col>
      <xdr:colOff>38100</xdr:colOff>
      <xdr:row>78</xdr:row>
      <xdr:rowOff>102978</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94105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34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111434</xdr:rowOff>
    </xdr:from>
    <xdr:to>
      <xdr:col>116</xdr:col>
      <xdr:colOff>114300</xdr:colOff>
      <xdr:row>73</xdr:row>
      <xdr:rowOff>41584</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24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64461</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240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56569</xdr:rowOff>
    </xdr:from>
    <xdr:to>
      <xdr:col>112</xdr:col>
      <xdr:colOff>38100</xdr:colOff>
      <xdr:row>71</xdr:row>
      <xdr:rowOff>158169</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22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3246</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0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48078</xdr:rowOff>
    </xdr:from>
    <xdr:to>
      <xdr:col>107</xdr:col>
      <xdr:colOff>101600</xdr:colOff>
      <xdr:row>70</xdr:row>
      <xdr:rowOff>149678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20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68</xdr:row>
      <xdr:rowOff>166205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182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150622</xdr:rowOff>
    </xdr:from>
    <xdr:to>
      <xdr:col>102</xdr:col>
      <xdr:colOff>165100</xdr:colOff>
      <xdr:row>71</xdr:row>
      <xdr:rowOff>80772</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21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69</xdr:row>
      <xdr:rowOff>97299</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19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116005</xdr:rowOff>
    </xdr:from>
    <xdr:to>
      <xdr:col>98</xdr:col>
      <xdr:colOff>38100</xdr:colOff>
      <xdr:row>71</xdr:row>
      <xdr:rowOff>46155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21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62682</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189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人件費について、令和６年度の住民一人当たりのコストは</a:t>
          </a:r>
          <a:r>
            <a:rPr kumimoji="1" lang="en-US" altLang="ja-JP" sz="1300">
              <a:latin typeface="ＭＳ Ｐゴシック" panose="020B0600070205080204" pitchFamily="50" charset="-128"/>
              <a:ea typeface="ＭＳ Ｐゴシック" panose="020B0600070205080204" pitchFamily="50" charset="-128"/>
            </a:rPr>
            <a:t>113,939</a:t>
          </a:r>
          <a:r>
            <a:rPr kumimoji="1" lang="ja-JP" altLang="en-US" sz="1300">
              <a:latin typeface="ＭＳ Ｐゴシック" panose="020B0600070205080204" pitchFamily="50" charset="-128"/>
              <a:ea typeface="ＭＳ Ｐゴシック" panose="020B0600070205080204" pitchFamily="50" charset="-128"/>
            </a:rPr>
            <a:t>円となっており、給与改定や退職手当の増等により、昨年度と比較して</a:t>
          </a:r>
          <a:r>
            <a:rPr kumimoji="1" lang="en-US" altLang="ja-JP" sz="1300">
              <a:latin typeface="ＭＳ Ｐゴシック" panose="020B0600070205080204" pitchFamily="50" charset="-128"/>
              <a:ea typeface="ＭＳ Ｐゴシック" panose="020B0600070205080204" pitchFamily="50" charset="-128"/>
            </a:rPr>
            <a:t>8,731</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積立金について、令和６年度の住民一人当たりのコストは</a:t>
          </a:r>
          <a:r>
            <a:rPr kumimoji="1" lang="en-US" altLang="ja-JP" sz="1300">
              <a:latin typeface="ＭＳ Ｐゴシック" panose="020B0600070205080204" pitchFamily="50" charset="-128"/>
              <a:ea typeface="ＭＳ Ｐゴシック" panose="020B0600070205080204" pitchFamily="50" charset="-128"/>
            </a:rPr>
            <a:t>16,604</a:t>
          </a:r>
          <a:r>
            <a:rPr kumimoji="1" lang="ja-JP" altLang="en-US" sz="1300">
              <a:latin typeface="ＭＳ Ｐゴシック" panose="020B0600070205080204" pitchFamily="50" charset="-128"/>
              <a:ea typeface="ＭＳ Ｐゴシック" panose="020B0600070205080204" pitchFamily="50" charset="-128"/>
            </a:rPr>
            <a:t>円となっており、財政調整基金積立金の増等により、昨年度と比較して</a:t>
          </a:r>
          <a:r>
            <a:rPr kumimoji="1" lang="en-US" altLang="ja-JP" sz="1300">
              <a:latin typeface="ＭＳ Ｐゴシック" panose="020B0600070205080204" pitchFamily="50" charset="-128"/>
              <a:ea typeface="ＭＳ Ｐゴシック" panose="020B0600070205080204" pitchFamily="50" charset="-128"/>
            </a:rPr>
            <a:t>3,189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普通建設事業費のうち更新整備について、令和６年度の住民一人当たりのコストは</a:t>
          </a:r>
          <a:r>
            <a:rPr kumimoji="1" lang="en-US" altLang="ja-JP" sz="1300">
              <a:latin typeface="ＭＳ Ｐゴシック" panose="020B0600070205080204" pitchFamily="50" charset="-128"/>
              <a:ea typeface="ＭＳ Ｐゴシック" panose="020B0600070205080204" pitchFamily="50" charset="-128"/>
            </a:rPr>
            <a:t>22,579</a:t>
          </a:r>
          <a:r>
            <a:rPr kumimoji="1" lang="ja-JP" altLang="en-US" sz="1300">
              <a:latin typeface="ＭＳ Ｐゴシック" panose="020B0600070205080204" pitchFamily="50" charset="-128"/>
              <a:ea typeface="ＭＳ Ｐゴシック" panose="020B0600070205080204" pitchFamily="50" charset="-128"/>
            </a:rPr>
            <a:t>円となっており、あすなろの郷再編整備関連事業費の増等により、昨年度と比較して</a:t>
          </a:r>
          <a:r>
            <a:rPr kumimoji="1" lang="en-US" altLang="ja-JP" sz="1300">
              <a:latin typeface="ＭＳ Ｐゴシック" panose="020B0600070205080204" pitchFamily="50" charset="-128"/>
              <a:ea typeface="ＭＳ Ｐゴシック" panose="020B0600070205080204" pitchFamily="50" charset="-128"/>
            </a:rPr>
            <a:t>3,533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2,848,597
2,748,409
6,098.32
1,257,450,634
1,228,516,378
15,561,547
685,897,219
2,023,985,694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21590</xdr:rowOff>
    </xdr:from>
    <xdr:to>
      <xdr:col>24</xdr:col>
      <xdr:colOff>63500</xdr:colOff>
      <xdr:row>35</xdr:row>
      <xdr:rowOff>25400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2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38735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61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38735</xdr:rowOff>
    </xdr:from>
    <xdr:to>
      <xdr:col>15</xdr:col>
      <xdr:colOff>50800</xdr:colOff>
      <xdr:row>35</xdr:row>
      <xdr:rowOff>46355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94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46355</xdr:rowOff>
    </xdr:from>
    <xdr:to>
      <xdr:col>10</xdr:col>
      <xdr:colOff>114300</xdr:colOff>
      <xdr:row>35</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7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142240</xdr:rowOff>
    </xdr:from>
    <xdr:to>
      <xdr:col>24</xdr:col>
      <xdr:colOff>114300</xdr:colOff>
      <xdr:row>35</xdr:row>
      <xdr:rowOff>72390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165117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2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146050</xdr:rowOff>
    </xdr:from>
    <xdr:to>
      <xdr:col>20</xdr:col>
      <xdr:colOff>38100</xdr:colOff>
      <xdr:row>35</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92727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75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159385</xdr:rowOff>
    </xdr:from>
    <xdr:to>
      <xdr:col>15</xdr:col>
      <xdr:colOff>101600</xdr:colOff>
      <xdr:row>35</xdr:row>
      <xdr:rowOff>89535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106062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76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167005</xdr:rowOff>
    </xdr:from>
    <xdr:to>
      <xdr:col>10</xdr:col>
      <xdr:colOff>165100</xdr:colOff>
      <xdr:row>35</xdr:row>
      <xdr:rowOff>97155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113682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771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127017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35067</xdr:rowOff>
    </xdr:from>
    <xdr:to>
      <xdr:col>24</xdr:col>
      <xdr:colOff>63500</xdr:colOff>
      <xdr:row>56</xdr:row>
      <xdr:rowOff>168961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626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53518</xdr:rowOff>
    </xdr:from>
    <xdr:to>
      <xdr:col>19</xdr:col>
      <xdr:colOff>177800</xdr:colOff>
      <xdr:row>56</xdr:row>
      <xdr:rowOff>168961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54718"/>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53518</xdr:rowOff>
    </xdr:from>
    <xdr:to>
      <xdr:col>15</xdr:col>
      <xdr:colOff>50800</xdr:colOff>
      <xdr:row>56</xdr:row>
      <xdr:rowOff>160634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54718"/>
          <a:ext cx="8890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160634</xdr:rowOff>
    </xdr:from>
    <xdr:to>
      <xdr:col>10</xdr:col>
      <xdr:colOff>114300</xdr:colOff>
      <xdr:row>58</xdr:row>
      <xdr:rowOff>52995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1834"/>
          <a:ext cx="889000" cy="2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155717</xdr:rowOff>
    </xdr:from>
    <xdr:to>
      <xdr:col>24</xdr:col>
      <xdr:colOff>114300</xdr:colOff>
      <xdr:row>56</xdr:row>
      <xdr:rowOff>85867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7144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118161</xdr:rowOff>
    </xdr:from>
    <xdr:to>
      <xdr:col>20</xdr:col>
      <xdr:colOff>38100</xdr:colOff>
      <xdr:row>57</xdr:row>
      <xdr:rowOff>48311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64838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4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2718</xdr:rowOff>
    </xdr:from>
    <xdr:to>
      <xdr:col>15</xdr:col>
      <xdr:colOff>101600</xdr:colOff>
      <xdr:row>56</xdr:row>
      <xdr:rowOff>104318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120845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109834</xdr:rowOff>
    </xdr:from>
    <xdr:to>
      <xdr:col>10</xdr:col>
      <xdr:colOff>165100</xdr:colOff>
      <xdr:row>57</xdr:row>
      <xdr:rowOff>39984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31111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2195</xdr:rowOff>
    </xdr:from>
    <xdr:to>
      <xdr:col>6</xdr:col>
      <xdr:colOff>38100</xdr:colOff>
      <xdr:row>58</xdr:row>
      <xdr:rowOff>103795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120322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131470</xdr:rowOff>
    </xdr:from>
    <xdr:to>
      <xdr:col>24</xdr:col>
      <xdr:colOff>63500</xdr:colOff>
      <xdr:row>74</xdr:row>
      <xdr:rowOff>81750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647320"/>
          <a:ext cx="8382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81750</xdr:rowOff>
    </xdr:from>
    <xdr:to>
      <xdr:col>19</xdr:col>
      <xdr:colOff>177800</xdr:colOff>
      <xdr:row>74</xdr:row>
      <xdr:rowOff>98381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769050"/>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98381</xdr:rowOff>
    </xdr:from>
    <xdr:to>
      <xdr:col>15</xdr:col>
      <xdr:colOff>50800</xdr:colOff>
      <xdr:row>74</xdr:row>
      <xdr:rowOff>126670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785681"/>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104267</xdr:rowOff>
    </xdr:from>
    <xdr:to>
      <xdr:col>10</xdr:col>
      <xdr:colOff>114300</xdr:colOff>
      <xdr:row>74</xdr:row>
      <xdr:rowOff>126670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620117"/>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80670</xdr:rowOff>
    </xdr:from>
    <xdr:to>
      <xdr:col>24</xdr:col>
      <xdr:colOff>114300</xdr:colOff>
      <xdr:row>74</xdr:row>
      <xdr:rowOff>10820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103547</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30950</xdr:rowOff>
    </xdr:from>
    <xdr:to>
      <xdr:col>20</xdr:col>
      <xdr:colOff>38100</xdr:colOff>
      <xdr:row>74</xdr:row>
      <xdr:rowOff>132550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7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149077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4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47581</xdr:rowOff>
    </xdr:from>
    <xdr:to>
      <xdr:col>15</xdr:col>
      <xdr:colOff>101600</xdr:colOff>
      <xdr:row>74</xdr:row>
      <xdr:rowOff>149181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7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165708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5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75870</xdr:rowOff>
    </xdr:from>
    <xdr:to>
      <xdr:col>10</xdr:col>
      <xdr:colOff>165100</xdr:colOff>
      <xdr:row>75</xdr:row>
      <xdr:rowOff>6020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22547</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53467</xdr:rowOff>
    </xdr:from>
    <xdr:to>
      <xdr:col>6</xdr:col>
      <xdr:colOff>38100</xdr:colOff>
      <xdr:row>73</xdr:row>
      <xdr:rowOff>155067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5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3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xdr:rowOff>
    </xdr:from>
    <xdr:to>
      <xdr:col>24</xdr:col>
      <xdr:colOff>63500</xdr:colOff>
      <xdr:row>95</xdr:row>
      <xdr:rowOff>105296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28789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104342</xdr:rowOff>
    </xdr:from>
    <xdr:to>
      <xdr:col>19</xdr:col>
      <xdr:colOff>177800</xdr:colOff>
      <xdr:row>95</xdr:row>
      <xdr:rowOff>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534842"/>
          <a:ext cx="889000" cy="7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141888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4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83922</xdr:rowOff>
    </xdr:from>
    <xdr:to>
      <xdr:col>15</xdr:col>
      <xdr:colOff>50800</xdr:colOff>
      <xdr:row>90</xdr:row>
      <xdr:rowOff>104342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5514422"/>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83922</xdr:rowOff>
    </xdr:from>
    <xdr:to>
      <xdr:col>10</xdr:col>
      <xdr:colOff>114300</xdr:colOff>
      <xdr:row>92</xdr:row>
      <xdr:rowOff>120765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514422"/>
          <a:ext cx="889000" cy="3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52925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6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54496</xdr:rowOff>
    </xdr:from>
    <xdr:to>
      <xdr:col>24</xdr:col>
      <xdr:colOff>114300</xdr:colOff>
      <xdr:row>95</xdr:row>
      <xdr:rowOff>156096</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77373</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1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120790</xdr:rowOff>
    </xdr:from>
    <xdr:to>
      <xdr:col>20</xdr:col>
      <xdr:colOff>38100</xdr:colOff>
      <xdr:row>95</xdr:row>
      <xdr:rowOff>50940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2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67467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0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53542</xdr:rowOff>
    </xdr:from>
    <xdr:to>
      <xdr:col>15</xdr:col>
      <xdr:colOff>101600</xdr:colOff>
      <xdr:row>90</xdr:row>
      <xdr:rowOff>155142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4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146269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5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33122</xdr:rowOff>
    </xdr:from>
    <xdr:to>
      <xdr:col>10</xdr:col>
      <xdr:colOff>165100</xdr:colOff>
      <xdr:row>90</xdr:row>
      <xdr:rowOff>134722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4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151249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23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69965</xdr:rowOff>
    </xdr:from>
    <xdr:to>
      <xdr:col>6</xdr:col>
      <xdr:colOff>38100</xdr:colOff>
      <xdr:row>93</xdr:row>
      <xdr:rowOff>115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8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16642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561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157226</xdr:rowOff>
    </xdr:from>
    <xdr:to>
      <xdr:col>55</xdr:col>
      <xdr:colOff>0</xdr:colOff>
      <xdr:row>37</xdr:row>
      <xdr:rowOff>79502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157976"/>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79502</xdr:rowOff>
    </xdr:from>
    <xdr:to>
      <xdr:col>50</xdr:col>
      <xdr:colOff>114300</xdr:colOff>
      <xdr:row>37</xdr:row>
      <xdr:rowOff>129032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42315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107696</xdr:rowOff>
    </xdr:from>
    <xdr:to>
      <xdr:col>45</xdr:col>
      <xdr:colOff>177800</xdr:colOff>
      <xdr:row>37</xdr:row>
      <xdr:rowOff>129032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45134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107696</xdr:rowOff>
    </xdr:from>
    <xdr:to>
      <xdr:col>41</xdr:col>
      <xdr:colOff>50800</xdr:colOff>
      <xdr:row>37</xdr:row>
      <xdr:rowOff>135890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45134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106426</xdr:rowOff>
    </xdr:from>
    <xdr:to>
      <xdr:col>55</xdr:col>
      <xdr:colOff>50800</xdr:colOff>
      <xdr:row>36</xdr:row>
      <xdr:rowOff>36576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129303</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28702</xdr:rowOff>
    </xdr:from>
    <xdr:to>
      <xdr:col>50</xdr:col>
      <xdr:colOff>165100</xdr:colOff>
      <xdr:row>37</xdr:row>
      <xdr:rowOff>130302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121429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373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78232</xdr:rowOff>
    </xdr:from>
    <xdr:to>
      <xdr:col>46</xdr:col>
      <xdr:colOff>38100</xdr:colOff>
      <xdr:row>38</xdr:row>
      <xdr:rowOff>8382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170959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56896</xdr:rowOff>
    </xdr:from>
    <xdr:to>
      <xdr:col>41</xdr:col>
      <xdr:colOff>101600</xdr:colOff>
      <xdr:row>37</xdr:row>
      <xdr:rowOff>158496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149623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85090</xdr:rowOff>
    </xdr:from>
    <xdr:to>
      <xdr:col>36</xdr:col>
      <xdr:colOff>165100</xdr:colOff>
      <xdr:row>38</xdr:row>
      <xdr:rowOff>15240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81309</xdr:rowOff>
    </xdr:from>
    <xdr:to>
      <xdr:col>55</xdr:col>
      <xdr:colOff>0</xdr:colOff>
      <xdr:row>56</xdr:row>
      <xdr:rowOff>102470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682509"/>
          <a:ext cx="8382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52342</xdr:rowOff>
    </xdr:from>
    <xdr:to>
      <xdr:col>50</xdr:col>
      <xdr:colOff>114300</xdr:colOff>
      <xdr:row>56</xdr:row>
      <xdr:rowOff>102470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53542"/>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52342</xdr:rowOff>
    </xdr:from>
    <xdr:to>
      <xdr:col>45</xdr:col>
      <xdr:colOff>177800</xdr:colOff>
      <xdr:row>56</xdr:row>
      <xdr:rowOff>128629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53542"/>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81048</xdr:rowOff>
    </xdr:from>
    <xdr:to>
      <xdr:col>41</xdr:col>
      <xdr:colOff>50800</xdr:colOff>
      <xdr:row>56</xdr:row>
      <xdr:rowOff>128629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82248"/>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30509</xdr:rowOff>
    </xdr:from>
    <xdr:to>
      <xdr:col>55</xdr:col>
      <xdr:colOff>50800</xdr:colOff>
      <xdr:row>56</xdr:row>
      <xdr:rowOff>132109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53386</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48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51670</xdr:rowOff>
    </xdr:from>
    <xdr:to>
      <xdr:col>50</xdr:col>
      <xdr:colOff>165100</xdr:colOff>
      <xdr:row>56</xdr:row>
      <xdr:rowOff>153270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169797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94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1542</xdr:rowOff>
    </xdr:from>
    <xdr:to>
      <xdr:col>46</xdr:col>
      <xdr:colOff>38100</xdr:colOff>
      <xdr:row>56</xdr:row>
      <xdr:rowOff>103142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119669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77829</xdr:rowOff>
    </xdr:from>
    <xdr:to>
      <xdr:col>41</xdr:col>
      <xdr:colOff>101600</xdr:colOff>
      <xdr:row>57</xdr:row>
      <xdr:rowOff>7979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24506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30248</xdr:rowOff>
    </xdr:from>
    <xdr:to>
      <xdr:col>36</xdr:col>
      <xdr:colOff>165100</xdr:colOff>
      <xdr:row>56</xdr:row>
      <xdr:rowOff>131848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0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21661</xdr:rowOff>
    </xdr:from>
    <xdr:to>
      <xdr:col>55</xdr:col>
      <xdr:colOff>0</xdr:colOff>
      <xdr:row>75</xdr:row>
      <xdr:rowOff>155262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880411"/>
          <a:ext cx="838200" cy="1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81538</xdr:rowOff>
    </xdr:from>
    <xdr:to>
      <xdr:col>50</xdr:col>
      <xdr:colOff>114300</xdr:colOff>
      <xdr:row>75</xdr:row>
      <xdr:rowOff>21661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768838"/>
          <a:ext cx="889000" cy="1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139814</xdr:rowOff>
    </xdr:from>
    <xdr:to>
      <xdr:col>45</xdr:col>
      <xdr:colOff>177800</xdr:colOff>
      <xdr:row>74</xdr:row>
      <xdr:rowOff>81538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484214"/>
          <a:ext cx="889000" cy="28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139814</xdr:rowOff>
    </xdr:from>
    <xdr:to>
      <xdr:col>41</xdr:col>
      <xdr:colOff>50800</xdr:colOff>
      <xdr:row>74</xdr:row>
      <xdr:rowOff>35687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484214"/>
          <a:ext cx="8890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104461</xdr:rowOff>
    </xdr:from>
    <xdr:to>
      <xdr:col>55</xdr:col>
      <xdr:colOff>50800</xdr:colOff>
      <xdr:row>76</xdr:row>
      <xdr:rowOff>34612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963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82888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142311</xdr:rowOff>
    </xdr:from>
    <xdr:to>
      <xdr:col>50</xdr:col>
      <xdr:colOff>165100</xdr:colOff>
      <xdr:row>75</xdr:row>
      <xdr:rowOff>72461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8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88988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26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30738</xdr:rowOff>
    </xdr:from>
    <xdr:to>
      <xdr:col>46</xdr:col>
      <xdr:colOff>38100</xdr:colOff>
      <xdr:row>74</xdr:row>
      <xdr:rowOff>132338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71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123465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89014</xdr:rowOff>
    </xdr:from>
    <xdr:to>
      <xdr:col>41</xdr:col>
      <xdr:colOff>101600</xdr:colOff>
      <xdr:row>73</xdr:row>
      <xdr:rowOff>19164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10291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5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156337</xdr:rowOff>
    </xdr:from>
    <xdr:to>
      <xdr:col>36</xdr:col>
      <xdr:colOff>165100</xdr:colOff>
      <xdr:row>74</xdr:row>
      <xdr:rowOff>86487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77614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7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136091</xdr:rowOff>
    </xdr:from>
    <xdr:to>
      <xdr:col>55</xdr:col>
      <xdr:colOff>0</xdr:colOff>
      <xdr:row>96</xdr:row>
      <xdr:rowOff>153580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595291"/>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120334</xdr:rowOff>
    </xdr:from>
    <xdr:to>
      <xdr:col>50</xdr:col>
      <xdr:colOff>114300</xdr:colOff>
      <xdr:row>96</xdr:row>
      <xdr:rowOff>136091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579534"/>
          <a:ext cx="8890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100054</xdr:rowOff>
    </xdr:from>
    <xdr:to>
      <xdr:col>45</xdr:col>
      <xdr:colOff>177800</xdr:colOff>
      <xdr:row>96</xdr:row>
      <xdr:rowOff>120334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559254"/>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40717</xdr:rowOff>
    </xdr:from>
    <xdr:to>
      <xdr:col>41</xdr:col>
      <xdr:colOff>50800</xdr:colOff>
      <xdr:row>96</xdr:row>
      <xdr:rowOff>100054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499917"/>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102780</xdr:rowOff>
    </xdr:from>
    <xdr:to>
      <xdr:col>55</xdr:col>
      <xdr:colOff>50800</xdr:colOff>
      <xdr:row>97</xdr:row>
      <xdr:rowOff>32930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125657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85291</xdr:rowOff>
    </xdr:from>
    <xdr:to>
      <xdr:col>50</xdr:col>
      <xdr:colOff>165100</xdr:colOff>
      <xdr:row>97</xdr:row>
      <xdr:rowOff>15441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31968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3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69534</xdr:rowOff>
    </xdr:from>
    <xdr:to>
      <xdr:col>46</xdr:col>
      <xdr:colOff>38100</xdr:colOff>
      <xdr:row>96</xdr:row>
      <xdr:rowOff>171134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16211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49254</xdr:rowOff>
    </xdr:from>
    <xdr:to>
      <xdr:col>41</xdr:col>
      <xdr:colOff>101600</xdr:colOff>
      <xdr:row>96</xdr:row>
      <xdr:rowOff>150854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167381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8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4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13462</xdr:rowOff>
    </xdr:from>
    <xdr:to>
      <xdr:col>85</xdr:col>
      <xdr:colOff>127000</xdr:colOff>
      <xdr:row>38</xdr:row>
      <xdr:rowOff>157353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28562"/>
          <a:ext cx="838200" cy="1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157353</xdr:rowOff>
    </xdr:from>
    <xdr:to>
      <xdr:col>81</xdr:col>
      <xdr:colOff>50800</xdr:colOff>
      <xdr:row>39</xdr:row>
      <xdr:rowOff>14351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672453"/>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152781</xdr:rowOff>
    </xdr:from>
    <xdr:to>
      <xdr:col>76</xdr:col>
      <xdr:colOff>114300</xdr:colOff>
      <xdr:row>39</xdr:row>
      <xdr:rowOff>14351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667881"/>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152781</xdr:rowOff>
    </xdr:from>
    <xdr:to>
      <xdr:col>71</xdr:col>
      <xdr:colOff>177800</xdr:colOff>
      <xdr:row>39</xdr:row>
      <xdr:rowOff>9398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667881"/>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134112</xdr:rowOff>
    </xdr:from>
    <xdr:to>
      <xdr:col>85</xdr:col>
      <xdr:colOff>177800</xdr:colOff>
      <xdr:row>38</xdr:row>
      <xdr:rowOff>64262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112539</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4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106553</xdr:rowOff>
    </xdr:from>
    <xdr:to>
      <xdr:col>81</xdr:col>
      <xdr:colOff>101600</xdr:colOff>
      <xdr:row>39</xdr:row>
      <xdr:rowOff>36703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27830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7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135001</xdr:rowOff>
    </xdr:from>
    <xdr:to>
      <xdr:col>76</xdr:col>
      <xdr:colOff>165100</xdr:colOff>
      <xdr:row>39</xdr:row>
      <xdr:rowOff>65151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56278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7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101981</xdr:rowOff>
    </xdr:from>
    <xdr:to>
      <xdr:col>72</xdr:col>
      <xdr:colOff>38100</xdr:colOff>
      <xdr:row>39</xdr:row>
      <xdr:rowOff>32131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6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7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130048</xdr:rowOff>
    </xdr:from>
    <xdr:to>
      <xdr:col>67</xdr:col>
      <xdr:colOff>101600</xdr:colOff>
      <xdr:row>39</xdr:row>
      <xdr:rowOff>60198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51325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7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120612</xdr:rowOff>
    </xdr:from>
    <xdr:to>
      <xdr:col>85</xdr:col>
      <xdr:colOff>127000</xdr:colOff>
      <xdr:row>53</xdr:row>
      <xdr:rowOff>109754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036012"/>
          <a:ext cx="8382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42945</xdr:rowOff>
    </xdr:from>
    <xdr:to>
      <xdr:col>81</xdr:col>
      <xdr:colOff>50800</xdr:colOff>
      <xdr:row>53</xdr:row>
      <xdr:rowOff>109754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129795"/>
          <a:ext cx="889000" cy="6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38144</xdr:rowOff>
    </xdr:from>
    <xdr:to>
      <xdr:col>76</xdr:col>
      <xdr:colOff>114300</xdr:colOff>
      <xdr:row>53</xdr:row>
      <xdr:rowOff>42945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12499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38144</xdr:rowOff>
    </xdr:from>
    <xdr:to>
      <xdr:col>71</xdr:col>
      <xdr:colOff>177800</xdr:colOff>
      <xdr:row>53</xdr:row>
      <xdr:rowOff>68167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12499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69812</xdr:rowOff>
    </xdr:from>
    <xdr:to>
      <xdr:col>85</xdr:col>
      <xdr:colOff>177800</xdr:colOff>
      <xdr:row>52</xdr:row>
      <xdr:rowOff>171412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898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92689</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88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58954</xdr:rowOff>
    </xdr:from>
    <xdr:to>
      <xdr:col>81</xdr:col>
      <xdr:colOff>101600</xdr:colOff>
      <xdr:row>53</xdr:row>
      <xdr:rowOff>160554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1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5631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892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163595</xdr:rowOff>
    </xdr:from>
    <xdr:to>
      <xdr:col>76</xdr:col>
      <xdr:colOff>165100</xdr:colOff>
      <xdr:row>53</xdr:row>
      <xdr:rowOff>93745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0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110272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885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158794</xdr:rowOff>
    </xdr:from>
    <xdr:to>
      <xdr:col>72</xdr:col>
      <xdr:colOff>38100</xdr:colOff>
      <xdr:row>53</xdr:row>
      <xdr:rowOff>88944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0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105471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88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17367</xdr:rowOff>
    </xdr:from>
    <xdr:to>
      <xdr:col>67</xdr:col>
      <xdr:colOff>101600</xdr:colOff>
      <xdr:row>53</xdr:row>
      <xdr:rowOff>118967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10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135494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88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27687</xdr:rowOff>
    </xdr:from>
    <xdr:to>
      <xdr:col>85</xdr:col>
      <xdr:colOff>127000</xdr:colOff>
      <xdr:row>78</xdr:row>
      <xdr:rowOff>56032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400787"/>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27687</xdr:rowOff>
    </xdr:from>
    <xdr:to>
      <xdr:col>81</xdr:col>
      <xdr:colOff>50800</xdr:colOff>
      <xdr:row>78</xdr:row>
      <xdr:rowOff>107011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400787"/>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92380</xdr:rowOff>
    </xdr:from>
    <xdr:to>
      <xdr:col>76</xdr:col>
      <xdr:colOff>114300</xdr:colOff>
      <xdr:row>78</xdr:row>
      <xdr:rowOff>107011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465480"/>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166218</xdr:rowOff>
    </xdr:from>
    <xdr:to>
      <xdr:col>71</xdr:col>
      <xdr:colOff>177800</xdr:colOff>
      <xdr:row>78</xdr:row>
      <xdr:rowOff>92380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3024968"/>
          <a:ext cx="889000" cy="4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5232</xdr:rowOff>
    </xdr:from>
    <xdr:to>
      <xdr:col>85</xdr:col>
      <xdr:colOff>177800</xdr:colOff>
      <xdr:row>78</xdr:row>
      <xdr:rowOff>106832</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3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91609</xdr:rowOff>
    </xdr:from>
    <xdr:ext cx="378565"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293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148337</xdr:rowOff>
    </xdr:from>
    <xdr:to>
      <xdr:col>81</xdr:col>
      <xdr:colOff>101600</xdr:colOff>
      <xdr:row>78</xdr:row>
      <xdr:rowOff>78487</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69614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44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56211</xdr:rowOff>
    </xdr:from>
    <xdr:to>
      <xdr:col>76</xdr:col>
      <xdr:colOff>165100</xdr:colOff>
      <xdr:row>78</xdr:row>
      <xdr:rowOff>157811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148938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52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41580</xdr:rowOff>
    </xdr:from>
    <xdr:to>
      <xdr:col>72</xdr:col>
      <xdr:colOff>38100</xdr:colOff>
      <xdr:row>78</xdr:row>
      <xdr:rowOff>143180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134307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50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115418</xdr:rowOff>
    </xdr:from>
    <xdr:to>
      <xdr:col>67</xdr:col>
      <xdr:colOff>101600</xdr:colOff>
      <xdr:row>76</xdr:row>
      <xdr:rowOff>45568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36695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0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72149</xdr:rowOff>
    </xdr:from>
    <xdr:to>
      <xdr:col>85</xdr:col>
      <xdr:colOff>127000</xdr:colOff>
      <xdr:row>93</xdr:row>
      <xdr:rowOff>155587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016999"/>
          <a:ext cx="8382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72149</xdr:rowOff>
    </xdr:from>
    <xdr:to>
      <xdr:col>81</xdr:col>
      <xdr:colOff>50800</xdr:colOff>
      <xdr:row>94</xdr:row>
      <xdr:rowOff>122213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016999"/>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122213</xdr:rowOff>
    </xdr:from>
    <xdr:to>
      <xdr:col>76</xdr:col>
      <xdr:colOff>114300</xdr:colOff>
      <xdr:row>94</xdr:row>
      <xdr:rowOff>133756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238513"/>
          <a:ext cx="8890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167170</xdr:rowOff>
    </xdr:from>
    <xdr:to>
      <xdr:col>71</xdr:col>
      <xdr:colOff>177800</xdr:colOff>
      <xdr:row>94</xdr:row>
      <xdr:rowOff>133756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5940570"/>
          <a:ext cx="889000" cy="30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104787</xdr:rowOff>
    </xdr:from>
    <xdr:to>
      <xdr:col>85</xdr:col>
      <xdr:colOff>177800</xdr:colOff>
      <xdr:row>94</xdr:row>
      <xdr:rowOff>34937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0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127664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21349</xdr:rowOff>
    </xdr:from>
    <xdr:to>
      <xdr:col>81</xdr:col>
      <xdr:colOff>101600</xdr:colOff>
      <xdr:row>93</xdr:row>
      <xdr:rowOff>122949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59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139476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7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71413</xdr:rowOff>
    </xdr:from>
    <xdr:to>
      <xdr:col>76</xdr:col>
      <xdr:colOff>165100</xdr:colOff>
      <xdr:row>95</xdr:row>
      <xdr:rowOff>1563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1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18090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6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82956</xdr:rowOff>
    </xdr:from>
    <xdr:to>
      <xdr:col>72</xdr:col>
      <xdr:colOff>38100</xdr:colOff>
      <xdr:row>95</xdr:row>
      <xdr:rowOff>13106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1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116370</xdr:rowOff>
    </xdr:from>
    <xdr:to>
      <xdr:col>67</xdr:col>
      <xdr:colOff>101600</xdr:colOff>
      <xdr:row>93</xdr:row>
      <xdr:rowOff>46520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8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63047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6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教育費については、グループの平均を上回って推移しており、令和６年度は、給与改定や退職手当の増等により、昨年度と比較して</a:t>
          </a:r>
          <a:r>
            <a:rPr kumimoji="1" lang="en-US" altLang="ja-JP" sz="1300">
              <a:latin typeface="ＭＳ Ｐゴシック" panose="020B0600070205080204" pitchFamily="50" charset="-128"/>
              <a:ea typeface="ＭＳ Ｐゴシック" panose="020B0600070205080204" pitchFamily="50" charset="-128"/>
            </a:rPr>
            <a:t>8,430</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警察費については、グループの平均を下回って推移しており、令和６年度は、給与改定による職員給与費の増等により、昨年度と比較して</a:t>
          </a:r>
          <a:r>
            <a:rPr kumimoji="1" lang="en-US" altLang="ja-JP" sz="1300">
              <a:latin typeface="ＭＳ Ｐゴシック" panose="020B0600070205080204" pitchFamily="50" charset="-128"/>
              <a:ea typeface="ＭＳ Ｐゴシック" panose="020B0600070205080204" pitchFamily="50" charset="-128"/>
            </a:rPr>
            <a:t>1,133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労働費については、グループの平均を上回って推移しており、令和６年度は、</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短大機能強化事業費の増等により、昨年度と比較して</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円増している。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現状</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実質収支額は、給与改定や退職手当の増に伴う人件費の増加等により、昨年度と比較して</a:t>
          </a:r>
          <a:r>
            <a:rPr kumimoji="1" lang="en-US" altLang="ja-JP" sz="1100">
              <a:latin typeface="ＭＳ ゴシック" pitchFamily="49" charset="-128"/>
              <a:ea typeface="ＭＳ ゴシック" pitchFamily="49" charset="-128"/>
            </a:rPr>
            <a:t>0.93</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2.27</a:t>
          </a:r>
          <a:r>
            <a:rPr kumimoji="1" lang="ja-JP" altLang="en-US" sz="1100">
              <a:latin typeface="ＭＳ ゴシック" pitchFamily="49" charset="-128"/>
              <a:ea typeface="ＭＳ ゴシック" pitchFamily="49" charset="-128"/>
            </a:rPr>
            <a:t>％となっている。</a:t>
          </a:r>
          <a:endParaRPr kumimoji="1" lang="en-US" altLang="ja-JP" sz="11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財政調整基金残高は、税収の増収等の積立及び同年度中の取崩しにより、</a:t>
          </a:r>
          <a:r>
            <a:rPr kumimoji="1" lang="en-US" altLang="ja-JP" sz="1100">
              <a:latin typeface="ＭＳ ゴシック" pitchFamily="49" charset="-128"/>
              <a:ea typeface="ＭＳ ゴシック" pitchFamily="49" charset="-128"/>
            </a:rPr>
            <a:t>0.60</a:t>
          </a:r>
          <a:r>
            <a:rPr kumimoji="1" lang="ja-JP" altLang="en-US" sz="1100">
              <a:latin typeface="ＭＳ ゴシック" pitchFamily="49" charset="-128"/>
              <a:ea typeface="ＭＳ ゴシック" pitchFamily="49" charset="-128"/>
            </a:rPr>
            <a:t>ポイント増の</a:t>
          </a:r>
          <a:r>
            <a:rPr kumimoji="1" lang="en-US" altLang="ja-JP" sz="1100">
              <a:latin typeface="ＭＳ ゴシック" pitchFamily="49" charset="-128"/>
              <a:ea typeface="ＭＳ ゴシック" pitchFamily="49" charset="-128"/>
            </a:rPr>
            <a:t>10.77</a:t>
          </a:r>
          <a:r>
            <a:rPr kumimoji="1" lang="ja-JP" altLang="en-US" sz="1100">
              <a:latin typeface="ＭＳ ゴシック" pitchFamily="49" charset="-128"/>
              <a:ea typeface="ＭＳ ゴシック" pitchFamily="49" charset="-128"/>
            </a:rPr>
            <a:t>％となっている。</a:t>
          </a:r>
          <a:endParaRPr kumimoji="1" lang="en-US" altLang="ja-JP" sz="11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今後の対応</a:t>
          </a:r>
          <a:endParaRPr kumimoji="1" lang="en-US" altLang="ja-JP" sz="11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引き続き、課税の適正化や県有財産の有効活用などにより自主財源確保に努めていくとともに、職員数の適正化による人件費総額の抑制などにより、基金残高を確保していく。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茨城県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一般会計及び全ての特別会計で赤字が生じていない。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引き続き、各会計で適正な財政運営、企業経営を行っていく。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7"/>
  <sheetViews>
    <sheetView showGridLines="0" tabSelected="1" zoomScaleNormal="100"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1257450634</v>
      </c>
      <c r="BO4" s="396"/>
      <c r="BP4" s="396"/>
      <c r="BQ4" s="396"/>
      <c r="BR4" s="396"/>
      <c r="BS4" s="396"/>
      <c r="BT4" s="396"/>
      <c r="BU4" s="397"/>
      <c r="BV4" s="395">
        <v>1259006243</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2.2999999999999998</v>
      </c>
      <c r="CU4" s="545"/>
      <c r="CV4" s="545"/>
      <c r="CW4" s="545"/>
      <c r="CX4" s="545"/>
      <c r="CY4" s="545"/>
      <c r="CZ4" s="545"/>
      <c r="DA4" s="546"/>
      <c r="DB4" s="544">
        <v>3.2</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1228516378</v>
      </c>
      <c r="BO5" s="375"/>
      <c r="BP5" s="375"/>
      <c r="BQ5" s="375"/>
      <c r="BR5" s="375"/>
      <c r="BS5" s="375"/>
      <c r="BT5" s="375"/>
      <c r="BU5" s="376"/>
      <c r="BV5" s="374">
        <v>1220658113</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95.1</v>
      </c>
      <c r="CU5" s="369"/>
      <c r="CV5" s="369"/>
      <c r="CW5" s="369"/>
      <c r="CX5" s="369"/>
      <c r="CY5" s="369"/>
      <c r="CZ5" s="369"/>
      <c r="DA5" s="370"/>
      <c r="DB5" s="368">
        <v>93.3</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13400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28934256</v>
      </c>
      <c r="BO6" s="375"/>
      <c r="BP6" s="375"/>
      <c r="BQ6" s="375"/>
      <c r="BR6" s="375"/>
      <c r="BS6" s="375"/>
      <c r="BT6" s="375"/>
      <c r="BU6" s="376"/>
      <c r="BV6" s="374">
        <v>38348130</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96.1</v>
      </c>
      <c r="CU6" s="498"/>
      <c r="CV6" s="498"/>
      <c r="CW6" s="498"/>
      <c r="CX6" s="498"/>
      <c r="CY6" s="498"/>
      <c r="CZ6" s="498"/>
      <c r="DA6" s="499"/>
      <c r="DB6" s="497">
        <v>94.9</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10800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13372709</v>
      </c>
      <c r="BO7" s="375"/>
      <c r="BP7" s="375"/>
      <c r="BQ7" s="375"/>
      <c r="BR7" s="375"/>
      <c r="BS7" s="375"/>
      <c r="BT7" s="375"/>
      <c r="BU7" s="376"/>
      <c r="BV7" s="374">
        <v>16877735</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685897219</v>
      </c>
      <c r="CU7" s="375"/>
      <c r="CV7" s="375"/>
      <c r="CW7" s="375"/>
      <c r="CX7" s="375"/>
      <c r="CY7" s="375"/>
      <c r="CZ7" s="375"/>
      <c r="DA7" s="376"/>
      <c r="DB7" s="374">
        <v>670201892</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9100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15561547</v>
      </c>
      <c r="BO8" s="375"/>
      <c r="BP8" s="375"/>
      <c r="BQ8" s="375"/>
      <c r="BR8" s="375"/>
      <c r="BS8" s="375"/>
      <c r="BT8" s="375"/>
      <c r="BU8" s="376"/>
      <c r="BV8" s="374">
        <v>21470395</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0.63607999999999998</v>
      </c>
      <c r="CU8" s="495"/>
      <c r="CV8" s="495"/>
      <c r="CW8" s="495"/>
      <c r="CX8" s="495"/>
      <c r="CY8" s="495"/>
      <c r="CZ8" s="495"/>
      <c r="DA8" s="496"/>
      <c r="DB8" s="494">
        <v>0.61670999999999998</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2867009</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10100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-5908848</v>
      </c>
      <c r="BO9" s="375"/>
      <c r="BP9" s="375"/>
      <c r="BQ9" s="375"/>
      <c r="BR9" s="375"/>
      <c r="BS9" s="375"/>
      <c r="BT9" s="375"/>
      <c r="BU9" s="376"/>
      <c r="BV9" s="374">
        <v>1473702</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v>
      </c>
      <c r="CU9" s="369"/>
      <c r="CV9" s="369"/>
      <c r="CW9" s="369"/>
      <c r="CX9" s="369"/>
      <c r="CY9" s="369"/>
      <c r="CZ9" s="369"/>
      <c r="DA9" s="370"/>
      <c r="DB9" s="368">
        <v>18.399999999999999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2916976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9000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24355523</v>
      </c>
      <c r="BO10" s="375"/>
      <c r="BP10" s="375"/>
      <c r="BQ10" s="375"/>
      <c r="BR10" s="375"/>
      <c r="BS10" s="375"/>
      <c r="BT10" s="375"/>
      <c r="BU10" s="376"/>
      <c r="BV10" s="374">
        <v>18683267</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60</v>
      </c>
      <c r="AJ11" s="418"/>
      <c r="AK11" s="418"/>
      <c r="AL11" s="418"/>
      <c r="AM11" s="418"/>
      <c r="AN11" s="418"/>
      <c r="AO11" s="418"/>
      <c r="AP11" s="419"/>
      <c r="AQ11" s="417">
        <v>8500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8060350</v>
      </c>
      <c r="BO11" s="375"/>
      <c r="BP11" s="375"/>
      <c r="BQ11" s="375"/>
      <c r="BR11" s="375"/>
      <c r="BS11" s="375"/>
      <c r="BT11" s="375"/>
      <c r="BU11" s="376"/>
      <c r="BV11" s="374">
        <v>16707900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2848597</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18615305</v>
      </c>
      <c r="BO12" s="375"/>
      <c r="BP12" s="375"/>
      <c r="BQ12" s="375"/>
      <c r="BR12" s="375"/>
      <c r="BS12" s="375"/>
      <c r="BT12" s="375"/>
      <c r="BU12" s="376"/>
      <c r="BV12" s="374">
        <v>28160070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2748409</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7891720</v>
      </c>
      <c r="BO13" s="375"/>
      <c r="BP13" s="375"/>
      <c r="BQ13" s="375"/>
      <c r="BR13" s="375"/>
      <c r="BS13" s="375"/>
      <c r="BT13" s="375"/>
      <c r="BU13" s="376"/>
      <c r="BV13" s="374">
        <v>8704799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9.6</v>
      </c>
      <c r="CU13" s="369"/>
      <c r="CV13" s="369"/>
      <c r="CW13" s="369"/>
      <c r="CX13" s="369"/>
      <c r="CY13" s="369"/>
      <c r="CZ13" s="369"/>
      <c r="DA13" s="370"/>
      <c r="DB13" s="368">
        <v>9.3000000000000007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2865690</v>
      </c>
      <c r="S14" s="437"/>
      <c r="T14" s="437"/>
      <c r="U14" s="437"/>
      <c r="V14" s="438"/>
      <c r="W14" s="460"/>
      <c r="X14" s="461"/>
      <c r="Y14" s="462"/>
      <c r="Z14" s="414" t="s">
        <v>131</v>
      </c>
      <c r="AA14" s="415"/>
      <c r="AB14" s="415"/>
      <c r="AC14" s="415"/>
      <c r="AD14" s="415"/>
      <c r="AE14" s="415"/>
      <c r="AF14" s="415"/>
      <c r="AG14" s="415"/>
      <c r="AH14" s="416"/>
      <c r="AI14" s="417">
        <v>6941</v>
      </c>
      <c r="AJ14" s="418"/>
      <c r="AK14" s="418"/>
      <c r="AL14" s="418"/>
      <c r="AM14" s="419"/>
      <c r="AN14" s="417">
        <v>22440253</v>
      </c>
      <c r="AO14" s="418"/>
      <c r="AP14" s="418"/>
      <c r="AQ14" s="418"/>
      <c r="AR14" s="418"/>
      <c r="AS14" s="419"/>
      <c r="AT14" s="417">
        <v>3233</v>
      </c>
      <c r="AU14" s="418"/>
      <c r="AV14" s="418"/>
      <c r="AW14" s="418"/>
      <c r="AX14" s="418"/>
      <c r="AY14" s="420"/>
      <c r="AZ14" s="392" t="s">
        <v>132</v>
      </c>
      <c r="BA14" s="393"/>
      <c r="BB14" s="393"/>
      <c r="BC14" s="393"/>
      <c r="BD14" s="393"/>
      <c r="BE14" s="393"/>
      <c r="BF14" s="393"/>
      <c r="BG14" s="393"/>
      <c r="BH14" s="393"/>
      <c r="BI14" s="393"/>
      <c r="BJ14" s="393"/>
      <c r="BK14" s="393"/>
      <c r="BL14" s="393"/>
      <c r="BM14" s="394"/>
      <c r="BN14" s="395">
        <v>375903506</v>
      </c>
      <c r="BO14" s="396"/>
      <c r="BP14" s="396"/>
      <c r="BQ14" s="396"/>
      <c r="BR14" s="396"/>
      <c r="BS14" s="396"/>
      <c r="BT14" s="396"/>
      <c r="BU14" s="397"/>
      <c r="BV14" s="395">
        <v>360941387</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157.9</v>
      </c>
      <c r="CU14" s="425"/>
      <c r="CV14" s="425"/>
      <c r="CW14" s="425"/>
      <c r="CX14" s="425"/>
      <c r="CY14" s="425"/>
      <c r="CZ14" s="425"/>
      <c r="DA14" s="426"/>
      <c r="DB14" s="424">
        <v>166</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2776173</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586355611</v>
      </c>
      <c r="BO15" s="375"/>
      <c r="BP15" s="375"/>
      <c r="BQ15" s="375"/>
      <c r="BR15" s="375"/>
      <c r="BS15" s="375"/>
      <c r="BT15" s="375"/>
      <c r="BU15" s="376"/>
      <c r="BV15" s="374">
        <v>566361803</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133</v>
      </c>
      <c r="AJ16" s="418"/>
      <c r="AK16" s="418"/>
      <c r="AL16" s="418"/>
      <c r="AM16" s="419"/>
      <c r="AN16" s="417">
        <v>399665</v>
      </c>
      <c r="AO16" s="418"/>
      <c r="AP16" s="418"/>
      <c r="AQ16" s="418"/>
      <c r="AR16" s="418"/>
      <c r="AS16" s="419"/>
      <c r="AT16" s="417">
        <v>3005</v>
      </c>
      <c r="AU16" s="418"/>
      <c r="AV16" s="418"/>
      <c r="AW16" s="418"/>
      <c r="AX16" s="418"/>
      <c r="AY16" s="420"/>
      <c r="AZ16" s="371" t="s">
        <v>140</v>
      </c>
      <c r="BA16" s="372"/>
      <c r="BB16" s="372"/>
      <c r="BC16" s="372"/>
      <c r="BD16" s="372"/>
      <c r="BE16" s="372"/>
      <c r="BF16" s="372"/>
      <c r="BG16" s="372"/>
      <c r="BH16" s="372"/>
      <c r="BI16" s="372"/>
      <c r="BJ16" s="372"/>
      <c r="BK16" s="372"/>
      <c r="BL16" s="372"/>
      <c r="BM16" s="373"/>
      <c r="BN16" s="374">
        <v>468312620</v>
      </c>
      <c r="BO16" s="375"/>
      <c r="BP16" s="375"/>
      <c r="BQ16" s="375"/>
      <c r="BR16" s="375"/>
      <c r="BS16" s="375"/>
      <c r="BT16" s="375"/>
      <c r="BU16" s="376"/>
      <c r="BV16" s="374">
        <v>448959979</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4897</v>
      </c>
      <c r="AJ17" s="418"/>
      <c r="AK17" s="418"/>
      <c r="AL17" s="418"/>
      <c r="AM17" s="419"/>
      <c r="AN17" s="417">
        <v>16326598</v>
      </c>
      <c r="AO17" s="418"/>
      <c r="AP17" s="418"/>
      <c r="AQ17" s="418"/>
      <c r="AR17" s="418"/>
      <c r="AS17" s="419"/>
      <c r="AT17" s="417">
        <v>3334</v>
      </c>
      <c r="AU17" s="418"/>
      <c r="AV17" s="418"/>
      <c r="AW17" s="418"/>
      <c r="AX17" s="418"/>
      <c r="AY17" s="420"/>
      <c r="AZ17" s="371" t="s">
        <v>144</v>
      </c>
      <c r="BA17" s="372"/>
      <c r="BB17" s="372"/>
      <c r="BC17" s="372"/>
      <c r="BD17" s="372"/>
      <c r="BE17" s="372"/>
      <c r="BF17" s="372"/>
      <c r="BG17" s="372"/>
      <c r="BH17" s="372"/>
      <c r="BI17" s="372"/>
      <c r="BJ17" s="372"/>
      <c r="BK17" s="372"/>
      <c r="BL17" s="372"/>
      <c r="BM17" s="373"/>
      <c r="BN17" s="374">
        <v>655911152</v>
      </c>
      <c r="BO17" s="375"/>
      <c r="BP17" s="375"/>
      <c r="BQ17" s="375"/>
      <c r="BR17" s="375"/>
      <c r="BS17" s="375"/>
      <c r="BT17" s="375"/>
      <c r="BU17" s="376"/>
      <c r="BV17" s="374">
        <v>621942430</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6098</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20829</v>
      </c>
      <c r="AJ18" s="418"/>
      <c r="AK18" s="418"/>
      <c r="AL18" s="418"/>
      <c r="AM18" s="419"/>
      <c r="AN18" s="417">
        <v>74504033</v>
      </c>
      <c r="AO18" s="418"/>
      <c r="AP18" s="418"/>
      <c r="AQ18" s="418"/>
      <c r="AR18" s="418"/>
      <c r="AS18" s="419"/>
      <c r="AT18" s="417">
        <v>3577</v>
      </c>
      <c r="AU18" s="418"/>
      <c r="AV18" s="418"/>
      <c r="AW18" s="418"/>
      <c r="AX18" s="418"/>
      <c r="AY18" s="420"/>
      <c r="AZ18" s="377" t="s">
        <v>147</v>
      </c>
      <c r="BA18" s="378"/>
      <c r="BB18" s="378"/>
      <c r="BC18" s="378"/>
      <c r="BD18" s="378"/>
      <c r="BE18" s="378"/>
      <c r="BF18" s="378"/>
      <c r="BG18" s="378"/>
      <c r="BH18" s="378"/>
      <c r="BI18" s="378"/>
      <c r="BJ18" s="378"/>
      <c r="BK18" s="378"/>
      <c r="BL18" s="378"/>
      <c r="BM18" s="379"/>
      <c r="BN18" s="380">
        <v>882716953</v>
      </c>
      <c r="BO18" s="381"/>
      <c r="BP18" s="381"/>
      <c r="BQ18" s="381"/>
      <c r="BR18" s="381"/>
      <c r="BS18" s="381"/>
      <c r="BT18" s="381"/>
      <c r="BU18" s="382"/>
      <c r="BV18" s="380">
        <v>854589651</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467</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1525</v>
      </c>
      <c r="AJ19" s="418"/>
      <c r="AK19" s="418"/>
      <c r="AL19" s="418"/>
      <c r="AM19" s="419"/>
      <c r="AN19" s="417">
        <v>4146475</v>
      </c>
      <c r="AO19" s="418"/>
      <c r="AP19" s="418"/>
      <c r="AQ19" s="418"/>
      <c r="AR19" s="418"/>
      <c r="AS19" s="419"/>
      <c r="AT19" s="417">
        <v>2719</v>
      </c>
      <c r="AU19" s="418"/>
      <c r="AV19" s="418"/>
      <c r="AW19" s="418"/>
      <c r="AX19" s="418"/>
      <c r="AY19" s="420"/>
      <c r="AZ19" s="392" t="s">
        <v>150</v>
      </c>
      <c r="BA19" s="393"/>
      <c r="BB19" s="393"/>
      <c r="BC19" s="393"/>
      <c r="BD19" s="393"/>
      <c r="BE19" s="393"/>
      <c r="BF19" s="393"/>
      <c r="BG19" s="393"/>
      <c r="BH19" s="393"/>
      <c r="BI19" s="393"/>
      <c r="BJ19" s="393"/>
      <c r="BK19" s="393"/>
      <c r="BL19" s="393"/>
      <c r="BM19" s="394"/>
      <c r="BN19" s="395">
        <v>2023985694</v>
      </c>
      <c r="BO19" s="396"/>
      <c r="BP19" s="396"/>
      <c r="BQ19" s="396"/>
      <c r="BR19" s="396"/>
      <c r="BS19" s="396"/>
      <c r="BT19" s="396"/>
      <c r="BU19" s="397"/>
      <c r="BV19" s="395">
        <v>2076686257</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1184133</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34192</v>
      </c>
      <c r="AJ20" s="418"/>
      <c r="AK20" s="418"/>
      <c r="AL20" s="418"/>
      <c r="AM20" s="419"/>
      <c r="AN20" s="417">
        <v>117417359</v>
      </c>
      <c r="AO20" s="418"/>
      <c r="AP20" s="418"/>
      <c r="AQ20" s="418"/>
      <c r="AR20" s="418"/>
      <c r="AS20" s="419"/>
      <c r="AT20" s="417">
        <v>3434</v>
      </c>
      <c r="AU20" s="418"/>
      <c r="AV20" s="418"/>
      <c r="AW20" s="418"/>
      <c r="AX20" s="418"/>
      <c r="AY20" s="420"/>
      <c r="AZ20" s="371" t="s">
        <v>153</v>
      </c>
      <c r="BA20" s="372"/>
      <c r="BB20" s="372"/>
      <c r="BC20" s="372"/>
      <c r="BD20" s="372"/>
      <c r="BE20" s="372"/>
      <c r="BF20" s="372"/>
      <c r="BG20" s="372"/>
      <c r="BH20" s="372"/>
      <c r="BI20" s="372"/>
      <c r="BJ20" s="372"/>
      <c r="BK20" s="372"/>
      <c r="BL20" s="372"/>
      <c r="BM20" s="373"/>
      <c r="BN20" s="374">
        <v>373743462</v>
      </c>
      <c r="BO20" s="375"/>
      <c r="BP20" s="375"/>
      <c r="BQ20" s="375"/>
      <c r="BR20" s="375"/>
      <c r="BS20" s="375"/>
      <c r="BT20" s="375"/>
      <c r="BU20" s="376"/>
      <c r="BV20" s="374">
        <v>377362720</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100.2</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1212932476</v>
      </c>
      <c r="BO21" s="381"/>
      <c r="BP21" s="381"/>
      <c r="BQ21" s="381"/>
      <c r="BR21" s="381"/>
      <c r="BS21" s="381"/>
      <c r="BT21" s="381"/>
      <c r="BU21" s="382"/>
      <c r="BV21" s="380">
        <v>1217278714</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74741023</v>
      </c>
      <c r="BO22" s="375"/>
      <c r="BP22" s="375"/>
      <c r="BQ22" s="375"/>
      <c r="BR22" s="375"/>
      <c r="BS22" s="375"/>
      <c r="BT22" s="375"/>
      <c r="BU22" s="376"/>
      <c r="BV22" s="374">
        <v>70946651</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7053866</v>
      </c>
      <c r="BO23" s="375"/>
      <c r="BP23" s="375"/>
      <c r="BQ23" s="375"/>
      <c r="BR23" s="375"/>
      <c r="BS23" s="375"/>
      <c r="BT23" s="375"/>
      <c r="BU23" s="376"/>
      <c r="BV23" s="374">
        <v>7748190</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1110462</v>
      </c>
      <c r="BO24" s="375"/>
      <c r="BP24" s="375"/>
      <c r="BQ24" s="375"/>
      <c r="BR24" s="375"/>
      <c r="BS24" s="375"/>
      <c r="BT24" s="375"/>
      <c r="BU24" s="376"/>
      <c r="BV24" s="374">
        <v>1110430</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73899936</v>
      </c>
      <c r="BO26" s="396"/>
      <c r="BP26" s="396"/>
      <c r="BQ26" s="396"/>
      <c r="BR26" s="396"/>
      <c r="BS26" s="396"/>
      <c r="BT26" s="396"/>
      <c r="BU26" s="397"/>
      <c r="BV26" s="395">
        <v>68159718</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47259028</v>
      </c>
      <c r="BO27" s="375"/>
      <c r="BP27" s="375"/>
      <c r="BQ27" s="375"/>
      <c r="BR27" s="375"/>
      <c r="BS27" s="375"/>
      <c r="BT27" s="375"/>
      <c r="BU27" s="376"/>
      <c r="BV27" s="374">
        <v>51805553</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111354160</v>
      </c>
      <c r="BO28" s="381"/>
      <c r="BP28" s="381"/>
      <c r="BQ28" s="381"/>
      <c r="BR28" s="381"/>
      <c r="BS28" s="381"/>
      <c r="BT28" s="381"/>
      <c r="BU28" s="382"/>
      <c r="BV28" s="380">
        <v>108109993</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競輪事業特別会計</v>
      </c>
      <c r="X32" s="362"/>
      <c r="Y32" s="362"/>
      <c r="Z32" s="362"/>
      <c r="AA32" s="362"/>
      <c r="AB32" s="362"/>
      <c r="AC32" s="362"/>
      <c r="AD32" s="362"/>
      <c r="AE32" s="362"/>
      <c r="AF32" s="362"/>
      <c r="AG32" s="362"/>
      <c r="AH32" s="362"/>
      <c r="AI32" s="362"/>
      <c r="AJ32" s="362"/>
      <c r="AK32" s="362"/>
      <c r="AL32" s="144"/>
      <c r="AM32" s="361">
        <f>IF(AO32="","",MAX(C32:D41,U32:V41)+1)</f>
        <v>14</v>
      </c>
      <c r="AN32" s="361"/>
      <c r="AO32" s="362" t="str">
        <f>IF('各会計、関係団体の財政状況及び健全化判断比率'!B31="","",'各会計、関係団体の財政状況及び健全化判断比率'!B31)</f>
        <v>水道事業会計</v>
      </c>
      <c r="AP32" s="362"/>
      <c r="AQ32" s="362"/>
      <c r="AR32" s="362"/>
      <c r="AS32" s="362"/>
      <c r="AT32" s="362"/>
      <c r="AU32" s="362"/>
      <c r="AV32" s="362"/>
      <c r="AW32" s="362"/>
      <c r="AX32" s="362"/>
      <c r="AY32" s="362"/>
      <c r="AZ32" s="362"/>
      <c r="BA32" s="362"/>
      <c r="BB32" s="362"/>
      <c r="BC32" s="362"/>
      <c r="BD32" s="144"/>
      <c r="BE32" s="361">
        <f>IF(BG32="","",MAX(C32:D41,U32:V41,AM32:AN41)+1)</f>
        <v>20</v>
      </c>
      <c r="BF32" s="361"/>
      <c r="BG32" s="362" t="str">
        <f>IF('各会計、関係団体の財政状況及び健全化判断比率'!B37="","",'各会計、関係団体の財政状況及び健全化判断比率'!B37)</f>
        <v>港湾事業特別会計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22</v>
      </c>
      <c r="CP32" s="361"/>
      <c r="CQ32" s="362" t="str">
        <f>IF('各会計、関係団体の財政状況及び健全化判断比率'!BS7="","",'各会計、関係団体の財政状況及び健全化判断比率'!BS7)</f>
        <v>鹿島都市開発(株)</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44"/>
      <c r="U33" s="361">
        <f t="shared" ref="U33:U41" si="0">IF(W33="","",U32+1)</f>
        <v>12</v>
      </c>
      <c r="V33" s="361"/>
      <c r="W33" s="362" t="str">
        <f>IF('各会計、関係団体の財政状況及び健全化判断比率'!B29="","",'各会計、関係団体の財政状況及び健全化判断比率'!B29)</f>
        <v>県立医療大学付属病院特別会計</v>
      </c>
      <c r="X33" s="362"/>
      <c r="Y33" s="362"/>
      <c r="Z33" s="362"/>
      <c r="AA33" s="362"/>
      <c r="AB33" s="362"/>
      <c r="AC33" s="362"/>
      <c r="AD33" s="362"/>
      <c r="AE33" s="362"/>
      <c r="AF33" s="362"/>
      <c r="AG33" s="362"/>
      <c r="AH33" s="362"/>
      <c r="AI33" s="362"/>
      <c r="AJ33" s="362"/>
      <c r="AK33" s="362"/>
      <c r="AL33" s="144"/>
      <c r="AM33" s="361">
        <f t="shared" ref="AM33:AM41" si="1">IF(AO33="","",AM32+1)</f>
        <v>15</v>
      </c>
      <c r="AN33" s="361"/>
      <c r="AO33" s="362" t="str">
        <f>IF('各会計、関係団体の財政状況及び健全化判断比率'!B32="","",'各会計、関係団体の財政状況及び健全化判断比率'!B32)</f>
        <v>工業用水道事業会計</v>
      </c>
      <c r="AP33" s="362"/>
      <c r="AQ33" s="362"/>
      <c r="AR33" s="362"/>
      <c r="AS33" s="362"/>
      <c r="AT33" s="362"/>
      <c r="AU33" s="362"/>
      <c r="AV33" s="362"/>
      <c r="AW33" s="362"/>
      <c r="AX33" s="362"/>
      <c r="AY33" s="362"/>
      <c r="AZ33" s="362"/>
      <c r="BA33" s="362"/>
      <c r="BB33" s="362"/>
      <c r="BC33" s="362"/>
      <c r="BD33" s="144"/>
      <c r="BE33" s="361">
        <f t="shared" ref="BE33:BE41" si="2">IF(BG33="","",BE32+1)</f>
        <v>21</v>
      </c>
      <c r="BF33" s="361"/>
      <c r="BG33" s="362" t="str">
        <f>IF('各会計、関係団体の財政状況及び健全化判断比率'!B38="","",'各会計、関係団体の財政状況及び健全化判断比率'!B38)</f>
        <v>都市計画事業土地区画整理事業特別会計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23</v>
      </c>
      <c r="CP33" s="361"/>
      <c r="CQ33" s="362" t="str">
        <f>IF('各会計、関係団体の財政状況及び健全化判断比率'!BS8="","",'各会計、関係団体の財政状況及び健全化判断比率'!BS8)</f>
        <v>鹿島臨海鉄道(株)</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市町村振興資金特別会計</v>
      </c>
      <c r="F34" s="362"/>
      <c r="G34" s="362"/>
      <c r="H34" s="362"/>
      <c r="I34" s="362"/>
      <c r="J34" s="362"/>
      <c r="K34" s="362"/>
      <c r="L34" s="362"/>
      <c r="M34" s="362"/>
      <c r="N34" s="362"/>
      <c r="O34" s="362"/>
      <c r="P34" s="362"/>
      <c r="Q34" s="362"/>
      <c r="R34" s="362"/>
      <c r="S34" s="362"/>
      <c r="T34" s="144"/>
      <c r="U34" s="361">
        <f t="shared" si="0"/>
        <v>13</v>
      </c>
      <c r="V34" s="361"/>
      <c r="W34" s="362" t="str">
        <f>IF('各会計、関係団体の財政状況及び健全化判断比率'!B30="","",'各会計、関係団体の財政状況及び健全化判断比率'!B30)</f>
        <v>国民健康保険特別会計</v>
      </c>
      <c r="X34" s="362"/>
      <c r="Y34" s="362"/>
      <c r="Z34" s="362"/>
      <c r="AA34" s="362"/>
      <c r="AB34" s="362"/>
      <c r="AC34" s="362"/>
      <c r="AD34" s="362"/>
      <c r="AE34" s="362"/>
      <c r="AF34" s="362"/>
      <c r="AG34" s="362"/>
      <c r="AH34" s="362"/>
      <c r="AI34" s="362"/>
      <c r="AJ34" s="362"/>
      <c r="AK34" s="362"/>
      <c r="AL34" s="144"/>
      <c r="AM34" s="361">
        <f t="shared" si="1"/>
        <v>16</v>
      </c>
      <c r="AN34" s="361"/>
      <c r="AO34" s="362" t="str">
        <f>IF('各会計、関係団体の財政状況及び健全化判断比率'!B33="","",'各会計、関係団体の財政状況及び健全化判断比率'!B33)</f>
        <v>病院事業会計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24</v>
      </c>
      <c r="CP34" s="361"/>
      <c r="CQ34" s="362" t="str">
        <f>IF('各会計、関係団体の財政状況及び健全化判断比率'!BS9="","",'各会計、関係団体の財政状況及び健全化判断比率'!BS9)</f>
        <v>(公財)いばらき文化振興財団</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鹿島臨海工業地帯造成事業特別会計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17</v>
      </c>
      <c r="AN35" s="361"/>
      <c r="AO35" s="362" t="str">
        <f>IF('各会計、関係団体の財政状況及び健全化判断比率'!B34="","",'各会計、関係団体の財政状況及び健全化判断比率'!B34)</f>
        <v>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25</v>
      </c>
      <c r="CP35" s="361"/>
      <c r="CQ35" s="362" t="str">
        <f>IF('各会計、関係団体の財政状況及び健全化判断比率'!BS10="","",'各会計、関係団体の財政状況及び健全化判断比率'!BS10)</f>
        <v>(公財)茨城県国際交流協会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母子・父子・寡婦福祉資金特別会計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18</v>
      </c>
      <c r="AN36" s="361"/>
      <c r="AO36" s="362" t="str">
        <f>IF('各会計、関係団体の財政状況及び健全化判断比率'!B35="","",'各会計、関係団体の財政状況及び健全化判断比率'!B35)</f>
        <v>鹿島臨海都市計画下水道事業会計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26</v>
      </c>
      <c r="CP36" s="361"/>
      <c r="CQ36" s="362" t="str">
        <f>IF('各会計、関係団体の財政状況及び健全化判断比率'!BS11="","",'各会計、関係団体の財政状況及び健全化判断比率'!BS11)</f>
        <v>(一財)茨城県環境保全事業団</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中小企業事業資金特別会計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f t="shared" si="1"/>
        <v>19</v>
      </c>
      <c r="AN37" s="361"/>
      <c r="AO37" s="362" t="str">
        <f>IF('各会計、関係団体の財政状況及び健全化判断比率'!B36="","",'各会計、関係団体の財政状況及び健全化判断比率'!B36)</f>
        <v>地域振興事業会計</v>
      </c>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27</v>
      </c>
      <c r="CP37" s="361"/>
      <c r="CQ37" s="362" t="str">
        <f>IF('各会計、関係団体の財政状況及び健全化判断比率'!BS12="","",'各会計、関係団体の財政状況及び健全化判断比率'!BS12)</f>
        <v>(公財)茨城県消防協会</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農業改良資金特別会計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28</v>
      </c>
      <c r="CP38" s="361"/>
      <c r="CQ38" s="362" t="str">
        <f>IF('各会計、関係団体の財政状況及び健全化判断比率'!BS13="","",'各会計、関係団体の財政状況及び健全化判断比率'!BS13)</f>
        <v>(公財)茨城県看護教育財団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公共用地先行取得事業特別会計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29</v>
      </c>
      <c r="CP39" s="361"/>
      <c r="CQ39" s="362" t="str">
        <f>IF('各会計、関係団体の財政状況及び健全化判断比率'!BS14="","",'各会計、関係団体の財政状況及び健全化判断比率'!BS14)</f>
        <v>(公財)いばらき腎臓財団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林業・木材産業改善資金特別会計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30</v>
      </c>
      <c r="CP40" s="361"/>
      <c r="CQ40" s="362" t="str">
        <f>IF('各会計、関係団体の財政状況及び健全化判断比率'!BS15="","",'各会計、関係団体の財政状況及び健全化判断比率'!BS15)</f>
        <v>(公財)いばらき中小企業グローバル推進機構</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沿岸漁業改善資金特別会計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31</v>
      </c>
      <c r="CP41" s="361"/>
      <c r="CQ41" s="362" t="str">
        <f>IF('各会計、関係団体の財政状況及び健全化判断比率'!BS16="","",'各会計、関係団体の財政状況及び健全化判断比率'!BS16)</f>
        <v>(公財)茨城県開発公社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AOfsH1bJ9ziuePMDED822uYE55aV/bN8dHt18JdH/m3O/skWx3SrMDXd0WpPdCSINYp8o0z8UXLnyrIuSh9PBw==" saltValue="UvP6sHA6tcfJjM6wV5Iv0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522</v>
      </c>
      <c r="D34" s="1112"/>
      <c r="E34" s="1113"/>
      <c r="F34" s="20">
        <v>3.1</v>
      </c>
      <c r="G34" s="21">
        <v>3.07</v>
      </c>
      <c r="H34" s="21">
        <v>3.38</v>
      </c>
      <c r="I34" s="21">
        <v>3.95</v>
      </c>
      <c r="J34" s="22">
        <v>4.12</v>
      </c>
      <c r="K34" s="10"/>
      <c r="L34" s="10"/>
      <c r="M34" s="10"/>
      <c r="N34" s="10"/>
      <c r="O34" s="10"/>
      <c r="P34" s="10"/>
    </row>
    <row r="35" spans="1:16" ht="39" customHeight="1" x14ac:dyDescent="0.2">
      <c r="A35" s="10"/>
      <c r="B35" s="23"/>
      <c r="C35" s="1108" t="s">
        <v>523</v>
      </c>
      <c r="D35" s="1108"/>
      <c r="E35" s="1109"/>
      <c r="F35" s="24">
        <v>2.97</v>
      </c>
      <c r="G35" s="25">
        <v>3.1</v>
      </c>
      <c r="H35" s="25">
        <v>3.28</v>
      </c>
      <c r="I35" s="25">
        <v>3.5</v>
      </c>
      <c r="J35" s="26">
        <v>3.65</v>
      </c>
      <c r="K35" s="10"/>
      <c r="L35" s="10"/>
      <c r="M35" s="10"/>
      <c r="N35" s="10"/>
      <c r="O35" s="10"/>
      <c r="P35" s="10"/>
    </row>
    <row r="36" spans="1:16" ht="39" customHeight="1" x14ac:dyDescent="0.2">
      <c r="A36" s="10"/>
      <c r="B36" s="23"/>
      <c r="C36" s="1108" t="s">
        <v>524</v>
      </c>
      <c r="D36" s="1108"/>
      <c r="E36" s="1109"/>
      <c r="F36" s="24">
        <v>3.72</v>
      </c>
      <c r="G36" s="25">
        <v>3.19</v>
      </c>
      <c r="H36" s="25">
        <v>2.98</v>
      </c>
      <c r="I36" s="25">
        <v>3.13</v>
      </c>
      <c r="J36" s="26">
        <v>2.1800000000000002</v>
      </c>
      <c r="K36" s="10"/>
      <c r="L36" s="10"/>
      <c r="M36" s="10"/>
      <c r="N36" s="10"/>
      <c r="O36" s="10"/>
      <c r="P36" s="10"/>
    </row>
    <row r="37" spans="1:16" ht="39" customHeight="1" x14ac:dyDescent="0.2">
      <c r="A37" s="10"/>
      <c r="B37" s="23"/>
      <c r="C37" s="1108" t="s">
        <v>525</v>
      </c>
      <c r="D37" s="1108"/>
      <c r="E37" s="1109"/>
      <c r="F37" s="24">
        <v>2.59</v>
      </c>
      <c r="G37" s="25">
        <v>1.0900000000000001</v>
      </c>
      <c r="H37" s="25">
        <v>0.65</v>
      </c>
      <c r="I37" s="25">
        <v>0.59</v>
      </c>
      <c r="J37" s="26">
        <v>1.28</v>
      </c>
      <c r="K37" s="10"/>
      <c r="L37" s="10"/>
      <c r="M37" s="10"/>
      <c r="N37" s="10"/>
      <c r="O37" s="10"/>
      <c r="P37" s="10"/>
    </row>
    <row r="38" spans="1:16" ht="39" customHeight="1" x14ac:dyDescent="0.2">
      <c r="A38" s="10"/>
      <c r="B38" s="23"/>
      <c r="C38" s="1108" t="s">
        <v>526</v>
      </c>
      <c r="D38" s="1108"/>
      <c r="E38" s="1109"/>
      <c r="F38" s="24">
        <v>1.07</v>
      </c>
      <c r="G38" s="25">
        <v>1.47</v>
      </c>
      <c r="H38" s="25">
        <v>1.7</v>
      </c>
      <c r="I38" s="25">
        <v>1.55</v>
      </c>
      <c r="J38" s="26">
        <v>1.25</v>
      </c>
      <c r="K38" s="10"/>
      <c r="L38" s="10"/>
      <c r="M38" s="10"/>
      <c r="N38" s="10"/>
      <c r="O38" s="10"/>
      <c r="P38" s="10"/>
    </row>
    <row r="39" spans="1:16" ht="39" customHeight="1" x14ac:dyDescent="0.2">
      <c r="A39" s="10"/>
      <c r="B39" s="23"/>
      <c r="C39" s="1108" t="s">
        <v>527</v>
      </c>
      <c r="D39" s="1108"/>
      <c r="E39" s="1109"/>
      <c r="F39" s="24">
        <v>0.32</v>
      </c>
      <c r="G39" s="25">
        <v>0.22</v>
      </c>
      <c r="H39" s="25">
        <v>0.3</v>
      </c>
      <c r="I39" s="25">
        <v>0.53</v>
      </c>
      <c r="J39" s="26">
        <v>1.17</v>
      </c>
      <c r="K39" s="10"/>
      <c r="L39" s="10"/>
      <c r="M39" s="10"/>
      <c r="N39" s="10"/>
      <c r="O39" s="10"/>
      <c r="P39" s="10"/>
    </row>
    <row r="40" spans="1:16" ht="39" customHeight="1" x14ac:dyDescent="0.2">
      <c r="A40" s="10"/>
      <c r="B40" s="23"/>
      <c r="C40" s="1108" t="s">
        <v>528</v>
      </c>
      <c r="D40" s="1108"/>
      <c r="E40" s="1109"/>
      <c r="F40" s="24">
        <v>1.02</v>
      </c>
      <c r="G40" s="25">
        <v>0.95</v>
      </c>
      <c r="H40" s="25">
        <v>0.96</v>
      </c>
      <c r="I40" s="25">
        <v>0.91</v>
      </c>
      <c r="J40" s="26">
        <v>0.86</v>
      </c>
      <c r="K40" s="10"/>
      <c r="L40" s="10"/>
      <c r="M40" s="10"/>
      <c r="N40" s="10"/>
      <c r="O40" s="10"/>
      <c r="P40" s="10"/>
    </row>
    <row r="41" spans="1:16" ht="39" customHeight="1" x14ac:dyDescent="0.2">
      <c r="A41" s="10"/>
      <c r="B41" s="23"/>
      <c r="C41" s="1108" t="s">
        <v>529</v>
      </c>
      <c r="D41" s="1108"/>
      <c r="E41" s="1109"/>
      <c r="F41" s="24">
        <v>0.41</v>
      </c>
      <c r="G41" s="25">
        <v>0.48</v>
      </c>
      <c r="H41" s="25">
        <v>0.52</v>
      </c>
      <c r="I41" s="25">
        <v>0.54</v>
      </c>
      <c r="J41" s="26">
        <v>0.6</v>
      </c>
      <c r="K41" s="10"/>
      <c r="L41" s="10"/>
      <c r="M41" s="10"/>
      <c r="N41" s="10"/>
      <c r="O41" s="10"/>
      <c r="P41" s="10"/>
    </row>
    <row r="42" spans="1:16" ht="39" customHeight="1" x14ac:dyDescent="0.2">
      <c r="A42" s="10"/>
      <c r="B42" s="27"/>
      <c r="C42" s="1108" t="s">
        <v>530</v>
      </c>
      <c r="D42" s="1108"/>
      <c r="E42" s="1109"/>
      <c r="F42" s="24" t="s">
        <v>478</v>
      </c>
      <c r="G42" s="25" t="s">
        <v>478</v>
      </c>
      <c r="H42" s="25" t="s">
        <v>478</v>
      </c>
      <c r="I42" s="25" t="s">
        <v>478</v>
      </c>
      <c r="J42" s="26" t="s">
        <v>478</v>
      </c>
      <c r="K42" s="10"/>
      <c r="L42" s="10"/>
      <c r="M42" s="10"/>
      <c r="N42" s="10"/>
      <c r="O42" s="10"/>
      <c r="P42" s="10"/>
    </row>
    <row r="43" spans="1:16" ht="39" customHeight="1" thickBot="1" x14ac:dyDescent="0.25">
      <c r="A43" s="10"/>
      <c r="B43" s="28"/>
      <c r="C43" s="1110" t="s">
        <v>531</v>
      </c>
      <c r="D43" s="1110"/>
      <c r="E43" s="1111"/>
      <c r="F43" s="29">
        <v>0.72</v>
      </c>
      <c r="G43" s="30">
        <v>0.3</v>
      </c>
      <c r="H43" s="30">
        <v>0.38</v>
      </c>
      <c r="I43" s="30">
        <v>0.49</v>
      </c>
      <c r="J43" s="31">
        <v>0.68</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2A8i5rm0jcacptmWgdLULquHqZUPI7viPOeZ0wo45YKDYESv8WZmeJgeyIf8zAAlLeVOVEBZgmvQd2JXC0h78Q==" saltValue="JoiIhlSiw+ajYk4Rr8Ri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7"/>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139684</v>
      </c>
      <c r="L45" s="46">
        <v>114487</v>
      </c>
      <c r="M45" s="46">
        <v>114456</v>
      </c>
      <c r="N45" s="46">
        <v>115990</v>
      </c>
      <c r="O45" s="47">
        <v>118164</v>
      </c>
      <c r="P45" s="34"/>
      <c r="Q45" s="34"/>
      <c r="R45" s="34"/>
      <c r="S45" s="34"/>
      <c r="T45" s="34"/>
      <c r="U45" s="34"/>
    </row>
    <row r="46" spans="1:21" ht="30.75" customHeight="1" x14ac:dyDescent="0.2">
      <c r="A46" s="34"/>
      <c r="B46" s="1139"/>
      <c r="C46" s="1140"/>
      <c r="D46" s="48"/>
      <c r="E46" s="1116" t="s">
        <v>12</v>
      </c>
      <c r="F46" s="1116"/>
      <c r="G46" s="1116"/>
      <c r="H46" s="1116"/>
      <c r="I46" s="1116"/>
      <c r="J46" s="1117"/>
      <c r="K46" s="49">
        <v>3060</v>
      </c>
      <c r="L46" s="50">
        <v>961</v>
      </c>
      <c r="M46" s="50">
        <v>370</v>
      </c>
      <c r="N46" s="50" t="s">
        <v>478</v>
      </c>
      <c r="O46" s="51">
        <v>311</v>
      </c>
      <c r="P46" s="34"/>
      <c r="Q46" s="34"/>
      <c r="R46" s="34"/>
      <c r="S46" s="34"/>
      <c r="T46" s="34"/>
      <c r="U46" s="34"/>
    </row>
    <row r="47" spans="1:21" ht="30.75" customHeight="1" x14ac:dyDescent="0.2">
      <c r="A47" s="34"/>
      <c r="B47" s="1139"/>
      <c r="C47" s="1140"/>
      <c r="D47" s="48"/>
      <c r="E47" s="1116" t="s">
        <v>13</v>
      </c>
      <c r="F47" s="1116"/>
      <c r="G47" s="1116"/>
      <c r="H47" s="1116"/>
      <c r="I47" s="1116"/>
      <c r="J47" s="1117"/>
      <c r="K47" s="49">
        <v>28932</v>
      </c>
      <c r="L47" s="50">
        <v>27213</v>
      </c>
      <c r="M47" s="50">
        <v>28605</v>
      </c>
      <c r="N47" s="50">
        <v>30118</v>
      </c>
      <c r="O47" s="51">
        <v>28925</v>
      </c>
      <c r="P47" s="34"/>
      <c r="Q47" s="34"/>
      <c r="R47" s="34"/>
      <c r="S47" s="34"/>
      <c r="T47" s="34"/>
      <c r="U47" s="34"/>
    </row>
    <row r="48" spans="1:21" ht="30.75" customHeight="1" x14ac:dyDescent="0.2">
      <c r="A48" s="34"/>
      <c r="B48" s="1139"/>
      <c r="C48" s="1140"/>
      <c r="D48" s="48"/>
      <c r="E48" s="1116" t="s">
        <v>14</v>
      </c>
      <c r="F48" s="1116"/>
      <c r="G48" s="1116"/>
      <c r="H48" s="1116"/>
      <c r="I48" s="1116"/>
      <c r="J48" s="1117"/>
      <c r="K48" s="49">
        <v>3538</v>
      </c>
      <c r="L48" s="50">
        <v>3576</v>
      </c>
      <c r="M48" s="50">
        <v>3592</v>
      </c>
      <c r="N48" s="50">
        <v>3237</v>
      </c>
      <c r="O48" s="51">
        <v>3002</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478</v>
      </c>
      <c r="L49" s="50" t="s">
        <v>478</v>
      </c>
      <c r="M49" s="50" t="s">
        <v>478</v>
      </c>
      <c r="N49" s="50" t="s">
        <v>478</v>
      </c>
      <c r="O49" s="51" t="s">
        <v>478</v>
      </c>
      <c r="P49" s="34"/>
      <c r="Q49" s="34"/>
      <c r="R49" s="34"/>
      <c r="S49" s="34"/>
      <c r="T49" s="34"/>
      <c r="U49" s="34"/>
    </row>
    <row r="50" spans="1:21" ht="30.75" customHeight="1" x14ac:dyDescent="0.2">
      <c r="A50" s="34"/>
      <c r="B50" s="1139"/>
      <c r="C50" s="1140"/>
      <c r="D50" s="48"/>
      <c r="E50" s="1116" t="s">
        <v>16</v>
      </c>
      <c r="F50" s="1116"/>
      <c r="G50" s="1116"/>
      <c r="H50" s="1116"/>
      <c r="I50" s="1116"/>
      <c r="J50" s="1117"/>
      <c r="K50" s="49">
        <v>593</v>
      </c>
      <c r="L50" s="50">
        <v>488</v>
      </c>
      <c r="M50" s="50">
        <v>403</v>
      </c>
      <c r="N50" s="50">
        <v>404</v>
      </c>
      <c r="O50" s="51">
        <v>459</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478</v>
      </c>
      <c r="L51" s="50" t="s">
        <v>478</v>
      </c>
      <c r="M51" s="50" t="s">
        <v>478</v>
      </c>
      <c r="N51" s="50" t="s">
        <v>478</v>
      </c>
      <c r="O51" s="51" t="s">
        <v>478</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121772</v>
      </c>
      <c r="L52" s="50">
        <v>95176</v>
      </c>
      <c r="M52" s="50">
        <v>93166</v>
      </c>
      <c r="N52" s="50">
        <v>93320</v>
      </c>
      <c r="O52" s="51">
        <v>91896</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54035</v>
      </c>
      <c r="L53" s="55">
        <v>51549</v>
      </c>
      <c r="M53" s="55">
        <v>54260</v>
      </c>
      <c r="N53" s="55">
        <v>56429</v>
      </c>
      <c r="O53" s="56">
        <v>58965</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532</v>
      </c>
      <c r="P55" s="34"/>
      <c r="Q55" s="34"/>
      <c r="R55" s="34"/>
      <c r="S55" s="34"/>
      <c r="T55" s="34"/>
      <c r="U55" s="34"/>
    </row>
    <row r="56" spans="1:21" ht="30.75" customHeight="1" thickBot="1" x14ac:dyDescent="0.3">
      <c r="A56" s="34"/>
      <c r="B56" s="60"/>
      <c r="C56" s="61"/>
      <c r="D56" s="61"/>
      <c r="E56" s="62"/>
      <c r="F56" s="62"/>
      <c r="G56" s="62"/>
      <c r="H56" s="62"/>
      <c r="I56" s="62"/>
      <c r="J56" s="63" t="s">
        <v>3</v>
      </c>
      <c r="K56" s="64" t="s">
        <v>533</v>
      </c>
      <c r="L56" s="65" t="s">
        <v>534</v>
      </c>
      <c r="M56" s="65" t="s">
        <v>535</v>
      </c>
      <c r="N56" s="65" t="s">
        <v>536</v>
      </c>
      <c r="O56" s="66" t="s">
        <v>537</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9820</v>
      </c>
      <c r="L57" s="68">
        <v>11466</v>
      </c>
      <c r="M57" s="68">
        <v>11164</v>
      </c>
      <c r="N57" s="68">
        <v>25181</v>
      </c>
      <c r="O57" s="69">
        <v>37008</v>
      </c>
      <c r="P57" s="34"/>
      <c r="Q57" s="34"/>
      <c r="R57" s="34"/>
      <c r="S57" s="34"/>
      <c r="T57" s="34"/>
      <c r="U57" s="34"/>
    </row>
    <row r="58" spans="1:21" ht="30.75" customHeight="1" x14ac:dyDescent="0.2">
      <c r="A58" s="34"/>
      <c r="B58" s="1124"/>
      <c r="C58" s="1125"/>
      <c r="D58" s="1131" t="s">
        <v>26</v>
      </c>
      <c r="E58" s="1132"/>
      <c r="F58" s="1132"/>
      <c r="G58" s="1132"/>
      <c r="H58" s="1132"/>
      <c r="I58" s="1132"/>
      <c r="J58" s="1133"/>
      <c r="K58" s="70">
        <v>58924</v>
      </c>
      <c r="L58" s="71">
        <v>76377</v>
      </c>
      <c r="M58" s="71">
        <v>92520</v>
      </c>
      <c r="N58" s="71">
        <v>110487</v>
      </c>
      <c r="O58" s="72">
        <v>111525</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85597</v>
      </c>
      <c r="L59" s="74">
        <v>83361</v>
      </c>
      <c r="M59" s="74">
        <v>95691</v>
      </c>
      <c r="N59" s="74">
        <v>109521</v>
      </c>
      <c r="O59" s="75">
        <v>112469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sheetData>
  <sheetProtection algorithmName="SHA-512" hashValue="LiRx/9vV59KVvTZn7h8AuuUklYwCT1355pX1Ia+FmdqWVt6E1URGnkLI1u0Dq5UvQSqMwBpIawk/YWvVnsJNrg==" saltValue="30+cJrMbGdFVYBi857eU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517</v>
      </c>
      <c r="J40" s="336" t="s">
        <v>518</v>
      </c>
      <c r="K40" s="336" t="s">
        <v>519</v>
      </c>
      <c r="L40" s="336" t="s">
        <v>520</v>
      </c>
      <c r="M40" s="337" t="s">
        <v>521</v>
      </c>
    </row>
    <row r="41" spans="2:13" ht="27.75" customHeight="1" x14ac:dyDescent="0.2">
      <c r="B41" s="1157" t="s">
        <v>30</v>
      </c>
      <c r="C41" s="1158"/>
      <c r="D41" s="85"/>
      <c r="E41" s="1159" t="s">
        <v>31</v>
      </c>
      <c r="F41" s="1159"/>
      <c r="G41" s="1159"/>
      <c r="H41" s="1160"/>
      <c r="I41" s="338">
        <v>2217258</v>
      </c>
      <c r="J41" s="339">
        <v>2249000</v>
      </c>
      <c r="K41" s="339">
        <v>2245695</v>
      </c>
      <c r="L41" s="339">
        <v>2189215</v>
      </c>
      <c r="M41" s="340">
        <v>2127800</v>
      </c>
    </row>
    <row r="42" spans="2:13" ht="27.75" customHeight="1" x14ac:dyDescent="0.2">
      <c r="B42" s="1147"/>
      <c r="C42" s="1148"/>
      <c r="D42" s="86"/>
      <c r="E42" s="1151" t="s">
        <v>32</v>
      </c>
      <c r="F42" s="1151"/>
      <c r="G42" s="1151"/>
      <c r="H42" s="1152"/>
      <c r="I42" s="341">
        <v>23872</v>
      </c>
      <c r="J42" s="342">
        <v>21886</v>
      </c>
      <c r="K42" s="342">
        <v>20026</v>
      </c>
      <c r="L42" s="342">
        <v>17842</v>
      </c>
      <c r="M42" s="343">
        <v>15902</v>
      </c>
    </row>
    <row r="43" spans="2:13" ht="27.75" customHeight="1" x14ac:dyDescent="0.2">
      <c r="B43" s="1147"/>
      <c r="C43" s="1148"/>
      <c r="D43" s="86"/>
      <c r="E43" s="1151" t="s">
        <v>33</v>
      </c>
      <c r="F43" s="1151"/>
      <c r="G43" s="1151"/>
      <c r="H43" s="1152"/>
      <c r="I43" s="341">
        <v>76610</v>
      </c>
      <c r="J43" s="342">
        <v>70170</v>
      </c>
      <c r="K43" s="342">
        <v>64282</v>
      </c>
      <c r="L43" s="342">
        <v>58810</v>
      </c>
      <c r="M43" s="343">
        <v>60733</v>
      </c>
    </row>
    <row r="44" spans="2:13" ht="27.75" customHeight="1" x14ac:dyDescent="0.2">
      <c r="B44" s="1147"/>
      <c r="C44" s="1148"/>
      <c r="D44" s="86"/>
      <c r="E44" s="1151" t="s">
        <v>34</v>
      </c>
      <c r="F44" s="1151"/>
      <c r="G44" s="1151"/>
      <c r="H44" s="1152"/>
      <c r="I44" s="341" t="s">
        <v>478</v>
      </c>
      <c r="J44" s="342" t="s">
        <v>478</v>
      </c>
      <c r="K44" s="342" t="s">
        <v>478</v>
      </c>
      <c r="L44" s="342" t="s">
        <v>478</v>
      </c>
      <c r="M44" s="343" t="s">
        <v>478</v>
      </c>
    </row>
    <row r="45" spans="2:13" ht="27.75" customHeight="1" x14ac:dyDescent="0.2">
      <c r="B45" s="1147"/>
      <c r="C45" s="1148"/>
      <c r="D45" s="86"/>
      <c r="E45" s="1151" t="s">
        <v>35</v>
      </c>
      <c r="F45" s="1151"/>
      <c r="G45" s="1151"/>
      <c r="H45" s="1152"/>
      <c r="I45" s="341">
        <v>245916</v>
      </c>
      <c r="J45" s="342">
        <v>251763</v>
      </c>
      <c r="K45" s="342">
        <v>228508</v>
      </c>
      <c r="L45" s="342">
        <v>231415</v>
      </c>
      <c r="M45" s="343">
        <v>223335</v>
      </c>
    </row>
    <row r="46" spans="2:13" ht="27.75" customHeight="1" x14ac:dyDescent="0.2">
      <c r="B46" s="1147"/>
      <c r="C46" s="1148"/>
      <c r="D46" s="87"/>
      <c r="E46" s="1161" t="s">
        <v>36</v>
      </c>
      <c r="F46" s="1161"/>
      <c r="G46" s="1161"/>
      <c r="H46" s="1162"/>
      <c r="I46" s="341">
        <v>864</v>
      </c>
      <c r="J46" s="342">
        <v>831</v>
      </c>
      <c r="K46" s="342">
        <v>1851</v>
      </c>
      <c r="L46" s="342">
        <v>2818</v>
      </c>
      <c r="M46" s="343">
        <v>3271</v>
      </c>
    </row>
    <row r="47" spans="2:13" ht="27.75" customHeight="1" x14ac:dyDescent="0.2">
      <c r="B47" s="1147"/>
      <c r="C47" s="1148"/>
      <c r="D47" s="88"/>
      <c r="E47" s="1163" t="s">
        <v>37</v>
      </c>
      <c r="F47" s="1164"/>
      <c r="G47" s="1164"/>
      <c r="H47" s="1165"/>
      <c r="I47" s="341" t="s">
        <v>478</v>
      </c>
      <c r="J47" s="342" t="s">
        <v>478</v>
      </c>
      <c r="K47" s="342" t="s">
        <v>478</v>
      </c>
      <c r="L47" s="342" t="s">
        <v>478</v>
      </c>
      <c r="M47" s="343" t="s">
        <v>478</v>
      </c>
    </row>
    <row r="48" spans="2:13" ht="27.75" customHeight="1" x14ac:dyDescent="0.2">
      <c r="B48" s="1147"/>
      <c r="C48" s="1148"/>
      <c r="D48" s="86"/>
      <c r="E48" s="1151" t="s">
        <v>38</v>
      </c>
      <c r="F48" s="1151"/>
      <c r="G48" s="1151"/>
      <c r="H48" s="1152"/>
      <c r="I48" s="341" t="s">
        <v>478</v>
      </c>
      <c r="J48" s="342" t="s">
        <v>478</v>
      </c>
      <c r="K48" s="342" t="s">
        <v>478</v>
      </c>
      <c r="L48" s="342" t="s">
        <v>478</v>
      </c>
      <c r="M48" s="343" t="s">
        <v>478</v>
      </c>
    </row>
    <row r="49" spans="2:13" ht="27.75" customHeight="1" x14ac:dyDescent="0.2">
      <c r="B49" s="1149"/>
      <c r="C49" s="1150"/>
      <c r="D49" s="86"/>
      <c r="E49" s="1151" t="s">
        <v>39</v>
      </c>
      <c r="F49" s="1151"/>
      <c r="G49" s="1151"/>
      <c r="H49" s="1152"/>
      <c r="I49" s="341" t="s">
        <v>478</v>
      </c>
      <c r="J49" s="342" t="s">
        <v>478</v>
      </c>
      <c r="K49" s="342" t="s">
        <v>478</v>
      </c>
      <c r="L49" s="342" t="s">
        <v>478</v>
      </c>
      <c r="M49" s="343" t="s">
        <v>478</v>
      </c>
    </row>
    <row r="50" spans="2:13" ht="27.75" customHeight="1" x14ac:dyDescent="0.2">
      <c r="B50" s="1145" t="s">
        <v>40</v>
      </c>
      <c r="C50" s="1146"/>
      <c r="D50" s="89"/>
      <c r="E50" s="1151" t="s">
        <v>41</v>
      </c>
      <c r="F50" s="1151"/>
      <c r="G50" s="1151"/>
      <c r="H50" s="1152"/>
      <c r="I50" s="341">
        <v>184660</v>
      </c>
      <c r="J50" s="342">
        <v>261941</v>
      </c>
      <c r="K50" s="342">
        <v>316847</v>
      </c>
      <c r="L50" s="342">
        <v>317254</v>
      </c>
      <c r="M50" s="343">
        <v>309671</v>
      </c>
    </row>
    <row r="51" spans="2:13" ht="27.75" customHeight="1" x14ac:dyDescent="0.2">
      <c r="B51" s="1147"/>
      <c r="C51" s="1148"/>
      <c r="D51" s="86"/>
      <c r="E51" s="1151" t="s">
        <v>42</v>
      </c>
      <c r="F51" s="1151"/>
      <c r="G51" s="1151"/>
      <c r="H51" s="1152"/>
      <c r="I51" s="341">
        <v>68242</v>
      </c>
      <c r="J51" s="342">
        <v>63495</v>
      </c>
      <c r="K51" s="342">
        <v>59543</v>
      </c>
      <c r="L51" s="342">
        <v>54254</v>
      </c>
      <c r="M51" s="343">
        <v>48115</v>
      </c>
    </row>
    <row r="52" spans="2:13" ht="27.75" customHeight="1" x14ac:dyDescent="0.2">
      <c r="B52" s="1149"/>
      <c r="C52" s="1150"/>
      <c r="D52" s="86"/>
      <c r="E52" s="1151" t="s">
        <v>43</v>
      </c>
      <c r="F52" s="1151"/>
      <c r="G52" s="1151"/>
      <c r="H52" s="1152"/>
      <c r="I52" s="341">
        <v>1224909</v>
      </c>
      <c r="J52" s="342">
        <v>1254106</v>
      </c>
      <c r="K52" s="342">
        <v>1215852</v>
      </c>
      <c r="L52" s="342">
        <v>1163847</v>
      </c>
      <c r="M52" s="343">
        <v>1125568</v>
      </c>
    </row>
    <row r="53" spans="2:13" ht="27.75" customHeight="1" thickBot="1" x14ac:dyDescent="0.25">
      <c r="B53" s="1153" t="s">
        <v>20</v>
      </c>
      <c r="C53" s="1154"/>
      <c r="D53" s="90"/>
      <c r="E53" s="1155" t="s">
        <v>44</v>
      </c>
      <c r="F53" s="1155"/>
      <c r="G53" s="1155"/>
      <c r="H53" s="1156"/>
      <c r="I53" s="344">
        <v>1086710</v>
      </c>
      <c r="J53" s="345">
        <v>1014109</v>
      </c>
      <c r="K53" s="345">
        <v>968119</v>
      </c>
      <c r="L53" s="345">
        <v>964745</v>
      </c>
      <c r="M53" s="346">
        <v>947688</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xmDzVOAwhBR8SAENymGeFbCMNnypFvCk+45BKrMmUIWk/zlsHWyAORMs0c6O0oiLA7Enq5iDq/AsWmMLSWTZfg==" saltValue="mtloyDeMTRQfVMwzCpu5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347">
        <v>77637</v>
      </c>
      <c r="G55" s="347">
        <v>68160</v>
      </c>
      <c r="H55" s="348">
        <v>73900</v>
      </c>
    </row>
    <row r="56" spans="2:8" ht="52.5" customHeight="1" x14ac:dyDescent="0.2">
      <c r="B56" s="101"/>
      <c r="C56" s="1173" t="s">
        <v>47</v>
      </c>
      <c r="D56" s="1173"/>
      <c r="E56" s="1174"/>
      <c r="F56" s="349">
        <v>47245</v>
      </c>
      <c r="G56" s="349">
        <v>51806</v>
      </c>
      <c r="H56" s="350">
        <v>47259</v>
      </c>
    </row>
    <row r="57" spans="2:8" ht="53.25" customHeight="1" x14ac:dyDescent="0.2">
      <c r="B57" s="101"/>
      <c r="C57" s="1175" t="s">
        <v>48</v>
      </c>
      <c r="D57" s="1175"/>
      <c r="E57" s="1176"/>
      <c r="F57" s="351">
        <v>102925</v>
      </c>
      <c r="G57" s="351">
        <v>108110</v>
      </c>
      <c r="H57" s="352">
        <v>111354</v>
      </c>
    </row>
    <row r="58" spans="2:8" ht="45.75" customHeight="1" x14ac:dyDescent="0.2">
      <c r="B58" s="102"/>
      <c r="C58" s="1166" t="s">
        <v>566</v>
      </c>
      <c r="D58" s="1167"/>
      <c r="E58" s="1168"/>
      <c r="F58" s="353">
        <v>24006</v>
      </c>
      <c r="G58" s="353">
        <v>24007</v>
      </c>
      <c r="H58" s="354">
        <v>24013</v>
      </c>
    </row>
    <row r="59" spans="2:8" ht="45.75" customHeight="1" x14ac:dyDescent="0.2">
      <c r="B59" s="102"/>
      <c r="C59" s="1166" t="s">
        <v>567</v>
      </c>
      <c r="D59" s="1167"/>
      <c r="E59" s="1168"/>
      <c r="F59" s="353">
        <v>20000</v>
      </c>
      <c r="G59" s="353">
        <v>20001</v>
      </c>
      <c r="H59" s="354">
        <v>20006</v>
      </c>
    </row>
    <row r="60" spans="2:8" ht="45.75" customHeight="1" x14ac:dyDescent="0.2">
      <c r="B60" s="102"/>
      <c r="C60" s="1166" t="s">
        <v>568</v>
      </c>
      <c r="D60" s="1167"/>
      <c r="E60" s="1168"/>
      <c r="F60" s="353">
        <v>20464</v>
      </c>
      <c r="G60" s="353">
        <v>1</v>
      </c>
      <c r="H60" s="354">
        <v>17978</v>
      </c>
    </row>
    <row r="61" spans="2:8" ht="45.75" customHeight="1" x14ac:dyDescent="0.2">
      <c r="B61" s="102"/>
      <c r="C61" s="1166" t="s">
        <v>569</v>
      </c>
      <c r="D61" s="1167"/>
      <c r="E61" s="1168"/>
      <c r="F61" s="353">
        <v>11983</v>
      </c>
      <c r="G61" s="353">
        <v>11555</v>
      </c>
      <c r="H61" s="354">
        <v>10626</v>
      </c>
    </row>
    <row r="62" spans="2:8" ht="45.75" customHeight="1" thickBot="1" x14ac:dyDescent="0.25">
      <c r="B62" s="103"/>
      <c r="C62" s="1166" t="s">
        <v>570</v>
      </c>
      <c r="D62" s="1167"/>
      <c r="E62" s="1168"/>
      <c r="F62" s="355" t="s">
        <v>478</v>
      </c>
      <c r="G62" s="355">
        <v>1788</v>
      </c>
      <c r="H62" s="356">
        <v>6667</v>
      </c>
    </row>
    <row r="63" spans="2:8" ht="52.5" customHeight="1" thickBot="1" x14ac:dyDescent="0.25">
      <c r="B63" s="104"/>
      <c r="C63" s="1169" t="s">
        <v>49</v>
      </c>
      <c r="D63" s="1169"/>
      <c r="E63" s="1170"/>
      <c r="F63" s="357">
        <v>227807</v>
      </c>
      <c r="G63" s="357">
        <v>228075</v>
      </c>
      <c r="H63" s="358">
        <v>232513</v>
      </c>
    </row>
    <row r="64" spans="2:8" ht="13" x14ac:dyDescent="0.2"/>
  </sheetData>
  <sheetProtection algorithmName="SHA-512" hashValue="VTWftDM6IZEC06iH7KPg3CRsUQXdn0cmHdZLBDEl4JsADPGpl0VbBekKsDFsDc2WiNHr6jvMVnON7wiQmf4YxQ==" saltValue="7wzqWgi6InHCX3t7QEJR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510</v>
      </c>
      <c r="B3" s="120"/>
      <c r="C3" s="121"/>
      <c r="D3" s="122">
        <v>62701</v>
      </c>
      <c r="E3" s="123"/>
      <c r="F3" s="124">
        <v>46888</v>
      </c>
      <c r="G3" s="125"/>
      <c r="H3" s="126"/>
    </row>
    <row r="4" spans="1:8" x14ac:dyDescent="0.2">
      <c r="A4" s="127"/>
      <c r="B4" s="128"/>
      <c r="C4" s="129"/>
      <c r="D4" s="130">
        <v>12085</v>
      </c>
      <c r="E4" s="131"/>
      <c r="F4" s="132">
        <v>14375</v>
      </c>
      <c r="G4" s="133"/>
      <c r="H4" s="134"/>
    </row>
    <row r="5" spans="1:8" x14ac:dyDescent="0.2">
      <c r="A5" s="115" t="s">
        <v>512</v>
      </c>
      <c r="B5" s="120"/>
      <c r="C5" s="121"/>
      <c r="D5" s="122">
        <v>58752</v>
      </c>
      <c r="E5" s="123"/>
      <c r="F5" s="124">
        <v>46574</v>
      </c>
      <c r="G5" s="125"/>
      <c r="H5" s="126"/>
    </row>
    <row r="6" spans="1:8" x14ac:dyDescent="0.2">
      <c r="A6" s="127"/>
      <c r="B6" s="128"/>
      <c r="C6" s="129"/>
      <c r="D6" s="130">
        <v>13735</v>
      </c>
      <c r="E6" s="131"/>
      <c r="F6" s="132">
        <v>14394</v>
      </c>
      <c r="G6" s="133"/>
      <c r="H6" s="134"/>
    </row>
    <row r="7" spans="1:8" x14ac:dyDescent="0.2">
      <c r="A7" s="115" t="s">
        <v>513</v>
      </c>
      <c r="B7" s="120"/>
      <c r="C7" s="121"/>
      <c r="D7" s="122">
        <v>57777</v>
      </c>
      <c r="E7" s="123"/>
      <c r="F7" s="124">
        <v>44729</v>
      </c>
      <c r="G7" s="125"/>
      <c r="H7" s="126"/>
    </row>
    <row r="8" spans="1:8" x14ac:dyDescent="0.2">
      <c r="A8" s="127"/>
      <c r="B8" s="128"/>
      <c r="C8" s="129"/>
      <c r="D8" s="130">
        <v>15335</v>
      </c>
      <c r="E8" s="131"/>
      <c r="F8" s="132">
        <v>15395</v>
      </c>
      <c r="G8" s="133"/>
      <c r="H8" s="134"/>
    </row>
    <row r="9" spans="1:8" x14ac:dyDescent="0.2">
      <c r="A9" s="115" t="s">
        <v>514</v>
      </c>
      <c r="B9" s="120"/>
      <c r="C9" s="121"/>
      <c r="D9" s="122">
        <v>55737</v>
      </c>
      <c r="E9" s="123"/>
      <c r="F9" s="124">
        <v>44130</v>
      </c>
      <c r="G9" s="125"/>
      <c r="H9" s="126"/>
    </row>
    <row r="10" spans="1:8" x14ac:dyDescent="0.2">
      <c r="A10" s="127"/>
      <c r="B10" s="128"/>
      <c r="C10" s="129"/>
      <c r="D10" s="130">
        <v>15679</v>
      </c>
      <c r="E10" s="131"/>
      <c r="F10" s="132">
        <v>15920</v>
      </c>
      <c r="G10" s="133"/>
      <c r="H10" s="134"/>
    </row>
    <row r="11" spans="1:8" x14ac:dyDescent="0.2">
      <c r="A11" s="115" t="s">
        <v>515</v>
      </c>
      <c r="B11" s="120"/>
      <c r="C11" s="121"/>
      <c r="D11" s="122">
        <v>56995</v>
      </c>
      <c r="E11" s="123"/>
      <c r="F11" s="124">
        <v>44816</v>
      </c>
      <c r="G11" s="125"/>
      <c r="H11" s="126"/>
    </row>
    <row r="12" spans="1:8" x14ac:dyDescent="0.2">
      <c r="A12" s="127"/>
      <c r="B12" s="128"/>
      <c r="C12" s="135"/>
      <c r="D12" s="130">
        <v>18099</v>
      </c>
      <c r="E12" s="131"/>
      <c r="F12" s="132">
        <v>17040</v>
      </c>
      <c r="G12" s="133"/>
      <c r="H12" s="134"/>
    </row>
    <row r="13" spans="1:8" x14ac:dyDescent="0.2">
      <c r="A13" s="115"/>
      <c r="B13" s="120"/>
      <c r="C13" s="121"/>
      <c r="D13" s="122">
        <v>58392</v>
      </c>
      <c r="E13" s="123"/>
      <c r="F13" s="124">
        <v>45427</v>
      </c>
      <c r="G13" s="136"/>
      <c r="H13" s="126"/>
    </row>
    <row r="14" spans="1:8" x14ac:dyDescent="0.2">
      <c r="A14" s="127"/>
      <c r="B14" s="128"/>
      <c r="C14" s="129"/>
      <c r="D14" s="130">
        <v>14987</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3.8</v>
      </c>
      <c r="C19" s="137">
        <f>ROUND(VALUE(SUBSTITUTE(実質収支比率等に係る経年分析!G$48,"▲","-")),2)</f>
        <v>3.11</v>
      </c>
      <c r="D19" s="137">
        <f>ROUND(VALUE(SUBSTITUTE(実質収支比率等に係る経年分析!H$48,"▲","-")),2)</f>
        <v>3.04</v>
      </c>
      <c r="E19" s="137">
        <f>ROUND(VALUE(SUBSTITUTE(実質収支比率等に係る経年分析!I$48,"▲","-")),2)</f>
        <v>3.2</v>
      </c>
      <c r="F19" s="137">
        <f>ROUND(VALUE(SUBSTITUTE(実質収支比率等に係る経年分析!J$48,"▲","-")),2)</f>
        <v>2.27</v>
      </c>
    </row>
    <row r="20" spans="1:11" x14ac:dyDescent="0.2">
      <c r="A20" s="137" t="s">
        <v>54</v>
      </c>
      <c r="B20" s="137">
        <f>ROUND(VALUE(SUBSTITUTE(実質収支比率等に係る経年分析!F$47,"▲","-")),2)</f>
        <v>4.7300000000000004</v>
      </c>
      <c r="C20" s="137">
        <f>ROUND(VALUE(SUBSTITUTE(実質収支比率等に係る経年分析!G$47,"▲","-")),2)</f>
        <v>6.05</v>
      </c>
      <c r="D20" s="137">
        <f>ROUND(VALUE(SUBSTITUTE(実質収支比率等に係る経年分析!H$47,"▲","-")),2)</f>
        <v>11.79</v>
      </c>
      <c r="E20" s="137">
        <f>ROUND(VALUE(SUBSTITUTE(実質収支比率等に係る経年分析!I$47,"▲","-")),2)</f>
        <v>10.17</v>
      </c>
      <c r="F20" s="137">
        <f>ROUND(VALUE(SUBSTITUTE(実質収支比率等に係る経年分析!J$47,"▲","-")),2)</f>
        <v>10.77</v>
      </c>
    </row>
    <row r="21" spans="1:11" x14ac:dyDescent="0.2">
      <c r="A21" s="137" t="s">
        <v>55</v>
      </c>
      <c r="B21" s="137">
        <f>IF(ISNUMBER(VALUE(SUBSTITUTE(実質収支比率等に係る経年分析!F$49,"▲","-"))),ROUND(VALUE(SUBSTITUTE(実質収支比率等に係る経年分析!F$49,"▲","-")),2),NA())</f>
        <v>4.78</v>
      </c>
      <c r="C21" s="137">
        <f>IF(ISNUMBER(VALUE(SUBSTITUTE(実質収支比率等に係る経年分析!G$49,"▲","-"))),ROUND(VALUE(SUBSTITUTE(実質収支比率等に係る経年分析!G$49,"▲","-")),2),NA())</f>
        <v>1.62</v>
      </c>
      <c r="D21" s="137">
        <f>IF(ISNUMBER(VALUE(SUBSTITUTE(実質収支比率等に係る経年分析!H$49,"▲","-"))),ROUND(VALUE(SUBSTITUTE(実質収支比率等に係る経年分析!H$49,"▲","-")),2),NA())</f>
        <v>6.02</v>
      </c>
      <c r="E21" s="137">
        <f>IF(ISNUMBER(VALUE(SUBSTITUTE(実質収支比率等に係る経年分析!I$49,"▲","-"))),ROUND(VALUE(SUBSTITUTE(実質収支比率等に係る経年分析!I$49,"▲","-")),2),NA())</f>
        <v>1.3</v>
      </c>
      <c r="F21" s="137">
        <f>IF(ISNUMBER(VALUE(SUBSTITUTE(実質収支比率等に係る経年分析!J$49,"▲","-"))),ROUND(VALUE(SUBSTITUTE(実質収支比率等に係る経年分析!J$49,"▲","-")),2),NA())</f>
        <v>1.1499999999999999</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0.72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0.3</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0.38</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0.49</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0.68</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0.41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0.48</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0.52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0.54</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0.6</v>
      </c>
    </row>
    <row r="30" spans="1:11" x14ac:dyDescent="0.2">
      <c r="A30" s="138" t="str">
        <f>IF(連結実質赤字比率に係る赤字・黒字の構成分析!C$40="",NA(),連結実質赤字比率に係る赤字・黒字の構成分析!C$40)</f>
        <v>鹿島臨海都市計画下水道事業会計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1.02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0.95</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0.96</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0.91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0.86</v>
      </c>
    </row>
    <row r="31" spans="1:11" x14ac:dyDescent="0.2">
      <c r="A31" s="138" t="str">
        <f>IF(連結実質赤字比率に係る赤字・黒字の構成分析!C$39="",NA(),連結実質赤字比率に係る赤字・黒字の構成分析!C$39)</f>
        <v>鹿島臨海工業地帯造成事業特別会計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0.32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0.22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0.53</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1.17</v>
      </c>
    </row>
    <row r="32" spans="1:11" x14ac:dyDescent="0.2">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1.07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1.47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1.7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1.55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1.25</v>
      </c>
    </row>
    <row r="33" spans="1:16" x14ac:dyDescent="0.2">
      <c r="A33" s="138" t="str">
        <f>IF(連結実質赤字比率に係る赤字・黒字の構成分析!C$37="",NA(),連結実質赤字比率に係る赤字・黒字の構成分析!C$37)</f>
        <v>国民健康保険特別会計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2.59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1.0900000000000001</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0.65</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0.59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1.28</v>
      </c>
    </row>
    <row r="34" spans="1:16" x14ac:dyDescent="0.2">
      <c r="A34" s="138" t="str">
        <f>IF(連結実質赤字比率に係る赤字・黒字の構成分析!C$36="",NA(),連結実質赤字比率に係る赤字・黒字の構成分析!C$36)</f>
        <v>一般会計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3.72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3.19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2.98</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3.13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2.1800000000000002</v>
      </c>
    </row>
    <row r="35" spans="1:16" x14ac:dyDescent="0.2">
      <c r="A35" s="138" t="str">
        <f>IF(連結実質赤字比率に係る赤字・黒字の構成分析!C$35="",NA(),連結実質赤字比率に係る赤字・黒字の構成分析!C$35)</f>
        <v>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2.97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3.28</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3.5</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3.65</v>
      </c>
    </row>
    <row r="36" spans="1:16" x14ac:dyDescent="0.2">
      <c r="A36" s="138" t="str">
        <f>IF(連結実質赤字比率に係る赤字・黒字の構成分析!C$34="",NA(),連結実質赤字比率に係る赤字・黒字の構成分析!C$34)</f>
        <v>工業用水道事業会計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3.1</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3.07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3.38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3.95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4.12</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121772</v>
      </c>
      <c r="E42" s="139"/>
      <c r="F42" s="139"/>
      <c r="G42" s="139">
        <f>'実質公債費比率（分子）の構造'!L$52</f>
        <v>95176</v>
      </c>
      <c r="H42" s="139"/>
      <c r="I42" s="139"/>
      <c r="J42" s="139">
        <f>'実質公債費比率（分子）の構造'!M$52</f>
        <v>93166</v>
      </c>
      <c r="K42" s="139"/>
      <c r="L42" s="139"/>
      <c r="M42" s="139">
        <f>'実質公債費比率（分子）の構造'!N$52</f>
        <v>93320</v>
      </c>
      <c r="N42" s="139"/>
      <c r="O42" s="139"/>
      <c r="P42" s="139">
        <f>'実質公債費比率（分子）の構造'!O$52</f>
        <v>91896</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593</v>
      </c>
      <c r="C44" s="139"/>
      <c r="D44" s="139"/>
      <c r="E44" s="139">
        <f>'実質公債費比率（分子）の構造'!L$50</f>
        <v>488</v>
      </c>
      <c r="F44" s="139"/>
      <c r="G44" s="139"/>
      <c r="H44" s="139">
        <f>'実質公債費比率（分子）の構造'!M$50</f>
        <v>403</v>
      </c>
      <c r="I44" s="139"/>
      <c r="J44" s="139"/>
      <c r="K44" s="139">
        <f>'実質公債費比率（分子）の構造'!N$50</f>
        <v>404</v>
      </c>
      <c r="L44" s="139"/>
      <c r="M44" s="139"/>
      <c r="N44" s="139">
        <f>'実質公債費比率（分子）の構造'!O$50</f>
        <v>459</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3538</v>
      </c>
      <c r="C46" s="139"/>
      <c r="D46" s="139"/>
      <c r="E46" s="139">
        <f>'実質公債費比率（分子）の構造'!L$48</f>
        <v>3576</v>
      </c>
      <c r="F46" s="139"/>
      <c r="G46" s="139"/>
      <c r="H46" s="139">
        <f>'実質公債費比率（分子）の構造'!M$48</f>
        <v>3592</v>
      </c>
      <c r="I46" s="139"/>
      <c r="J46" s="139"/>
      <c r="K46" s="139">
        <f>'実質公債費比率（分子）の構造'!N$48</f>
        <v>3237</v>
      </c>
      <c r="L46" s="139"/>
      <c r="M46" s="139"/>
      <c r="N46" s="139">
        <f>'実質公債費比率（分子）の構造'!O$48</f>
        <v>3002</v>
      </c>
      <c r="O46" s="139"/>
      <c r="P46" s="139"/>
    </row>
    <row r="47" spans="1:16" x14ac:dyDescent="0.2">
      <c r="A47" s="139" t="s">
        <v>13</v>
      </c>
      <c r="B47" s="139">
        <f>'実質公債費比率（分子）の構造'!K$47</f>
        <v>28932</v>
      </c>
      <c r="C47" s="139"/>
      <c r="D47" s="139"/>
      <c r="E47" s="139">
        <f>'実質公債費比率（分子）の構造'!L$47</f>
        <v>27213</v>
      </c>
      <c r="F47" s="139"/>
      <c r="G47" s="139"/>
      <c r="H47" s="139">
        <f>'実質公債費比率（分子）の構造'!M$47</f>
        <v>28605</v>
      </c>
      <c r="I47" s="139"/>
      <c r="J47" s="139"/>
      <c r="K47" s="139">
        <f>'実質公債費比率（分子）の構造'!N$47</f>
        <v>30118</v>
      </c>
      <c r="L47" s="139"/>
      <c r="M47" s="139"/>
      <c r="N47" s="139">
        <f>'実質公債費比率（分子）の構造'!O$47</f>
        <v>28925</v>
      </c>
      <c r="O47" s="139"/>
      <c r="P47" s="139"/>
    </row>
    <row r="48" spans="1:16" x14ac:dyDescent="0.2">
      <c r="A48" s="139" t="s">
        <v>66</v>
      </c>
      <c r="B48" s="139">
        <f>'実質公債費比率（分子）の構造'!K$46</f>
        <v>3060</v>
      </c>
      <c r="C48" s="139"/>
      <c r="D48" s="139"/>
      <c r="E48" s="139">
        <f>'実質公債費比率（分子）の構造'!L$46</f>
        <v>961</v>
      </c>
      <c r="F48" s="139"/>
      <c r="G48" s="139"/>
      <c r="H48" s="139">
        <f>'実質公債費比率（分子）の構造'!M$46</f>
        <v>370</v>
      </c>
      <c r="I48" s="139"/>
      <c r="J48" s="139"/>
      <c r="K48" s="139" t="str">
        <f>'実質公債費比率（分子）の構造'!N$46</f>
        <v>-</v>
      </c>
      <c r="L48" s="139"/>
      <c r="M48" s="139"/>
      <c r="N48" s="139">
        <f>'実質公債費比率（分子）の構造'!O$46</f>
        <v>311</v>
      </c>
      <c r="O48" s="139"/>
      <c r="P48" s="139"/>
    </row>
    <row r="49" spans="1:16" x14ac:dyDescent="0.2">
      <c r="A49" s="139" t="s">
        <v>67</v>
      </c>
      <c r="B49" s="139">
        <f>'実質公債費比率（分子）の構造'!K$45</f>
        <v>139684</v>
      </c>
      <c r="C49" s="139"/>
      <c r="D49" s="139"/>
      <c r="E49" s="139">
        <f>'実質公債費比率（分子）の構造'!L$45</f>
        <v>114487</v>
      </c>
      <c r="F49" s="139"/>
      <c r="G49" s="139"/>
      <c r="H49" s="139">
        <f>'実質公債費比率（分子）の構造'!M$45</f>
        <v>114456</v>
      </c>
      <c r="I49" s="139"/>
      <c r="J49" s="139"/>
      <c r="K49" s="139">
        <f>'実質公債費比率（分子）の構造'!N$45</f>
        <v>115990</v>
      </c>
      <c r="L49" s="139"/>
      <c r="M49" s="139"/>
      <c r="N49" s="139">
        <f>'実質公債費比率（分子）の構造'!O$45</f>
        <v>118164</v>
      </c>
      <c r="O49" s="139"/>
      <c r="P49" s="139"/>
    </row>
    <row r="50" spans="1:16" x14ac:dyDescent="0.2">
      <c r="A50" s="139" t="s">
        <v>68</v>
      </c>
      <c r="B50" s="139" t="e">
        <f>NA()</f>
        <v>#N/A</v>
      </c>
      <c r="C50" s="139">
        <f>IF(ISNUMBER('実質公債費比率（分子）の構造'!K$53),'実質公債費比率（分子）の構造'!K$53,NA())</f>
        <v>54035</v>
      </c>
      <c r="D50" s="139" t="e">
        <f>NA()</f>
        <v>#N/A</v>
      </c>
      <c r="E50" s="139" t="e">
        <f>NA()</f>
        <v>#N/A</v>
      </c>
      <c r="F50" s="139">
        <f>IF(ISNUMBER('実質公債費比率（分子）の構造'!L$53),'実質公債費比率（分子）の構造'!L$53,NA())</f>
        <v>51549</v>
      </c>
      <c r="G50" s="139" t="e">
        <f>NA()</f>
        <v>#N/A</v>
      </c>
      <c r="H50" s="139" t="e">
        <f>NA()</f>
        <v>#N/A</v>
      </c>
      <c r="I50" s="139">
        <f>IF(ISNUMBER('実質公債費比率（分子）の構造'!M$53),'実質公債費比率（分子）の構造'!M$53,NA())</f>
        <v>54260</v>
      </c>
      <c r="J50" s="139" t="e">
        <f>NA()</f>
        <v>#N/A</v>
      </c>
      <c r="K50" s="139" t="e">
        <f>NA()</f>
        <v>#N/A</v>
      </c>
      <c r="L50" s="139">
        <f>IF(ISNUMBER('実質公債費比率（分子）の構造'!N$53),'実質公債費比率（分子）の構造'!N$53,NA())</f>
        <v>56429</v>
      </c>
      <c r="M50" s="139" t="e">
        <f>NA()</f>
        <v>#N/A</v>
      </c>
      <c r="N50" s="139" t="e">
        <f>NA()</f>
        <v>#N/A</v>
      </c>
      <c r="O50" s="139">
        <f>IF(ISNUMBER('実質公債費比率（分子）の構造'!O$53),'実質公債費比率（分子）の構造'!O$53,NA())</f>
        <v>58965</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1224909</v>
      </c>
      <c r="E56" s="138"/>
      <c r="F56" s="138"/>
      <c r="G56" s="138">
        <f>'将来負担比率（分子）の構造'!J$52</f>
        <v>1254106</v>
      </c>
      <c r="H56" s="138"/>
      <c r="I56" s="138"/>
      <c r="J56" s="138">
        <f>'将来負担比率（分子）の構造'!K$52</f>
        <v>1215852</v>
      </c>
      <c r="K56" s="138"/>
      <c r="L56" s="138"/>
      <c r="M56" s="138">
        <f>'将来負担比率（分子）の構造'!L$52</f>
        <v>1163847</v>
      </c>
      <c r="N56" s="138"/>
      <c r="O56" s="138"/>
      <c r="P56" s="138">
        <f>'将来負担比率（分子）の構造'!M$52</f>
        <v>1125568</v>
      </c>
    </row>
    <row r="57" spans="1:16" x14ac:dyDescent="0.2">
      <c r="A57" s="138" t="s">
        <v>42</v>
      </c>
      <c r="B57" s="138"/>
      <c r="C57" s="138"/>
      <c r="D57" s="138">
        <f>'将来負担比率（分子）の構造'!I$51</f>
        <v>68242</v>
      </c>
      <c r="E57" s="138"/>
      <c r="F57" s="138"/>
      <c r="G57" s="138">
        <f>'将来負担比率（分子）の構造'!J$51</f>
        <v>63495</v>
      </c>
      <c r="H57" s="138"/>
      <c r="I57" s="138"/>
      <c r="J57" s="138">
        <f>'将来負担比率（分子）の構造'!K$51</f>
        <v>59543</v>
      </c>
      <c r="K57" s="138"/>
      <c r="L57" s="138"/>
      <c r="M57" s="138">
        <f>'将来負担比率（分子）の構造'!L$51</f>
        <v>54254</v>
      </c>
      <c r="N57" s="138"/>
      <c r="O57" s="138"/>
      <c r="P57" s="138">
        <f>'将来負担比率（分子）の構造'!M$51</f>
        <v>48115</v>
      </c>
    </row>
    <row r="58" spans="1:16" x14ac:dyDescent="0.2">
      <c r="A58" s="138" t="s">
        <v>41</v>
      </c>
      <c r="B58" s="138"/>
      <c r="C58" s="138"/>
      <c r="D58" s="138">
        <f>'将来負担比率（分子）の構造'!I$50</f>
        <v>184660</v>
      </c>
      <c r="E58" s="138"/>
      <c r="F58" s="138"/>
      <c r="G58" s="138">
        <f>'将来負担比率（分子）の構造'!J$50</f>
        <v>261941</v>
      </c>
      <c r="H58" s="138"/>
      <c r="I58" s="138"/>
      <c r="J58" s="138">
        <f>'将来負担比率（分子）の構造'!K$50</f>
        <v>316847</v>
      </c>
      <c r="K58" s="138"/>
      <c r="L58" s="138"/>
      <c r="M58" s="138">
        <f>'将来負担比率（分子）の構造'!L$50</f>
        <v>317254</v>
      </c>
      <c r="N58" s="138"/>
      <c r="O58" s="138"/>
      <c r="P58" s="138">
        <f>'将来負担比率（分子）の構造'!M$50</f>
        <v>309671</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864</v>
      </c>
      <c r="C61" s="138"/>
      <c r="D61" s="138"/>
      <c r="E61" s="138">
        <f>'将来負担比率（分子）の構造'!J$46</f>
        <v>831</v>
      </c>
      <c r="F61" s="138"/>
      <c r="G61" s="138"/>
      <c r="H61" s="138">
        <f>'将来負担比率（分子）の構造'!K$46</f>
        <v>1851</v>
      </c>
      <c r="I61" s="138"/>
      <c r="J61" s="138"/>
      <c r="K61" s="138">
        <f>'将来負担比率（分子）の構造'!L$46</f>
        <v>2818</v>
      </c>
      <c r="L61" s="138"/>
      <c r="M61" s="138"/>
      <c r="N61" s="138">
        <f>'将来負担比率（分子）の構造'!M$46</f>
        <v>3271</v>
      </c>
      <c r="O61" s="138"/>
      <c r="P61" s="138"/>
    </row>
    <row r="62" spans="1:16" x14ac:dyDescent="0.2">
      <c r="A62" s="138" t="s">
        <v>35</v>
      </c>
      <c r="B62" s="138">
        <f>'将来負担比率（分子）の構造'!I$45</f>
        <v>245916</v>
      </c>
      <c r="C62" s="138"/>
      <c r="D62" s="138"/>
      <c r="E62" s="138">
        <f>'将来負担比率（分子）の構造'!J$45</f>
        <v>251763</v>
      </c>
      <c r="F62" s="138"/>
      <c r="G62" s="138"/>
      <c r="H62" s="138">
        <f>'将来負担比率（分子）の構造'!K$45</f>
        <v>228508</v>
      </c>
      <c r="I62" s="138"/>
      <c r="J62" s="138"/>
      <c r="K62" s="138">
        <f>'将来負担比率（分子）の構造'!L$45</f>
        <v>231415</v>
      </c>
      <c r="L62" s="138"/>
      <c r="M62" s="138"/>
      <c r="N62" s="138">
        <f>'将来負担比率（分子）の構造'!M$45</f>
        <v>223335</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76610</v>
      </c>
      <c r="C64" s="138"/>
      <c r="D64" s="138"/>
      <c r="E64" s="138">
        <f>'将来負担比率（分子）の構造'!J$43</f>
        <v>70170</v>
      </c>
      <c r="F64" s="138"/>
      <c r="G64" s="138"/>
      <c r="H64" s="138">
        <f>'将来負担比率（分子）の構造'!K$43</f>
        <v>64282</v>
      </c>
      <c r="I64" s="138"/>
      <c r="J64" s="138"/>
      <c r="K64" s="138">
        <f>'将来負担比率（分子）の構造'!L$43</f>
        <v>58810</v>
      </c>
      <c r="L64" s="138"/>
      <c r="M64" s="138"/>
      <c r="N64" s="138">
        <f>'将来負担比率（分子）の構造'!M$43</f>
        <v>60733</v>
      </c>
      <c r="O64" s="138"/>
      <c r="P64" s="138"/>
    </row>
    <row r="65" spans="1:16" x14ac:dyDescent="0.2">
      <c r="A65" s="138" t="s">
        <v>32</v>
      </c>
      <c r="B65" s="138">
        <f>'将来負担比率（分子）の構造'!I$42</f>
        <v>23872</v>
      </c>
      <c r="C65" s="138"/>
      <c r="D65" s="138"/>
      <c r="E65" s="138">
        <f>'将来負担比率（分子）の構造'!J$42</f>
        <v>21886</v>
      </c>
      <c r="F65" s="138"/>
      <c r="G65" s="138"/>
      <c r="H65" s="138">
        <f>'将来負担比率（分子）の構造'!K$42</f>
        <v>20026</v>
      </c>
      <c r="I65" s="138"/>
      <c r="J65" s="138"/>
      <c r="K65" s="138">
        <f>'将来負担比率（分子）の構造'!L$42</f>
        <v>17842</v>
      </c>
      <c r="L65" s="138"/>
      <c r="M65" s="138"/>
      <c r="N65" s="138">
        <f>'将来負担比率（分子）の構造'!M$42</f>
        <v>15902</v>
      </c>
      <c r="O65" s="138"/>
      <c r="P65" s="138"/>
    </row>
    <row r="66" spans="1:16" x14ac:dyDescent="0.2">
      <c r="A66" s="138" t="s">
        <v>31</v>
      </c>
      <c r="B66" s="138">
        <f>'将来負担比率（分子）の構造'!I$41</f>
        <v>2217258</v>
      </c>
      <c r="C66" s="138"/>
      <c r="D66" s="138"/>
      <c r="E66" s="138">
        <f>'将来負担比率（分子）の構造'!J$41</f>
        <v>2249000</v>
      </c>
      <c r="F66" s="138"/>
      <c r="G66" s="138"/>
      <c r="H66" s="138">
        <f>'将来負担比率（分子）の構造'!K$41</f>
        <v>2245695</v>
      </c>
      <c r="I66" s="138"/>
      <c r="J66" s="138"/>
      <c r="K66" s="138">
        <f>'将来負担比率（分子）の構造'!L$41</f>
        <v>2189215</v>
      </c>
      <c r="L66" s="138"/>
      <c r="M66" s="138"/>
      <c r="N66" s="138">
        <f>'将来負担比率（分子）の構造'!M$41</f>
        <v>2127800</v>
      </c>
      <c r="O66" s="138"/>
      <c r="P66" s="138"/>
    </row>
    <row r="67" spans="1:16" x14ac:dyDescent="0.2">
      <c r="A67" s="138" t="s">
        <v>72</v>
      </c>
      <c r="B67" s="138" t="e">
        <f>NA()</f>
        <v>#N/A</v>
      </c>
      <c r="C67" s="138">
        <f>IF(ISNUMBER('将来負担比率（分子）の構造'!I$53), IF('将来負担比率（分子）の構造'!I$53 &lt; 0, 0, '将来負担比率（分子）の構造'!I$53), NA())</f>
        <v>1086710</v>
      </c>
      <c r="D67" s="138" t="e">
        <f>NA()</f>
        <v>#N/A</v>
      </c>
      <c r="E67" s="138" t="e">
        <f>NA()</f>
        <v>#N/A</v>
      </c>
      <c r="F67" s="138">
        <f>IF(ISNUMBER('将来負担比率（分子）の構造'!J$53), IF('将来負担比率（分子）の構造'!J$53 &lt; 0, 0, '将来負担比率（分子）の構造'!J$53), NA())</f>
        <v>1014109</v>
      </c>
      <c r="G67" s="138" t="e">
        <f>NA()</f>
        <v>#N/A</v>
      </c>
      <c r="H67" s="138" t="e">
        <f>NA()</f>
        <v>#N/A</v>
      </c>
      <c r="I67" s="138">
        <f>IF(ISNUMBER('将来負担比率（分子）の構造'!K$53), IF('将来負担比率（分子）の構造'!K$53 &lt; 0, 0, '将来負担比率（分子）の構造'!K$53), NA())</f>
        <v>968119</v>
      </c>
      <c r="J67" s="138" t="e">
        <f>NA()</f>
        <v>#N/A</v>
      </c>
      <c r="K67" s="138" t="e">
        <f>NA()</f>
        <v>#N/A</v>
      </c>
      <c r="L67" s="138">
        <f>IF(ISNUMBER('将来負担比率（分子）の構造'!L$53), IF('将来負担比率（分子）の構造'!L$53 &lt; 0, 0, '将来負担比率（分子）の構造'!L$53), NA())</f>
        <v>964745</v>
      </c>
      <c r="M67" s="138" t="e">
        <f>NA()</f>
        <v>#N/A</v>
      </c>
      <c r="N67" s="138" t="e">
        <f>NA()</f>
        <v>#N/A</v>
      </c>
      <c r="O67" s="138">
        <f>IF(ISNUMBER('将来負担比率（分子）の構造'!M$53), IF('将来負担比率（分子）の構造'!M$53 &lt; 0, 0, '将来負担比率（分子）の構造'!M$53), NA())</f>
        <v>947688</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77637</v>
      </c>
      <c r="C72" s="142">
        <f>基金残高に係る経年分析!G55</f>
        <v>68160</v>
      </c>
      <c r="D72" s="142">
        <f>基金残高に係る経年分析!H55</f>
        <v>73900</v>
      </c>
    </row>
    <row r="73" spans="1:16" x14ac:dyDescent="0.2">
      <c r="A73" s="141" t="s">
        <v>75</v>
      </c>
      <c r="B73" s="142">
        <f>基金残高に係る経年分析!F56</f>
        <v>47245</v>
      </c>
      <c r="C73" s="142">
        <f>基金残高に係る経年分析!G56</f>
        <v>51806</v>
      </c>
      <c r="D73" s="142">
        <f>基金残高に係る経年分析!H56</f>
        <v>47259</v>
      </c>
    </row>
    <row r="74" spans="1:16" x14ac:dyDescent="0.2">
      <c r="A74" s="141" t="s">
        <v>76</v>
      </c>
      <c r="B74" s="142">
        <f>基金残高に係る経年分析!F57</f>
        <v>102925</v>
      </c>
      <c r="C74" s="142">
        <f>基金残高に係る経年分析!G57</f>
        <v>108110</v>
      </c>
      <c r="D74" s="142">
        <f>基金残高に係る経年分析!H57</f>
        <v>111354</v>
      </c>
    </row>
  </sheetData>
  <sheetProtection algorithmName="SHA-512" hashValue="keeTUXE0buKe3kQpwVpLFh+2VGNOjdI8bMDgdUijfAsSAVGkIM1nf8c+/dYMF+/4I1LM2rfbN4EnyMb1tPQicg==" saltValue="0GxeQd1fDHQqnwI8Dfco5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493258909</v>
      </c>
      <c r="S5" s="653"/>
      <c r="T5" s="653"/>
      <c r="U5" s="653"/>
      <c r="V5" s="653"/>
      <c r="W5" s="653"/>
      <c r="X5" s="653"/>
      <c r="Y5" s="654"/>
      <c r="Z5" s="664">
        <v>39.200000000000003</v>
      </c>
      <c r="AA5" s="664"/>
      <c r="AB5" s="664"/>
      <c r="AC5" s="664"/>
      <c r="AD5" s="665">
        <v>393629949</v>
      </c>
      <c r="AE5" s="665"/>
      <c r="AF5" s="665"/>
      <c r="AG5" s="665"/>
      <c r="AH5" s="665"/>
      <c r="AI5" s="665"/>
      <c r="AJ5" s="665"/>
      <c r="AK5" s="665"/>
      <c r="AL5" s="649">
        <v>57.7</v>
      </c>
      <c r="AM5" s="650"/>
      <c r="AN5" s="650"/>
      <c r="AO5" s="651"/>
      <c r="AP5" s="635" t="s">
        <v>195</v>
      </c>
      <c r="AQ5" s="636"/>
      <c r="AR5" s="636"/>
      <c r="AS5" s="636"/>
      <c r="AT5" s="636"/>
      <c r="AU5" s="636"/>
      <c r="AV5" s="636"/>
      <c r="AW5" s="636"/>
      <c r="AX5" s="636"/>
      <c r="AY5" s="636"/>
      <c r="AZ5" s="636"/>
      <c r="BA5" s="636"/>
      <c r="BB5" s="636"/>
      <c r="BC5" s="637"/>
      <c r="BD5" s="560">
        <v>493225811</v>
      </c>
      <c r="BE5" s="561"/>
      <c r="BF5" s="561"/>
      <c r="BG5" s="561"/>
      <c r="BH5" s="561"/>
      <c r="BI5" s="561"/>
      <c r="BJ5" s="561"/>
      <c r="BK5" s="562"/>
      <c r="BL5" s="643">
        <v>100</v>
      </c>
      <c r="BM5" s="643"/>
      <c r="BN5" s="643"/>
      <c r="BO5" s="643"/>
      <c r="BP5" s="638">
        <v>3830175</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65903643</v>
      </c>
      <c r="S6" s="561"/>
      <c r="T6" s="561"/>
      <c r="U6" s="561"/>
      <c r="V6" s="561"/>
      <c r="W6" s="561"/>
      <c r="X6" s="561"/>
      <c r="Y6" s="562"/>
      <c r="Z6" s="643">
        <v>5.2</v>
      </c>
      <c r="AA6" s="643"/>
      <c r="AB6" s="643"/>
      <c r="AC6" s="643"/>
      <c r="AD6" s="638">
        <v>65903643</v>
      </c>
      <c r="AE6" s="638"/>
      <c r="AF6" s="638"/>
      <c r="AG6" s="638"/>
      <c r="AH6" s="638"/>
      <c r="AI6" s="638"/>
      <c r="AJ6" s="638"/>
      <c r="AK6" s="638"/>
      <c r="AL6" s="563">
        <v>9.6999999999999993</v>
      </c>
      <c r="AM6" s="644"/>
      <c r="AN6" s="644"/>
      <c r="AO6" s="646"/>
      <c r="AP6" s="557" t="s">
        <v>200</v>
      </c>
      <c r="AQ6" s="558"/>
      <c r="AR6" s="558"/>
      <c r="AS6" s="558"/>
      <c r="AT6" s="558"/>
      <c r="AU6" s="558"/>
      <c r="AV6" s="558"/>
      <c r="AW6" s="558"/>
      <c r="AX6" s="558"/>
      <c r="AY6" s="558"/>
      <c r="AZ6" s="558"/>
      <c r="BA6" s="558"/>
      <c r="BB6" s="558"/>
      <c r="BC6" s="559"/>
      <c r="BD6" s="560">
        <v>491904267</v>
      </c>
      <c r="BE6" s="561"/>
      <c r="BF6" s="561"/>
      <c r="BG6" s="561"/>
      <c r="BH6" s="561"/>
      <c r="BI6" s="561"/>
      <c r="BJ6" s="561"/>
      <c r="BK6" s="562"/>
      <c r="BL6" s="643">
        <v>99.7</v>
      </c>
      <c r="BM6" s="643"/>
      <c r="BN6" s="643"/>
      <c r="BO6" s="643"/>
      <c r="BP6" s="638">
        <v>3830175</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1630077</v>
      </c>
      <c r="CN6" s="561"/>
      <c r="CO6" s="561"/>
      <c r="CP6" s="561"/>
      <c r="CQ6" s="561"/>
      <c r="CR6" s="561"/>
      <c r="CS6" s="561"/>
      <c r="CT6" s="562"/>
      <c r="CU6" s="643">
        <v>0.1</v>
      </c>
      <c r="CV6" s="643"/>
      <c r="CW6" s="643"/>
      <c r="CX6" s="643"/>
      <c r="CY6" s="566">
        <v>20617</v>
      </c>
      <c r="CZ6" s="561"/>
      <c r="DA6" s="561"/>
      <c r="DB6" s="561"/>
      <c r="DC6" s="561"/>
      <c r="DD6" s="561"/>
      <c r="DE6" s="561"/>
      <c r="DF6" s="561"/>
      <c r="DG6" s="561"/>
      <c r="DH6" s="561"/>
      <c r="DI6" s="561"/>
      <c r="DJ6" s="561"/>
      <c r="DK6" s="562"/>
      <c r="DL6" s="566">
        <v>1616211</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3349019</v>
      </c>
      <c r="S7" s="561"/>
      <c r="T7" s="561"/>
      <c r="U7" s="561"/>
      <c r="V7" s="561"/>
      <c r="W7" s="561"/>
      <c r="X7" s="561"/>
      <c r="Y7" s="562"/>
      <c r="Z7" s="643">
        <v>0.3</v>
      </c>
      <c r="AA7" s="643"/>
      <c r="AB7" s="643"/>
      <c r="AC7" s="643"/>
      <c r="AD7" s="638">
        <v>3349019</v>
      </c>
      <c r="AE7" s="638"/>
      <c r="AF7" s="638"/>
      <c r="AG7" s="638"/>
      <c r="AH7" s="638"/>
      <c r="AI7" s="638"/>
      <c r="AJ7" s="638"/>
      <c r="AK7" s="638"/>
      <c r="AL7" s="563">
        <v>0.5</v>
      </c>
      <c r="AM7" s="644"/>
      <c r="AN7" s="644"/>
      <c r="AO7" s="646"/>
      <c r="AP7" s="557" t="s">
        <v>203</v>
      </c>
      <c r="AQ7" s="558"/>
      <c r="AR7" s="558"/>
      <c r="AS7" s="558"/>
      <c r="AT7" s="558"/>
      <c r="AU7" s="558"/>
      <c r="AV7" s="558"/>
      <c r="AW7" s="558"/>
      <c r="AX7" s="558"/>
      <c r="AY7" s="558"/>
      <c r="AZ7" s="558"/>
      <c r="BA7" s="558"/>
      <c r="BB7" s="558"/>
      <c r="BC7" s="559"/>
      <c r="BD7" s="560">
        <v>130095594</v>
      </c>
      <c r="BE7" s="561"/>
      <c r="BF7" s="561"/>
      <c r="BG7" s="561"/>
      <c r="BH7" s="561"/>
      <c r="BI7" s="561"/>
      <c r="BJ7" s="561"/>
      <c r="BK7" s="562"/>
      <c r="BL7" s="643">
        <v>26.4</v>
      </c>
      <c r="BM7" s="643"/>
      <c r="BN7" s="643"/>
      <c r="BO7" s="643"/>
      <c r="BP7" s="638">
        <v>3830175</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78916358</v>
      </c>
      <c r="CN7" s="561"/>
      <c r="CO7" s="561"/>
      <c r="CP7" s="561"/>
      <c r="CQ7" s="561"/>
      <c r="CR7" s="561"/>
      <c r="CS7" s="561"/>
      <c r="CT7" s="562"/>
      <c r="CU7" s="643">
        <v>6.4</v>
      </c>
      <c r="CV7" s="643"/>
      <c r="CW7" s="643"/>
      <c r="CX7" s="643"/>
      <c r="CY7" s="566">
        <v>1701123</v>
      </c>
      <c r="CZ7" s="561"/>
      <c r="DA7" s="561"/>
      <c r="DB7" s="561"/>
      <c r="DC7" s="561"/>
      <c r="DD7" s="561"/>
      <c r="DE7" s="561"/>
      <c r="DF7" s="561"/>
      <c r="DG7" s="561"/>
      <c r="DH7" s="561"/>
      <c r="DI7" s="561"/>
      <c r="DJ7" s="561"/>
      <c r="DK7" s="562"/>
      <c r="DL7" s="566">
        <v>74292744</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3059823</v>
      </c>
      <c r="BE8" s="561"/>
      <c r="BF8" s="561"/>
      <c r="BG8" s="561"/>
      <c r="BH8" s="561"/>
      <c r="BI8" s="561"/>
      <c r="BJ8" s="561"/>
      <c r="BK8" s="562"/>
      <c r="BL8" s="643">
        <v>0.6</v>
      </c>
      <c r="BM8" s="643"/>
      <c r="BN8" s="643"/>
      <c r="BO8" s="643"/>
      <c r="BP8" s="638">
        <v>1556063</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208356620</v>
      </c>
      <c r="CN8" s="561"/>
      <c r="CO8" s="561"/>
      <c r="CP8" s="561"/>
      <c r="CQ8" s="561"/>
      <c r="CR8" s="561"/>
      <c r="CS8" s="561"/>
      <c r="CT8" s="562"/>
      <c r="CU8" s="563">
        <v>17</v>
      </c>
      <c r="CV8" s="644"/>
      <c r="CW8" s="644"/>
      <c r="CX8" s="645"/>
      <c r="CY8" s="566">
        <v>8914008</v>
      </c>
      <c r="CZ8" s="561"/>
      <c r="DA8" s="561"/>
      <c r="DB8" s="561"/>
      <c r="DC8" s="561"/>
      <c r="DD8" s="561"/>
      <c r="DE8" s="561"/>
      <c r="DF8" s="561"/>
      <c r="DG8" s="561"/>
      <c r="DH8" s="561"/>
      <c r="DI8" s="561"/>
      <c r="DJ8" s="561"/>
      <c r="DK8" s="562"/>
      <c r="DL8" s="566">
        <v>183254661</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96308</v>
      </c>
      <c r="S9" s="561"/>
      <c r="T9" s="561"/>
      <c r="U9" s="561"/>
      <c r="V9" s="561"/>
      <c r="W9" s="561"/>
      <c r="X9" s="561"/>
      <c r="Y9" s="562"/>
      <c r="Z9" s="563">
        <v>0</v>
      </c>
      <c r="AA9" s="644"/>
      <c r="AB9" s="644"/>
      <c r="AC9" s="645"/>
      <c r="AD9" s="566">
        <v>96308</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102313540</v>
      </c>
      <c r="BE9" s="561"/>
      <c r="BF9" s="561"/>
      <c r="BG9" s="561"/>
      <c r="BH9" s="561"/>
      <c r="BI9" s="561"/>
      <c r="BJ9" s="561"/>
      <c r="BK9" s="562"/>
      <c r="BL9" s="643">
        <v>20.7</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46726125</v>
      </c>
      <c r="CN9" s="561"/>
      <c r="CO9" s="561"/>
      <c r="CP9" s="561"/>
      <c r="CQ9" s="561"/>
      <c r="CR9" s="561"/>
      <c r="CS9" s="561"/>
      <c r="CT9" s="562"/>
      <c r="CU9" s="563">
        <v>3.8</v>
      </c>
      <c r="CV9" s="644"/>
      <c r="CW9" s="644"/>
      <c r="CX9" s="645"/>
      <c r="CY9" s="566">
        <v>4914525</v>
      </c>
      <c r="CZ9" s="561"/>
      <c r="DA9" s="561"/>
      <c r="DB9" s="561"/>
      <c r="DC9" s="561"/>
      <c r="DD9" s="561"/>
      <c r="DE9" s="561"/>
      <c r="DF9" s="561"/>
      <c r="DG9" s="561"/>
      <c r="DH9" s="561"/>
      <c r="DI9" s="561"/>
      <c r="DJ9" s="561"/>
      <c r="DK9" s="562"/>
      <c r="DL9" s="566">
        <v>26853841</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531703</v>
      </c>
      <c r="S10" s="561"/>
      <c r="T10" s="561"/>
      <c r="U10" s="561"/>
      <c r="V10" s="561"/>
      <c r="W10" s="561"/>
      <c r="X10" s="561"/>
      <c r="Y10" s="562"/>
      <c r="Z10" s="563">
        <v>0</v>
      </c>
      <c r="AA10" s="644"/>
      <c r="AB10" s="644"/>
      <c r="AC10" s="645"/>
      <c r="AD10" s="566">
        <v>531703</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3218712</v>
      </c>
      <c r="BE10" s="561"/>
      <c r="BF10" s="561"/>
      <c r="BG10" s="561"/>
      <c r="BH10" s="561"/>
      <c r="BI10" s="561"/>
      <c r="BJ10" s="561"/>
      <c r="BK10" s="562"/>
      <c r="BL10" s="643">
        <v>0.7</v>
      </c>
      <c r="BM10" s="643"/>
      <c r="BN10" s="643"/>
      <c r="BO10" s="643"/>
      <c r="BP10" s="638">
        <v>294208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3566246</v>
      </c>
      <c r="CN10" s="561"/>
      <c r="CO10" s="561"/>
      <c r="CP10" s="561"/>
      <c r="CQ10" s="561"/>
      <c r="CR10" s="561"/>
      <c r="CS10" s="561"/>
      <c r="CT10" s="562"/>
      <c r="CU10" s="563">
        <v>0.3</v>
      </c>
      <c r="CV10" s="644"/>
      <c r="CW10" s="644"/>
      <c r="CX10" s="645"/>
      <c r="CY10" s="566">
        <v>1015975</v>
      </c>
      <c r="CZ10" s="561"/>
      <c r="DA10" s="561"/>
      <c r="DB10" s="561"/>
      <c r="DC10" s="561"/>
      <c r="DD10" s="561"/>
      <c r="DE10" s="561"/>
      <c r="DF10" s="561"/>
      <c r="DG10" s="561"/>
      <c r="DH10" s="561"/>
      <c r="DI10" s="561"/>
      <c r="DJ10" s="561"/>
      <c r="DK10" s="562"/>
      <c r="DL10" s="566">
        <v>2077732</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708</v>
      </c>
      <c r="S11" s="561"/>
      <c r="T11" s="561"/>
      <c r="U11" s="561"/>
      <c r="V11" s="561"/>
      <c r="W11" s="561"/>
      <c r="X11" s="561"/>
      <c r="Y11" s="562"/>
      <c r="Z11" s="563">
        <v>0</v>
      </c>
      <c r="AA11" s="644"/>
      <c r="AB11" s="644"/>
      <c r="AC11" s="645"/>
      <c r="AD11" s="566">
        <v>708</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6912600</v>
      </c>
      <c r="BE11" s="561"/>
      <c r="BF11" s="561"/>
      <c r="BG11" s="561"/>
      <c r="BH11" s="561"/>
      <c r="BI11" s="561"/>
      <c r="BJ11" s="561"/>
      <c r="BK11" s="562"/>
      <c r="BL11" s="643">
        <v>1.4</v>
      </c>
      <c r="BM11" s="643"/>
      <c r="BN11" s="643"/>
      <c r="BO11" s="643"/>
      <c r="BP11" s="638">
        <v>1979904</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46398678</v>
      </c>
      <c r="CN11" s="561"/>
      <c r="CO11" s="561"/>
      <c r="CP11" s="561"/>
      <c r="CQ11" s="561"/>
      <c r="CR11" s="561"/>
      <c r="CS11" s="561"/>
      <c r="CT11" s="562"/>
      <c r="CU11" s="563">
        <v>3.8</v>
      </c>
      <c r="CV11" s="644"/>
      <c r="CW11" s="644"/>
      <c r="CX11" s="645"/>
      <c r="CY11" s="566">
        <v>21629889</v>
      </c>
      <c r="CZ11" s="561"/>
      <c r="DA11" s="561"/>
      <c r="DB11" s="561"/>
      <c r="DC11" s="561"/>
      <c r="DD11" s="561"/>
      <c r="DE11" s="561"/>
      <c r="DF11" s="561"/>
      <c r="DG11" s="561"/>
      <c r="DH11" s="561"/>
      <c r="DI11" s="561"/>
      <c r="DJ11" s="561"/>
      <c r="DK11" s="562"/>
      <c r="DL11" s="566">
        <v>20438379</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90885</v>
      </c>
      <c r="S12" s="561"/>
      <c r="T12" s="561"/>
      <c r="U12" s="561"/>
      <c r="V12" s="561"/>
      <c r="W12" s="561"/>
      <c r="X12" s="561"/>
      <c r="Y12" s="562"/>
      <c r="Z12" s="563">
        <v>0</v>
      </c>
      <c r="AA12" s="644"/>
      <c r="AB12" s="644"/>
      <c r="AC12" s="645"/>
      <c r="AD12" s="566">
        <v>90885</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494584</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109804469</v>
      </c>
      <c r="CN12" s="561"/>
      <c r="CO12" s="561"/>
      <c r="CP12" s="561"/>
      <c r="CQ12" s="561"/>
      <c r="CR12" s="561"/>
      <c r="CS12" s="561"/>
      <c r="CT12" s="562"/>
      <c r="CU12" s="563">
        <v>8.9</v>
      </c>
      <c r="CV12" s="644"/>
      <c r="CW12" s="644"/>
      <c r="CX12" s="645"/>
      <c r="CY12" s="566">
        <v>341755</v>
      </c>
      <c r="CZ12" s="561"/>
      <c r="DA12" s="561"/>
      <c r="DB12" s="561"/>
      <c r="DC12" s="561"/>
      <c r="DD12" s="561"/>
      <c r="DE12" s="561"/>
      <c r="DF12" s="561"/>
      <c r="DG12" s="561"/>
      <c r="DH12" s="561"/>
      <c r="DI12" s="561"/>
      <c r="DJ12" s="561"/>
      <c r="DK12" s="562"/>
      <c r="DL12" s="566">
        <v>12273357</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61835020</v>
      </c>
      <c r="S13" s="561"/>
      <c r="T13" s="561"/>
      <c r="U13" s="561"/>
      <c r="V13" s="561"/>
      <c r="W13" s="561"/>
      <c r="X13" s="561"/>
      <c r="Y13" s="562"/>
      <c r="Z13" s="563">
        <v>4.9000000000000004</v>
      </c>
      <c r="AA13" s="644"/>
      <c r="AB13" s="644"/>
      <c r="AC13" s="645"/>
      <c r="AD13" s="566">
        <v>61835020</v>
      </c>
      <c r="AE13" s="561"/>
      <c r="AF13" s="561"/>
      <c r="AG13" s="561"/>
      <c r="AH13" s="561"/>
      <c r="AI13" s="561"/>
      <c r="AJ13" s="561"/>
      <c r="AK13" s="562"/>
      <c r="AL13" s="563">
        <v>9.1</v>
      </c>
      <c r="AM13" s="644"/>
      <c r="AN13" s="644"/>
      <c r="AO13" s="646"/>
      <c r="AP13" s="557" t="s">
        <v>221</v>
      </c>
      <c r="AQ13" s="558"/>
      <c r="AR13" s="558"/>
      <c r="AS13" s="558"/>
      <c r="AT13" s="558"/>
      <c r="AU13" s="558"/>
      <c r="AV13" s="558"/>
      <c r="AW13" s="558"/>
      <c r="AX13" s="558"/>
      <c r="AY13" s="558"/>
      <c r="AZ13" s="558"/>
      <c r="BA13" s="558"/>
      <c r="BB13" s="558"/>
      <c r="BC13" s="559"/>
      <c r="BD13" s="560">
        <v>5921896</v>
      </c>
      <c r="BE13" s="561"/>
      <c r="BF13" s="561"/>
      <c r="BG13" s="561"/>
      <c r="BH13" s="561"/>
      <c r="BI13" s="561"/>
      <c r="BJ13" s="561"/>
      <c r="BK13" s="562"/>
      <c r="BL13" s="643">
        <v>1.2</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137158984</v>
      </c>
      <c r="CN13" s="561"/>
      <c r="CO13" s="561"/>
      <c r="CP13" s="561"/>
      <c r="CQ13" s="561"/>
      <c r="CR13" s="561"/>
      <c r="CS13" s="561"/>
      <c r="CT13" s="562"/>
      <c r="CU13" s="563">
        <v>11.2</v>
      </c>
      <c r="CV13" s="644"/>
      <c r="CW13" s="644"/>
      <c r="CX13" s="645"/>
      <c r="CY13" s="566">
        <v>111410033</v>
      </c>
      <c r="CZ13" s="561"/>
      <c r="DA13" s="561"/>
      <c r="DB13" s="561"/>
      <c r="DC13" s="561"/>
      <c r="DD13" s="561"/>
      <c r="DE13" s="561"/>
      <c r="DF13" s="561"/>
      <c r="DG13" s="561"/>
      <c r="DH13" s="561"/>
      <c r="DI13" s="561"/>
      <c r="DJ13" s="561"/>
      <c r="DK13" s="562"/>
      <c r="DL13" s="566">
        <v>24507771</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v>53839</v>
      </c>
      <c r="S14" s="561"/>
      <c r="T14" s="561"/>
      <c r="U14" s="561"/>
      <c r="V14" s="561"/>
      <c r="W14" s="561"/>
      <c r="X14" s="561"/>
      <c r="Y14" s="562"/>
      <c r="Z14" s="563">
        <v>0</v>
      </c>
      <c r="AA14" s="644"/>
      <c r="AB14" s="644"/>
      <c r="AC14" s="645"/>
      <c r="AD14" s="566">
        <v>53839</v>
      </c>
      <c r="AE14" s="561"/>
      <c r="AF14" s="561"/>
      <c r="AG14" s="561"/>
      <c r="AH14" s="561"/>
      <c r="AI14" s="561"/>
      <c r="AJ14" s="561"/>
      <c r="AK14" s="562"/>
      <c r="AL14" s="563">
        <v>0</v>
      </c>
      <c r="AM14" s="644"/>
      <c r="AN14" s="644"/>
      <c r="AO14" s="646"/>
      <c r="AP14" s="557" t="s">
        <v>224</v>
      </c>
      <c r="AQ14" s="558"/>
      <c r="AR14" s="558"/>
      <c r="AS14" s="558"/>
      <c r="AT14" s="558"/>
      <c r="AU14" s="558"/>
      <c r="AV14" s="558"/>
      <c r="AW14" s="558"/>
      <c r="AX14" s="558"/>
      <c r="AY14" s="558"/>
      <c r="AZ14" s="558"/>
      <c r="BA14" s="558"/>
      <c r="BB14" s="558"/>
      <c r="BC14" s="559"/>
      <c r="BD14" s="560">
        <v>8174439</v>
      </c>
      <c r="BE14" s="561"/>
      <c r="BF14" s="561"/>
      <c r="BG14" s="561"/>
      <c r="BH14" s="561"/>
      <c r="BI14" s="561"/>
      <c r="BJ14" s="561"/>
      <c r="BK14" s="562"/>
      <c r="BL14" s="643">
        <v>1.7</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64360272</v>
      </c>
      <c r="CN14" s="561"/>
      <c r="CO14" s="561"/>
      <c r="CP14" s="561"/>
      <c r="CQ14" s="561"/>
      <c r="CR14" s="561"/>
      <c r="CS14" s="561"/>
      <c r="CT14" s="562"/>
      <c r="CU14" s="563">
        <v>5.2</v>
      </c>
      <c r="CV14" s="644"/>
      <c r="CW14" s="644"/>
      <c r="CX14" s="645"/>
      <c r="CY14" s="566">
        <v>4775359</v>
      </c>
      <c r="CZ14" s="561"/>
      <c r="DA14" s="561"/>
      <c r="DB14" s="561"/>
      <c r="DC14" s="561"/>
      <c r="DD14" s="561"/>
      <c r="DE14" s="561"/>
      <c r="DF14" s="561"/>
      <c r="DG14" s="561"/>
      <c r="DH14" s="561"/>
      <c r="DI14" s="561"/>
      <c r="DJ14" s="561"/>
      <c r="DK14" s="562"/>
      <c r="DL14" s="566">
        <v>58578165</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10493516</v>
      </c>
      <c r="S15" s="561"/>
      <c r="T15" s="561"/>
      <c r="U15" s="561"/>
      <c r="V15" s="561"/>
      <c r="W15" s="561"/>
      <c r="X15" s="561"/>
      <c r="Y15" s="562"/>
      <c r="Z15" s="563">
        <v>0.8</v>
      </c>
      <c r="AA15" s="644"/>
      <c r="AB15" s="644"/>
      <c r="AC15" s="645"/>
      <c r="AD15" s="566">
        <v>10493516</v>
      </c>
      <c r="AE15" s="561"/>
      <c r="AF15" s="561"/>
      <c r="AG15" s="561"/>
      <c r="AH15" s="561"/>
      <c r="AI15" s="561"/>
      <c r="AJ15" s="561"/>
      <c r="AK15" s="562"/>
      <c r="AL15" s="563">
        <v>1.5</v>
      </c>
      <c r="AM15" s="644"/>
      <c r="AN15" s="644"/>
      <c r="AO15" s="646"/>
      <c r="AP15" s="557" t="s">
        <v>227</v>
      </c>
      <c r="AQ15" s="558"/>
      <c r="AR15" s="558"/>
      <c r="AS15" s="558"/>
      <c r="AT15" s="558"/>
      <c r="AU15" s="558"/>
      <c r="AV15" s="558"/>
      <c r="AW15" s="558"/>
      <c r="AX15" s="558"/>
      <c r="AY15" s="558"/>
      <c r="AZ15" s="558"/>
      <c r="BA15" s="558"/>
      <c r="BB15" s="558"/>
      <c r="BC15" s="559"/>
      <c r="BD15" s="560">
        <v>113576997</v>
      </c>
      <c r="BE15" s="561"/>
      <c r="BF15" s="561"/>
      <c r="BG15" s="561"/>
      <c r="BH15" s="561"/>
      <c r="BI15" s="561"/>
      <c r="BJ15" s="561"/>
      <c r="BK15" s="562"/>
      <c r="BL15" s="643">
        <v>23</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1892118</v>
      </c>
      <c r="S16" s="561"/>
      <c r="T16" s="561"/>
      <c r="U16" s="561"/>
      <c r="V16" s="561"/>
      <c r="W16" s="561"/>
      <c r="X16" s="561"/>
      <c r="Y16" s="562"/>
      <c r="Z16" s="563">
        <v>0.2</v>
      </c>
      <c r="AA16" s="644"/>
      <c r="AB16" s="644"/>
      <c r="AC16" s="645"/>
      <c r="AD16" s="566">
        <v>1892118</v>
      </c>
      <c r="AE16" s="561"/>
      <c r="AF16" s="561"/>
      <c r="AG16" s="561"/>
      <c r="AH16" s="561"/>
      <c r="AI16" s="561"/>
      <c r="AJ16" s="561"/>
      <c r="AK16" s="562"/>
      <c r="AL16" s="563">
        <v>0.3</v>
      </c>
      <c r="AM16" s="644"/>
      <c r="AN16" s="644"/>
      <c r="AO16" s="646"/>
      <c r="AP16" s="557" t="s">
        <v>230</v>
      </c>
      <c r="AQ16" s="558"/>
      <c r="AR16" s="558"/>
      <c r="AS16" s="558"/>
      <c r="AT16" s="558"/>
      <c r="AU16" s="558"/>
      <c r="AV16" s="558"/>
      <c r="AW16" s="558"/>
      <c r="AX16" s="558"/>
      <c r="AY16" s="558"/>
      <c r="AZ16" s="558"/>
      <c r="BA16" s="558"/>
      <c r="BB16" s="558"/>
      <c r="BC16" s="559"/>
      <c r="BD16" s="560">
        <v>3856568</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282018195</v>
      </c>
      <c r="CN16" s="561"/>
      <c r="CO16" s="561"/>
      <c r="CP16" s="561"/>
      <c r="CQ16" s="561"/>
      <c r="CR16" s="561"/>
      <c r="CS16" s="561"/>
      <c r="CT16" s="562"/>
      <c r="CU16" s="563">
        <v>23</v>
      </c>
      <c r="CV16" s="644"/>
      <c r="CW16" s="644"/>
      <c r="CX16" s="645"/>
      <c r="CY16" s="566">
        <v>7631670</v>
      </c>
      <c r="CZ16" s="561"/>
      <c r="DA16" s="561"/>
      <c r="DB16" s="561"/>
      <c r="DC16" s="561"/>
      <c r="DD16" s="561"/>
      <c r="DE16" s="561"/>
      <c r="DF16" s="561"/>
      <c r="DG16" s="561"/>
      <c r="DH16" s="561"/>
      <c r="DI16" s="561"/>
      <c r="DJ16" s="561"/>
      <c r="DK16" s="562"/>
      <c r="DL16" s="566">
        <v>204952616</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8601398</v>
      </c>
      <c r="S17" s="561"/>
      <c r="T17" s="561"/>
      <c r="U17" s="561"/>
      <c r="V17" s="561"/>
      <c r="W17" s="561"/>
      <c r="X17" s="561"/>
      <c r="Y17" s="562"/>
      <c r="Z17" s="563">
        <v>0.7</v>
      </c>
      <c r="AA17" s="644"/>
      <c r="AB17" s="644"/>
      <c r="AC17" s="645"/>
      <c r="AD17" s="566">
        <v>8601398</v>
      </c>
      <c r="AE17" s="561"/>
      <c r="AF17" s="561"/>
      <c r="AG17" s="561"/>
      <c r="AH17" s="561"/>
      <c r="AI17" s="561"/>
      <c r="AJ17" s="561"/>
      <c r="AK17" s="562"/>
      <c r="AL17" s="563">
        <v>1.3</v>
      </c>
      <c r="AM17" s="644"/>
      <c r="AN17" s="644"/>
      <c r="AO17" s="646"/>
      <c r="AP17" s="557" t="s">
        <v>233</v>
      </c>
      <c r="AQ17" s="558"/>
      <c r="AR17" s="558"/>
      <c r="AS17" s="558"/>
      <c r="AT17" s="558"/>
      <c r="AU17" s="558"/>
      <c r="AV17" s="558"/>
      <c r="AW17" s="558"/>
      <c r="AX17" s="558"/>
      <c r="AY17" s="558"/>
      <c r="AZ17" s="558"/>
      <c r="BA17" s="558"/>
      <c r="BB17" s="558"/>
      <c r="BC17" s="559"/>
      <c r="BD17" s="560">
        <v>109720429</v>
      </c>
      <c r="BE17" s="561"/>
      <c r="BF17" s="561"/>
      <c r="BG17" s="561"/>
      <c r="BH17" s="561"/>
      <c r="BI17" s="561"/>
      <c r="BJ17" s="561"/>
      <c r="BK17" s="562"/>
      <c r="BL17" s="643">
        <v>22.2</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1042215</v>
      </c>
      <c r="CN17" s="561"/>
      <c r="CO17" s="561"/>
      <c r="CP17" s="561"/>
      <c r="CQ17" s="561"/>
      <c r="CR17" s="561"/>
      <c r="CS17" s="561"/>
      <c r="CT17" s="562"/>
      <c r="CU17" s="563">
        <v>0.1</v>
      </c>
      <c r="CV17" s="644"/>
      <c r="CW17" s="644"/>
      <c r="CX17" s="645"/>
      <c r="CY17" s="566" t="s">
        <v>118</v>
      </c>
      <c r="CZ17" s="561"/>
      <c r="DA17" s="561"/>
      <c r="DB17" s="561"/>
      <c r="DC17" s="561"/>
      <c r="DD17" s="561"/>
      <c r="DE17" s="561"/>
      <c r="DF17" s="561"/>
      <c r="DG17" s="561"/>
      <c r="DH17" s="561"/>
      <c r="DI17" s="561"/>
      <c r="DJ17" s="561"/>
      <c r="DK17" s="562"/>
      <c r="DL17" s="566">
        <v>6710</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150888050</v>
      </c>
      <c r="BE18" s="561"/>
      <c r="BF18" s="561"/>
      <c r="BG18" s="561"/>
      <c r="BH18" s="561"/>
      <c r="BI18" s="561"/>
      <c r="BJ18" s="561"/>
      <c r="BK18" s="562"/>
      <c r="BL18" s="643">
        <v>30.6</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154060898</v>
      </c>
      <c r="CN18" s="561"/>
      <c r="CO18" s="561"/>
      <c r="CP18" s="561"/>
      <c r="CQ18" s="561"/>
      <c r="CR18" s="561"/>
      <c r="CS18" s="561"/>
      <c r="CT18" s="562"/>
      <c r="CU18" s="563">
        <v>12.5</v>
      </c>
      <c r="CV18" s="644"/>
      <c r="CW18" s="644"/>
      <c r="CX18" s="645"/>
      <c r="CY18" s="566" t="s">
        <v>118</v>
      </c>
      <c r="CZ18" s="561"/>
      <c r="DA18" s="561"/>
      <c r="DB18" s="561"/>
      <c r="DC18" s="561"/>
      <c r="DD18" s="561"/>
      <c r="DE18" s="561"/>
      <c r="DF18" s="561"/>
      <c r="DG18" s="561"/>
      <c r="DH18" s="561"/>
      <c r="DI18" s="561"/>
      <c r="DJ18" s="561"/>
      <c r="DK18" s="562"/>
      <c r="DL18" s="566">
        <v>150453269</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213534929</v>
      </c>
      <c r="S19" s="561"/>
      <c r="T19" s="561"/>
      <c r="U19" s="561"/>
      <c r="V19" s="561"/>
      <c r="W19" s="561"/>
      <c r="X19" s="561"/>
      <c r="Y19" s="562"/>
      <c r="Z19" s="563">
        <v>17</v>
      </c>
      <c r="AA19" s="644"/>
      <c r="AB19" s="644"/>
      <c r="AC19" s="645"/>
      <c r="AD19" s="566">
        <v>210448992</v>
      </c>
      <c r="AE19" s="561"/>
      <c r="AF19" s="561"/>
      <c r="AG19" s="561"/>
      <c r="AH19" s="561"/>
      <c r="AI19" s="561"/>
      <c r="AJ19" s="561"/>
      <c r="AK19" s="562"/>
      <c r="AL19" s="563">
        <v>30.8</v>
      </c>
      <c r="AM19" s="644"/>
      <c r="AN19" s="644"/>
      <c r="AO19" s="646"/>
      <c r="AP19" s="557" t="s">
        <v>239</v>
      </c>
      <c r="AQ19" s="558"/>
      <c r="AR19" s="558"/>
      <c r="AS19" s="558"/>
      <c r="AT19" s="558"/>
      <c r="AU19" s="558"/>
      <c r="AV19" s="558"/>
      <c r="AW19" s="558"/>
      <c r="AX19" s="558"/>
      <c r="AY19" s="558"/>
      <c r="AZ19" s="558"/>
      <c r="BA19" s="558"/>
      <c r="BB19" s="558"/>
      <c r="BC19" s="559"/>
      <c r="BD19" s="560">
        <v>6475953</v>
      </c>
      <c r="BE19" s="561"/>
      <c r="BF19" s="561"/>
      <c r="BG19" s="561"/>
      <c r="BH19" s="561"/>
      <c r="BI19" s="561"/>
      <c r="BJ19" s="561"/>
      <c r="BK19" s="562"/>
      <c r="BL19" s="643">
        <v>1.3</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210448992</v>
      </c>
      <c r="S20" s="561"/>
      <c r="T20" s="561"/>
      <c r="U20" s="561"/>
      <c r="V20" s="561"/>
      <c r="W20" s="561"/>
      <c r="X20" s="561"/>
      <c r="Y20" s="562"/>
      <c r="Z20" s="563">
        <v>16.7</v>
      </c>
      <c r="AA20" s="644"/>
      <c r="AB20" s="644"/>
      <c r="AC20" s="645"/>
      <c r="AD20" s="566">
        <v>210448992</v>
      </c>
      <c r="AE20" s="561"/>
      <c r="AF20" s="561"/>
      <c r="AG20" s="561"/>
      <c r="AH20" s="561"/>
      <c r="AI20" s="561"/>
      <c r="AJ20" s="561"/>
      <c r="AK20" s="562"/>
      <c r="AL20" s="563">
        <v>30.8</v>
      </c>
      <c r="AM20" s="644"/>
      <c r="AN20" s="644"/>
      <c r="AO20" s="646"/>
      <c r="AP20" s="557" t="s">
        <v>242</v>
      </c>
      <c r="AQ20" s="647"/>
      <c r="AR20" s="647"/>
      <c r="AS20" s="647"/>
      <c r="AT20" s="647"/>
      <c r="AU20" s="647"/>
      <c r="AV20" s="647"/>
      <c r="AW20" s="647"/>
      <c r="AX20" s="647"/>
      <c r="AY20" s="647"/>
      <c r="AZ20" s="647"/>
      <c r="BA20" s="647"/>
      <c r="BB20" s="647"/>
      <c r="BC20" s="648"/>
      <c r="BD20" s="560">
        <v>3767150</v>
      </c>
      <c r="BE20" s="561"/>
      <c r="BF20" s="561"/>
      <c r="BG20" s="561"/>
      <c r="BH20" s="561"/>
      <c r="BI20" s="561"/>
      <c r="BJ20" s="561"/>
      <c r="BK20" s="562"/>
      <c r="BL20" s="563">
        <v>0.8</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2211684</v>
      </c>
      <c r="S21" s="561"/>
      <c r="T21" s="561"/>
      <c r="U21" s="561"/>
      <c r="V21" s="561"/>
      <c r="W21" s="561"/>
      <c r="X21" s="561"/>
      <c r="Y21" s="562"/>
      <c r="Z21" s="563">
        <v>0.2</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2642881</v>
      </c>
      <c r="BE21" s="561"/>
      <c r="BF21" s="561"/>
      <c r="BG21" s="561"/>
      <c r="BH21" s="561"/>
      <c r="BI21" s="561"/>
      <c r="BJ21" s="561"/>
      <c r="BK21" s="562"/>
      <c r="BL21" s="563">
        <v>0.5</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168585</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168585</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874253</v>
      </c>
      <c r="S22" s="561"/>
      <c r="T22" s="561"/>
      <c r="U22" s="561"/>
      <c r="V22" s="561"/>
      <c r="W22" s="561"/>
      <c r="X22" s="561"/>
      <c r="Y22" s="562"/>
      <c r="Z22" s="563">
        <v>0.1</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31767629</v>
      </c>
      <c r="BE22" s="561"/>
      <c r="BF22" s="561"/>
      <c r="BG22" s="561"/>
      <c r="BH22" s="561"/>
      <c r="BI22" s="561"/>
      <c r="BJ22" s="561"/>
      <c r="BK22" s="562"/>
      <c r="BL22" s="563">
        <v>6.4</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3405367</v>
      </c>
      <c r="CN22" s="561"/>
      <c r="CO22" s="561"/>
      <c r="CP22" s="561"/>
      <c r="CQ22" s="561"/>
      <c r="CR22" s="561"/>
      <c r="CS22" s="561"/>
      <c r="CT22" s="562"/>
      <c r="CU22" s="563">
        <v>0.3</v>
      </c>
      <c r="CV22" s="644"/>
      <c r="CW22" s="644"/>
      <c r="CX22" s="645"/>
      <c r="CY22" s="566" t="s">
        <v>118</v>
      </c>
      <c r="CZ22" s="561"/>
      <c r="DA22" s="561"/>
      <c r="DB22" s="561"/>
      <c r="DC22" s="561"/>
      <c r="DD22" s="561"/>
      <c r="DE22" s="561"/>
      <c r="DF22" s="561"/>
      <c r="DG22" s="561"/>
      <c r="DH22" s="561"/>
      <c r="DI22" s="561"/>
      <c r="DJ22" s="561"/>
      <c r="DK22" s="562"/>
      <c r="DL22" s="566">
        <v>3405367</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783244836</v>
      </c>
      <c r="S23" s="561"/>
      <c r="T23" s="561"/>
      <c r="U23" s="561"/>
      <c r="V23" s="561"/>
      <c r="W23" s="561"/>
      <c r="X23" s="561"/>
      <c r="Y23" s="562"/>
      <c r="Z23" s="563">
        <v>62.3</v>
      </c>
      <c r="AA23" s="644"/>
      <c r="AB23" s="644"/>
      <c r="AC23" s="645"/>
      <c r="AD23" s="566">
        <v>680529939</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52686466</v>
      </c>
      <c r="BE23" s="561"/>
      <c r="BF23" s="561"/>
      <c r="BG23" s="561"/>
      <c r="BH23" s="561"/>
      <c r="BI23" s="561"/>
      <c r="BJ23" s="561"/>
      <c r="BK23" s="562"/>
      <c r="BL23" s="563">
        <v>10.7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4740781</v>
      </c>
      <c r="CN23" s="561"/>
      <c r="CO23" s="561"/>
      <c r="CP23" s="561"/>
      <c r="CQ23" s="561"/>
      <c r="CR23" s="561"/>
      <c r="CS23" s="561"/>
      <c r="CT23" s="562"/>
      <c r="CU23" s="563">
        <v>0.4</v>
      </c>
      <c r="CV23" s="644"/>
      <c r="CW23" s="644"/>
      <c r="CX23" s="645"/>
      <c r="CY23" s="566" t="s">
        <v>118</v>
      </c>
      <c r="CZ23" s="561"/>
      <c r="DA23" s="561"/>
      <c r="DB23" s="561"/>
      <c r="DC23" s="561"/>
      <c r="DD23" s="561"/>
      <c r="DE23" s="561"/>
      <c r="DF23" s="561"/>
      <c r="DG23" s="561"/>
      <c r="DH23" s="561"/>
      <c r="DI23" s="561"/>
      <c r="DJ23" s="561"/>
      <c r="DK23" s="562"/>
      <c r="DL23" s="566">
        <v>4740781</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567076</v>
      </c>
      <c r="S24" s="561"/>
      <c r="T24" s="561"/>
      <c r="U24" s="561"/>
      <c r="V24" s="561"/>
      <c r="W24" s="561"/>
      <c r="X24" s="561"/>
      <c r="Y24" s="562"/>
      <c r="Z24" s="563">
        <v>0</v>
      </c>
      <c r="AA24" s="644"/>
      <c r="AB24" s="644"/>
      <c r="AC24" s="645"/>
      <c r="AD24" s="566">
        <v>567076</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3547</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8635756</v>
      </c>
      <c r="S25" s="561"/>
      <c r="T25" s="561"/>
      <c r="U25" s="561"/>
      <c r="V25" s="561"/>
      <c r="W25" s="561"/>
      <c r="X25" s="561"/>
      <c r="Y25" s="562"/>
      <c r="Z25" s="563">
        <v>0.7</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74599214</v>
      </c>
      <c r="CN25" s="561"/>
      <c r="CO25" s="561"/>
      <c r="CP25" s="561"/>
      <c r="CQ25" s="561"/>
      <c r="CR25" s="561"/>
      <c r="CS25" s="561"/>
      <c r="CT25" s="562"/>
      <c r="CU25" s="563">
        <v>6.1</v>
      </c>
      <c r="CV25" s="644"/>
      <c r="CW25" s="644"/>
      <c r="CX25" s="645"/>
      <c r="CY25" s="566" t="s">
        <v>118</v>
      </c>
      <c r="CZ25" s="561"/>
      <c r="DA25" s="561"/>
      <c r="DB25" s="561"/>
      <c r="DC25" s="561"/>
      <c r="DD25" s="561"/>
      <c r="DE25" s="561"/>
      <c r="DF25" s="561"/>
      <c r="DG25" s="561"/>
      <c r="DH25" s="561"/>
      <c r="DI25" s="561"/>
      <c r="DJ25" s="561"/>
      <c r="DK25" s="562"/>
      <c r="DL25" s="566">
        <v>74599214</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11622445</v>
      </c>
      <c r="S26" s="561"/>
      <c r="T26" s="561"/>
      <c r="U26" s="561"/>
      <c r="V26" s="561"/>
      <c r="W26" s="561"/>
      <c r="X26" s="561"/>
      <c r="Y26" s="562"/>
      <c r="Z26" s="563">
        <v>0.9</v>
      </c>
      <c r="AA26" s="644"/>
      <c r="AB26" s="644"/>
      <c r="AC26" s="645"/>
      <c r="AD26" s="566">
        <v>185122</v>
      </c>
      <c r="AE26" s="561"/>
      <c r="AF26" s="561"/>
      <c r="AG26" s="561"/>
      <c r="AH26" s="561"/>
      <c r="AI26" s="561"/>
      <c r="AJ26" s="561"/>
      <c r="AK26" s="562"/>
      <c r="AL26" s="563">
        <v>0</v>
      </c>
      <c r="AM26" s="644"/>
      <c r="AN26" s="644"/>
      <c r="AO26" s="646"/>
      <c r="AP26" s="557" t="s">
        <v>260</v>
      </c>
      <c r="AQ26" s="558"/>
      <c r="AR26" s="558"/>
      <c r="AS26" s="558"/>
      <c r="AT26" s="558"/>
      <c r="AU26" s="558"/>
      <c r="AV26" s="558"/>
      <c r="AW26" s="558"/>
      <c r="AX26" s="558"/>
      <c r="AY26" s="558"/>
      <c r="AZ26" s="558"/>
      <c r="BA26" s="558"/>
      <c r="BB26" s="558"/>
      <c r="BC26" s="559"/>
      <c r="BD26" s="560">
        <v>1321544</v>
      </c>
      <c r="BE26" s="561"/>
      <c r="BF26" s="561"/>
      <c r="BG26" s="561"/>
      <c r="BH26" s="561"/>
      <c r="BI26" s="561"/>
      <c r="BJ26" s="561"/>
      <c r="BK26" s="562"/>
      <c r="BL26" s="563">
        <v>0.3</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1837332</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1837332</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4321228</v>
      </c>
      <c r="S27" s="561"/>
      <c r="T27" s="561"/>
      <c r="U27" s="561"/>
      <c r="V27" s="561"/>
      <c r="W27" s="561"/>
      <c r="X27" s="561"/>
      <c r="Y27" s="562"/>
      <c r="Z27" s="563">
        <v>0.3</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33098</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143913771</v>
      </c>
      <c r="S28" s="561"/>
      <c r="T28" s="561"/>
      <c r="U28" s="561"/>
      <c r="V28" s="561"/>
      <c r="W28" s="561"/>
      <c r="X28" s="561"/>
      <c r="Y28" s="562"/>
      <c r="Z28" s="563">
        <v>11.4</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33098</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33098</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1474705</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1474705</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1595760</v>
      </c>
      <c r="S30" s="561"/>
      <c r="T30" s="561"/>
      <c r="U30" s="561"/>
      <c r="V30" s="561"/>
      <c r="W30" s="561"/>
      <c r="X30" s="561"/>
      <c r="Y30" s="562"/>
      <c r="Z30" s="563">
        <v>0.1</v>
      </c>
      <c r="AA30" s="644"/>
      <c r="AB30" s="644"/>
      <c r="AC30" s="645"/>
      <c r="AD30" s="566">
        <v>11468</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8251257</v>
      </c>
      <c r="CN30" s="561"/>
      <c r="CO30" s="561"/>
      <c r="CP30" s="561"/>
      <c r="CQ30" s="561"/>
      <c r="CR30" s="561"/>
      <c r="CS30" s="561"/>
      <c r="CT30" s="562"/>
      <c r="CU30" s="563">
        <v>0.7</v>
      </c>
      <c r="CV30" s="644"/>
      <c r="CW30" s="644"/>
      <c r="CX30" s="645"/>
      <c r="CY30" s="566" t="s">
        <v>118</v>
      </c>
      <c r="CZ30" s="561"/>
      <c r="DA30" s="561"/>
      <c r="DB30" s="561"/>
      <c r="DC30" s="561"/>
      <c r="DD30" s="561"/>
      <c r="DE30" s="561"/>
      <c r="DF30" s="561"/>
      <c r="DG30" s="561"/>
      <c r="DH30" s="561"/>
      <c r="DI30" s="561"/>
      <c r="DJ30" s="561"/>
      <c r="DK30" s="562"/>
      <c r="DL30" s="566">
        <v>8251257</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556903</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44374054</v>
      </c>
      <c r="S32" s="561"/>
      <c r="T32" s="561"/>
      <c r="U32" s="561"/>
      <c r="V32" s="561"/>
      <c r="W32" s="561"/>
      <c r="X32" s="561"/>
      <c r="Y32" s="562"/>
      <c r="Z32" s="563">
        <v>3.5</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493258909</v>
      </c>
      <c r="BE32" s="561"/>
      <c r="BF32" s="561"/>
      <c r="BG32" s="561"/>
      <c r="BH32" s="561"/>
      <c r="BI32" s="561"/>
      <c r="BJ32" s="561"/>
      <c r="BK32" s="562"/>
      <c r="BL32" s="563">
        <v>100</v>
      </c>
      <c r="BM32" s="644"/>
      <c r="BN32" s="644"/>
      <c r="BO32" s="645"/>
      <c r="BP32" s="566">
        <v>3830175</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1228516378</v>
      </c>
      <c r="CN32" s="576"/>
      <c r="CO32" s="576"/>
      <c r="CP32" s="576"/>
      <c r="CQ32" s="576"/>
      <c r="CR32" s="576"/>
      <c r="CS32" s="576"/>
      <c r="CT32" s="577"/>
      <c r="CU32" s="578">
        <v>100</v>
      </c>
      <c r="CV32" s="640"/>
      <c r="CW32" s="640"/>
      <c r="CX32" s="641"/>
      <c r="CY32" s="566">
        <v>162354954</v>
      </c>
      <c r="CZ32" s="561"/>
      <c r="DA32" s="561"/>
      <c r="DB32" s="561"/>
      <c r="DC32" s="561"/>
      <c r="DD32" s="561"/>
      <c r="DE32" s="561"/>
      <c r="DF32" s="561"/>
      <c r="DG32" s="561"/>
      <c r="DH32" s="561"/>
      <c r="DI32" s="561"/>
      <c r="DJ32" s="561"/>
      <c r="DK32" s="562"/>
      <c r="DL32" s="566">
        <v>853782697</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38348130</v>
      </c>
      <c r="S33" s="561"/>
      <c r="T33" s="561"/>
      <c r="U33" s="561"/>
      <c r="V33" s="561"/>
      <c r="W33" s="561"/>
      <c r="X33" s="561"/>
      <c r="Y33" s="562"/>
      <c r="Z33" s="563">
        <v>3</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126792675</v>
      </c>
      <c r="S34" s="561"/>
      <c r="T34" s="561"/>
      <c r="U34" s="561"/>
      <c r="V34" s="561"/>
      <c r="W34" s="561"/>
      <c r="X34" s="561"/>
      <c r="Y34" s="562"/>
      <c r="Z34" s="563">
        <v>10.1</v>
      </c>
      <c r="AA34" s="644"/>
      <c r="AB34" s="644"/>
      <c r="AC34" s="645"/>
      <c r="AD34" s="566">
        <v>1019885</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93478000</v>
      </c>
      <c r="S35" s="561"/>
      <c r="T35" s="561"/>
      <c r="U35" s="561"/>
      <c r="V35" s="561"/>
      <c r="W35" s="561"/>
      <c r="X35" s="561"/>
      <c r="Y35" s="562"/>
      <c r="Z35" s="563">
        <v>7.4</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506949417</v>
      </c>
      <c r="CN35" s="653"/>
      <c r="CO35" s="653"/>
      <c r="CP35" s="653"/>
      <c r="CQ35" s="653"/>
      <c r="CR35" s="653"/>
      <c r="CS35" s="653"/>
      <c r="CT35" s="654"/>
      <c r="CU35" s="649">
        <v>41.3</v>
      </c>
      <c r="CV35" s="650"/>
      <c r="CW35" s="650"/>
      <c r="CX35" s="655"/>
      <c r="CY35" s="656">
        <v>442536194</v>
      </c>
      <c r="CZ35" s="653"/>
      <c r="DA35" s="653"/>
      <c r="DB35" s="653"/>
      <c r="DC35" s="653"/>
      <c r="DD35" s="653"/>
      <c r="DE35" s="653"/>
      <c r="DF35" s="654"/>
      <c r="DG35" s="656">
        <v>431277035</v>
      </c>
      <c r="DH35" s="653"/>
      <c r="DI35" s="653"/>
      <c r="DJ35" s="653"/>
      <c r="DK35" s="653"/>
      <c r="DL35" s="653"/>
      <c r="DM35" s="653"/>
      <c r="DN35" s="653"/>
      <c r="DO35" s="653"/>
      <c r="DP35" s="653"/>
      <c r="DQ35" s="654"/>
      <c r="DR35" s="649">
        <v>62.6</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324565770</v>
      </c>
      <c r="CN36" s="567"/>
      <c r="CO36" s="567"/>
      <c r="CP36" s="567"/>
      <c r="CQ36" s="567"/>
      <c r="CR36" s="567"/>
      <c r="CS36" s="567"/>
      <c r="CT36" s="568"/>
      <c r="CU36" s="563">
        <v>26.4</v>
      </c>
      <c r="CV36" s="564"/>
      <c r="CW36" s="564"/>
      <c r="CX36" s="565"/>
      <c r="CY36" s="566">
        <v>278675872</v>
      </c>
      <c r="CZ36" s="567"/>
      <c r="DA36" s="567"/>
      <c r="DB36" s="567"/>
      <c r="DC36" s="567"/>
      <c r="DD36" s="567"/>
      <c r="DE36" s="567"/>
      <c r="DF36" s="568"/>
      <c r="DG36" s="566">
        <v>275469477</v>
      </c>
      <c r="DH36" s="567"/>
      <c r="DI36" s="567"/>
      <c r="DJ36" s="567"/>
      <c r="DK36" s="567"/>
      <c r="DL36" s="567"/>
      <c r="DM36" s="567"/>
      <c r="DN36" s="567"/>
      <c r="DO36" s="567"/>
      <c r="DP36" s="567"/>
      <c r="DQ36" s="568"/>
      <c r="DR36" s="563">
        <v>40</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7135600</v>
      </c>
      <c r="S37" s="561"/>
      <c r="T37" s="561"/>
      <c r="U37" s="561"/>
      <c r="V37" s="561"/>
      <c r="W37" s="561"/>
      <c r="X37" s="561"/>
      <c r="Y37" s="562"/>
      <c r="Z37" s="563">
        <v>0.6</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238456320</v>
      </c>
      <c r="CN37" s="561"/>
      <c r="CO37" s="561"/>
      <c r="CP37" s="561"/>
      <c r="CQ37" s="561"/>
      <c r="CR37" s="561"/>
      <c r="CS37" s="561"/>
      <c r="CT37" s="562"/>
      <c r="CU37" s="563">
        <v>19.399999999999999</v>
      </c>
      <c r="CV37" s="564"/>
      <c r="CW37" s="564"/>
      <c r="CX37" s="565"/>
      <c r="CY37" s="566">
        <v>194252653</v>
      </c>
      <c r="CZ37" s="567"/>
      <c r="DA37" s="567"/>
      <c r="DB37" s="567"/>
      <c r="DC37" s="567"/>
      <c r="DD37" s="567"/>
      <c r="DE37" s="567"/>
      <c r="DF37" s="568"/>
      <c r="DG37" s="566">
        <v>194199977</v>
      </c>
      <c r="DH37" s="567"/>
      <c r="DI37" s="567"/>
      <c r="DJ37" s="567"/>
      <c r="DK37" s="567"/>
      <c r="DL37" s="567"/>
      <c r="DM37" s="567"/>
      <c r="DN37" s="567"/>
      <c r="DO37" s="567"/>
      <c r="DP37" s="567"/>
      <c r="DQ37" s="568"/>
      <c r="DR37" s="563">
        <v>28.2</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1257450634</v>
      </c>
      <c r="S38" s="576"/>
      <c r="T38" s="576"/>
      <c r="U38" s="576"/>
      <c r="V38" s="576"/>
      <c r="W38" s="576"/>
      <c r="X38" s="576"/>
      <c r="Y38" s="577"/>
      <c r="Z38" s="578">
        <v>100</v>
      </c>
      <c r="AA38" s="640"/>
      <c r="AB38" s="640"/>
      <c r="AC38" s="641"/>
      <c r="AD38" s="581">
        <v>682313490</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28558575</v>
      </c>
      <c r="CN38" s="567"/>
      <c r="CO38" s="567"/>
      <c r="CP38" s="567"/>
      <c r="CQ38" s="567"/>
      <c r="CR38" s="567"/>
      <c r="CS38" s="567"/>
      <c r="CT38" s="568"/>
      <c r="CU38" s="563">
        <v>2.2999999999999998</v>
      </c>
      <c r="CV38" s="564"/>
      <c r="CW38" s="564"/>
      <c r="CX38" s="565"/>
      <c r="CY38" s="566">
        <v>13642879</v>
      </c>
      <c r="CZ38" s="567"/>
      <c r="DA38" s="567"/>
      <c r="DB38" s="567"/>
      <c r="DC38" s="567"/>
      <c r="DD38" s="567"/>
      <c r="DE38" s="567"/>
      <c r="DF38" s="568"/>
      <c r="DG38" s="566">
        <v>13642215</v>
      </c>
      <c r="DH38" s="567"/>
      <c r="DI38" s="567"/>
      <c r="DJ38" s="567"/>
      <c r="DK38" s="567"/>
      <c r="DL38" s="567"/>
      <c r="DM38" s="567"/>
      <c r="DN38" s="567"/>
      <c r="DO38" s="567"/>
      <c r="DP38" s="567"/>
      <c r="DQ38" s="568"/>
      <c r="DR38" s="563">
        <v>2</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153825072</v>
      </c>
      <c r="CN39" s="561"/>
      <c r="CO39" s="561"/>
      <c r="CP39" s="561"/>
      <c r="CQ39" s="561"/>
      <c r="CR39" s="561"/>
      <c r="CS39" s="561"/>
      <c r="CT39" s="562"/>
      <c r="CU39" s="563">
        <v>12.5</v>
      </c>
      <c r="CV39" s="564"/>
      <c r="CW39" s="564"/>
      <c r="CX39" s="565"/>
      <c r="CY39" s="566">
        <v>150217443</v>
      </c>
      <c r="CZ39" s="567"/>
      <c r="DA39" s="567"/>
      <c r="DB39" s="567"/>
      <c r="DC39" s="567"/>
      <c r="DD39" s="567"/>
      <c r="DE39" s="567"/>
      <c r="DF39" s="568"/>
      <c r="DG39" s="566">
        <v>142165343</v>
      </c>
      <c r="DH39" s="567"/>
      <c r="DI39" s="567"/>
      <c r="DJ39" s="567"/>
      <c r="DK39" s="567"/>
      <c r="DL39" s="567"/>
      <c r="DM39" s="567"/>
      <c r="DN39" s="567"/>
      <c r="DO39" s="567"/>
      <c r="DP39" s="567"/>
      <c r="DQ39" s="568"/>
      <c r="DR39" s="563">
        <v>20.6</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153825072</v>
      </c>
      <c r="CN40" s="567"/>
      <c r="CO40" s="567"/>
      <c r="CP40" s="567"/>
      <c r="CQ40" s="567"/>
      <c r="CR40" s="567"/>
      <c r="CS40" s="567"/>
      <c r="CT40" s="568"/>
      <c r="CU40" s="563">
        <v>12.5</v>
      </c>
      <c r="CV40" s="564"/>
      <c r="CW40" s="564"/>
      <c r="CX40" s="565"/>
      <c r="CY40" s="566">
        <v>150217443</v>
      </c>
      <c r="CZ40" s="567"/>
      <c r="DA40" s="567"/>
      <c r="DB40" s="567"/>
      <c r="DC40" s="567"/>
      <c r="DD40" s="567"/>
      <c r="DE40" s="567"/>
      <c r="DF40" s="568"/>
      <c r="DG40" s="566">
        <v>142165343</v>
      </c>
      <c r="DH40" s="567"/>
      <c r="DI40" s="567"/>
      <c r="DJ40" s="567"/>
      <c r="DK40" s="567"/>
      <c r="DL40" s="567"/>
      <c r="DM40" s="567"/>
      <c r="DN40" s="567"/>
      <c r="DO40" s="567"/>
      <c r="DP40" s="567"/>
      <c r="DQ40" s="568"/>
      <c r="DR40" s="563">
        <v>20.6</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145583006</v>
      </c>
      <c r="CN41" s="561"/>
      <c r="CO41" s="561"/>
      <c r="CP41" s="561"/>
      <c r="CQ41" s="561"/>
      <c r="CR41" s="561"/>
      <c r="CS41" s="561"/>
      <c r="CT41" s="562"/>
      <c r="CU41" s="563">
        <v>11.9</v>
      </c>
      <c r="CV41" s="564"/>
      <c r="CW41" s="564"/>
      <c r="CX41" s="565"/>
      <c r="CY41" s="566">
        <v>141983500</v>
      </c>
      <c r="CZ41" s="567"/>
      <c r="DA41" s="567"/>
      <c r="DB41" s="567"/>
      <c r="DC41" s="567"/>
      <c r="DD41" s="567"/>
      <c r="DE41" s="567"/>
      <c r="DF41" s="568"/>
      <c r="DG41" s="566">
        <v>133931400</v>
      </c>
      <c r="DH41" s="567"/>
      <c r="DI41" s="567"/>
      <c r="DJ41" s="567"/>
      <c r="DK41" s="567"/>
      <c r="DL41" s="567"/>
      <c r="DM41" s="567"/>
      <c r="DN41" s="567"/>
      <c r="DO41" s="567"/>
      <c r="DP41" s="567"/>
      <c r="DQ41" s="568"/>
      <c r="DR41" s="563">
        <v>19.399999999999999</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99.4</v>
      </c>
      <c r="BE42" s="614"/>
      <c r="BF42" s="614"/>
      <c r="BG42" s="614"/>
      <c r="BH42" s="614"/>
      <c r="BI42" s="614">
        <v>98.9</v>
      </c>
      <c r="BJ42" s="614"/>
      <c r="BK42" s="614"/>
      <c r="BL42" s="614"/>
      <c r="BM42" s="615"/>
      <c r="BN42" s="616">
        <v>99.4</v>
      </c>
      <c r="BO42" s="614"/>
      <c r="BP42" s="614"/>
      <c r="BQ42" s="614"/>
      <c r="BR42" s="614"/>
      <c r="BS42" s="614">
        <v>99</v>
      </c>
      <c r="BT42" s="614"/>
      <c r="BU42" s="614"/>
      <c r="BV42" s="614"/>
      <c r="BW42" s="615"/>
      <c r="BY42" s="592"/>
      <c r="BZ42" s="593"/>
      <c r="CA42" s="557" t="s">
        <v>303</v>
      </c>
      <c r="CB42" s="558"/>
      <c r="CC42" s="558"/>
      <c r="CD42" s="558"/>
      <c r="CE42" s="558"/>
      <c r="CF42" s="558"/>
      <c r="CG42" s="558"/>
      <c r="CH42" s="558"/>
      <c r="CI42" s="558"/>
      <c r="CJ42" s="558"/>
      <c r="CK42" s="558"/>
      <c r="CL42" s="559"/>
      <c r="CM42" s="560">
        <v>8242066</v>
      </c>
      <c r="CN42" s="567"/>
      <c r="CO42" s="567"/>
      <c r="CP42" s="567"/>
      <c r="CQ42" s="567"/>
      <c r="CR42" s="567"/>
      <c r="CS42" s="567"/>
      <c r="CT42" s="568"/>
      <c r="CU42" s="563">
        <v>0.7</v>
      </c>
      <c r="CV42" s="564"/>
      <c r="CW42" s="564"/>
      <c r="CX42" s="565"/>
      <c r="CY42" s="566">
        <v>8233943</v>
      </c>
      <c r="CZ42" s="567"/>
      <c r="DA42" s="567"/>
      <c r="DB42" s="567"/>
      <c r="DC42" s="567"/>
      <c r="DD42" s="567"/>
      <c r="DE42" s="567"/>
      <c r="DF42" s="568"/>
      <c r="DG42" s="566">
        <v>8233943</v>
      </c>
      <c r="DH42" s="567"/>
      <c r="DI42" s="567"/>
      <c r="DJ42" s="567"/>
      <c r="DK42" s="567"/>
      <c r="DL42" s="567"/>
      <c r="DM42" s="567"/>
      <c r="DN42" s="567"/>
      <c r="DO42" s="567"/>
      <c r="DP42" s="567"/>
      <c r="DQ42" s="568"/>
      <c r="DR42" s="563">
        <v>1.2</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98.9</v>
      </c>
      <c r="BE43" s="621"/>
      <c r="BF43" s="621"/>
      <c r="BG43" s="621"/>
      <c r="BH43" s="621"/>
      <c r="BI43" s="621">
        <v>97.3</v>
      </c>
      <c r="BJ43" s="621"/>
      <c r="BK43" s="621"/>
      <c r="BL43" s="621"/>
      <c r="BM43" s="622"/>
      <c r="BN43" s="620">
        <v>98.8</v>
      </c>
      <c r="BO43" s="621"/>
      <c r="BP43" s="621"/>
      <c r="BQ43" s="621"/>
      <c r="BR43" s="621"/>
      <c r="BS43" s="621">
        <v>97.4</v>
      </c>
      <c r="BT43" s="621"/>
      <c r="BU43" s="621"/>
      <c r="BV43" s="621"/>
      <c r="BW43" s="622"/>
      <c r="BY43" s="594"/>
      <c r="BZ43" s="595"/>
      <c r="CA43" s="557" t="s">
        <v>306</v>
      </c>
      <c r="CB43" s="558"/>
      <c r="CC43" s="558"/>
      <c r="CD43" s="558"/>
      <c r="CE43" s="558"/>
      <c r="CF43" s="558"/>
      <c r="CG43" s="558"/>
      <c r="CH43" s="558"/>
      <c r="CI43" s="558"/>
      <c r="CJ43" s="558"/>
      <c r="CK43" s="558"/>
      <c r="CL43" s="559"/>
      <c r="CM43" s="560" t="s">
        <v>118</v>
      </c>
      <c r="CN43" s="561"/>
      <c r="CO43" s="561"/>
      <c r="CP43" s="561"/>
      <c r="CQ43" s="561"/>
      <c r="CR43" s="561"/>
      <c r="CS43" s="561"/>
      <c r="CT43" s="562"/>
      <c r="CU43" s="563" t="s">
        <v>118</v>
      </c>
      <c r="CV43" s="564"/>
      <c r="CW43" s="564"/>
      <c r="CX43" s="565"/>
      <c r="CY43" s="566" t="s">
        <v>118</v>
      </c>
      <c r="CZ43" s="567"/>
      <c r="DA43" s="567"/>
      <c r="DB43" s="567"/>
      <c r="DC43" s="567"/>
      <c r="DD43" s="567"/>
      <c r="DE43" s="567"/>
      <c r="DF43" s="568"/>
      <c r="DG43" s="566" t="s">
        <v>118</v>
      </c>
      <c r="DH43" s="567"/>
      <c r="DI43" s="567"/>
      <c r="DJ43" s="567"/>
      <c r="DK43" s="567"/>
      <c r="DL43" s="567"/>
      <c r="DM43" s="567"/>
      <c r="DN43" s="567"/>
      <c r="DO43" s="567"/>
      <c r="DP43" s="567"/>
      <c r="DQ43" s="568"/>
      <c r="DR43" s="563" t="s">
        <v>118</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99.8</v>
      </c>
      <c r="BE44" s="618"/>
      <c r="BF44" s="618"/>
      <c r="BG44" s="618"/>
      <c r="BH44" s="618"/>
      <c r="BI44" s="618">
        <v>99.5</v>
      </c>
      <c r="BJ44" s="618"/>
      <c r="BK44" s="618"/>
      <c r="BL44" s="618"/>
      <c r="BM44" s="619"/>
      <c r="BN44" s="617">
        <v>99.9</v>
      </c>
      <c r="BO44" s="618"/>
      <c r="BP44" s="618"/>
      <c r="BQ44" s="618"/>
      <c r="BR44" s="618"/>
      <c r="BS44" s="618">
        <v>99.6</v>
      </c>
      <c r="BT44" s="618"/>
      <c r="BU44" s="618"/>
      <c r="BV44" s="618"/>
      <c r="BW44" s="619"/>
      <c r="BY44" s="557" t="s">
        <v>308</v>
      </c>
      <c r="BZ44" s="558"/>
      <c r="CA44" s="558"/>
      <c r="CB44" s="558"/>
      <c r="CC44" s="558"/>
      <c r="CD44" s="558"/>
      <c r="CE44" s="558"/>
      <c r="CF44" s="558"/>
      <c r="CG44" s="558"/>
      <c r="CH44" s="558"/>
      <c r="CI44" s="558"/>
      <c r="CJ44" s="558"/>
      <c r="CK44" s="558"/>
      <c r="CL44" s="559"/>
      <c r="CM44" s="560">
        <v>558176432</v>
      </c>
      <c r="CN44" s="567"/>
      <c r="CO44" s="567"/>
      <c r="CP44" s="567"/>
      <c r="CQ44" s="567"/>
      <c r="CR44" s="567"/>
      <c r="CS44" s="567"/>
      <c r="CT44" s="568"/>
      <c r="CU44" s="563">
        <v>45.4</v>
      </c>
      <c r="CV44" s="564"/>
      <c r="CW44" s="564"/>
      <c r="CX44" s="565"/>
      <c r="CY44" s="566">
        <v>385920978</v>
      </c>
      <c r="CZ44" s="567"/>
      <c r="DA44" s="567"/>
      <c r="DB44" s="567"/>
      <c r="DC44" s="567"/>
      <c r="DD44" s="567"/>
      <c r="DE44" s="567"/>
      <c r="DF44" s="568"/>
      <c r="DG44" s="566">
        <v>224634117</v>
      </c>
      <c r="DH44" s="567"/>
      <c r="DI44" s="567"/>
      <c r="DJ44" s="567"/>
      <c r="DK44" s="567"/>
      <c r="DL44" s="567"/>
      <c r="DM44" s="567"/>
      <c r="DN44" s="567"/>
      <c r="DO44" s="567"/>
      <c r="DP44" s="567"/>
      <c r="DQ44" s="568"/>
      <c r="DR44" s="563">
        <v>32.6</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8803819</v>
      </c>
      <c r="BE45" s="612"/>
      <c r="BF45" s="612"/>
      <c r="BG45" s="612"/>
      <c r="BH45" s="612"/>
      <c r="BI45" s="612"/>
      <c r="BJ45" s="612"/>
      <c r="BK45" s="612"/>
      <c r="BL45" s="612"/>
      <c r="BM45" s="613"/>
      <c r="BN45" s="611">
        <v>3973047</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50990021</v>
      </c>
      <c r="CN45" s="561"/>
      <c r="CO45" s="561"/>
      <c r="CP45" s="561"/>
      <c r="CQ45" s="561"/>
      <c r="CR45" s="561"/>
      <c r="CS45" s="561"/>
      <c r="CT45" s="562"/>
      <c r="CU45" s="563">
        <v>4.2</v>
      </c>
      <c r="CV45" s="564"/>
      <c r="CW45" s="564"/>
      <c r="CX45" s="565"/>
      <c r="CY45" s="566">
        <v>33360416</v>
      </c>
      <c r="CZ45" s="567"/>
      <c r="DA45" s="567"/>
      <c r="DB45" s="567"/>
      <c r="DC45" s="567"/>
      <c r="DD45" s="567"/>
      <c r="DE45" s="567"/>
      <c r="DF45" s="568"/>
      <c r="DG45" s="566">
        <v>28075645</v>
      </c>
      <c r="DH45" s="567"/>
      <c r="DI45" s="567"/>
      <c r="DJ45" s="567"/>
      <c r="DK45" s="567"/>
      <c r="DL45" s="567"/>
      <c r="DM45" s="567"/>
      <c r="DN45" s="567"/>
      <c r="DO45" s="567"/>
      <c r="DP45" s="567"/>
      <c r="DQ45" s="568"/>
      <c r="DR45" s="563">
        <v>4.0999999999999996</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8803819</v>
      </c>
      <c r="BE46" s="603"/>
      <c r="BF46" s="603"/>
      <c r="BG46" s="603"/>
      <c r="BH46" s="603"/>
      <c r="BI46" s="603"/>
      <c r="BJ46" s="603"/>
      <c r="BK46" s="603"/>
      <c r="BL46" s="603"/>
      <c r="BM46" s="604"/>
      <c r="BN46" s="602">
        <v>3973047</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9685559</v>
      </c>
      <c r="CN46" s="567"/>
      <c r="CO46" s="567"/>
      <c r="CP46" s="567"/>
      <c r="CQ46" s="567"/>
      <c r="CR46" s="567"/>
      <c r="CS46" s="567"/>
      <c r="CT46" s="568"/>
      <c r="CU46" s="563">
        <v>0.8</v>
      </c>
      <c r="CV46" s="564"/>
      <c r="CW46" s="564"/>
      <c r="CX46" s="565"/>
      <c r="CY46" s="566">
        <v>6956561</v>
      </c>
      <c r="CZ46" s="567"/>
      <c r="DA46" s="567"/>
      <c r="DB46" s="567"/>
      <c r="DC46" s="567"/>
      <c r="DD46" s="567"/>
      <c r="DE46" s="567"/>
      <c r="DF46" s="568"/>
      <c r="DG46" s="566">
        <v>6956561</v>
      </c>
      <c r="DH46" s="567"/>
      <c r="DI46" s="567"/>
      <c r="DJ46" s="567"/>
      <c r="DK46" s="567"/>
      <c r="DL46" s="567"/>
      <c r="DM46" s="567"/>
      <c r="DN46" s="567"/>
      <c r="DO46" s="567"/>
      <c r="DP46" s="567"/>
      <c r="DQ46" s="568"/>
      <c r="DR46" s="563">
        <v>1</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325528822</v>
      </c>
      <c r="CN47" s="561"/>
      <c r="CO47" s="561"/>
      <c r="CP47" s="561"/>
      <c r="CQ47" s="561"/>
      <c r="CR47" s="561"/>
      <c r="CS47" s="561"/>
      <c r="CT47" s="562"/>
      <c r="CU47" s="563">
        <v>26.5</v>
      </c>
      <c r="CV47" s="564"/>
      <c r="CW47" s="564"/>
      <c r="CX47" s="565"/>
      <c r="CY47" s="566">
        <v>282813564</v>
      </c>
      <c r="CZ47" s="567"/>
      <c r="DA47" s="567"/>
      <c r="DB47" s="567"/>
      <c r="DC47" s="567"/>
      <c r="DD47" s="567"/>
      <c r="DE47" s="567"/>
      <c r="DF47" s="568"/>
      <c r="DG47" s="566">
        <v>172973603</v>
      </c>
      <c r="DH47" s="567"/>
      <c r="DI47" s="567"/>
      <c r="DJ47" s="567"/>
      <c r="DK47" s="567"/>
      <c r="DL47" s="567"/>
      <c r="DM47" s="567"/>
      <c r="DN47" s="567"/>
      <c r="DO47" s="567"/>
      <c r="DP47" s="567"/>
      <c r="DQ47" s="568"/>
      <c r="DR47" s="563">
        <v>25.1</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24158219</v>
      </c>
      <c r="CN48" s="567"/>
      <c r="CO48" s="567"/>
      <c r="CP48" s="567"/>
      <c r="CQ48" s="567"/>
      <c r="CR48" s="567"/>
      <c r="CS48" s="567"/>
      <c r="CT48" s="568"/>
      <c r="CU48" s="563">
        <v>2</v>
      </c>
      <c r="CV48" s="564"/>
      <c r="CW48" s="564"/>
      <c r="CX48" s="565"/>
      <c r="CY48" s="566">
        <v>21417887</v>
      </c>
      <c r="CZ48" s="567"/>
      <c r="DA48" s="567"/>
      <c r="DB48" s="567"/>
      <c r="DC48" s="567"/>
      <c r="DD48" s="567"/>
      <c r="DE48" s="567"/>
      <c r="DF48" s="568"/>
      <c r="DG48" s="566">
        <v>15725460</v>
      </c>
      <c r="DH48" s="567"/>
      <c r="DI48" s="567"/>
      <c r="DJ48" s="567"/>
      <c r="DK48" s="567"/>
      <c r="DL48" s="567"/>
      <c r="DM48" s="567"/>
      <c r="DN48" s="567"/>
      <c r="DO48" s="567"/>
      <c r="DP48" s="567"/>
      <c r="DQ48" s="568"/>
      <c r="DR48" s="563">
        <v>2.2999999999999998</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47298623</v>
      </c>
      <c r="CN49" s="561"/>
      <c r="CO49" s="561"/>
      <c r="CP49" s="561"/>
      <c r="CQ49" s="561"/>
      <c r="CR49" s="561"/>
      <c r="CS49" s="561"/>
      <c r="CT49" s="562"/>
      <c r="CU49" s="563">
        <v>3.9</v>
      </c>
      <c r="CV49" s="564"/>
      <c r="CW49" s="564"/>
      <c r="CX49" s="565"/>
      <c r="CY49" s="566">
        <v>39448445</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2251083</v>
      </c>
      <c r="CN50" s="567"/>
      <c r="CO50" s="567"/>
      <c r="CP50" s="567"/>
      <c r="CQ50" s="567"/>
      <c r="CR50" s="567"/>
      <c r="CS50" s="567"/>
      <c r="CT50" s="568"/>
      <c r="CU50" s="563">
        <v>0.2</v>
      </c>
      <c r="CV50" s="564"/>
      <c r="CW50" s="564"/>
      <c r="CX50" s="565"/>
      <c r="CY50" s="566">
        <v>229083</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98264105</v>
      </c>
      <c r="CN51" s="561"/>
      <c r="CO51" s="561"/>
      <c r="CP51" s="561"/>
      <c r="CQ51" s="561"/>
      <c r="CR51" s="561"/>
      <c r="CS51" s="561"/>
      <c r="CT51" s="562"/>
      <c r="CU51" s="563">
        <v>8</v>
      </c>
      <c r="CV51" s="564"/>
      <c r="CW51" s="564"/>
      <c r="CX51" s="565"/>
      <c r="CY51" s="566">
        <v>1695022</v>
      </c>
      <c r="CZ51" s="567"/>
      <c r="DA51" s="567"/>
      <c r="DB51" s="567"/>
      <c r="DC51" s="567"/>
      <c r="DD51" s="567"/>
      <c r="DE51" s="567"/>
      <c r="DF51" s="568"/>
      <c r="DG51" s="566">
        <v>902848</v>
      </c>
      <c r="DH51" s="567"/>
      <c r="DI51" s="567"/>
      <c r="DJ51" s="567"/>
      <c r="DK51" s="567"/>
      <c r="DL51" s="567"/>
      <c r="DM51" s="567"/>
      <c r="DN51" s="567"/>
      <c r="DO51" s="567"/>
      <c r="DP51" s="567"/>
      <c r="DQ51" s="568"/>
      <c r="DR51" s="563">
        <v>0.1</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163390529</v>
      </c>
      <c r="CN53" s="561"/>
      <c r="CO53" s="561"/>
      <c r="CP53" s="561"/>
      <c r="CQ53" s="561"/>
      <c r="CR53" s="561"/>
      <c r="CS53" s="561"/>
      <c r="CT53" s="562"/>
      <c r="CU53" s="563">
        <v>13.3</v>
      </c>
      <c r="CV53" s="564"/>
      <c r="CW53" s="564"/>
      <c r="CX53" s="565"/>
      <c r="CY53" s="566">
        <v>25325525</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3147346</v>
      </c>
      <c r="CN54" s="561"/>
      <c r="CO54" s="561"/>
      <c r="CP54" s="561"/>
      <c r="CQ54" s="561"/>
      <c r="CR54" s="561"/>
      <c r="CS54" s="561"/>
      <c r="CT54" s="562"/>
      <c r="CU54" s="563">
        <v>0.3</v>
      </c>
      <c r="CV54" s="564"/>
      <c r="CW54" s="564"/>
      <c r="CX54" s="565"/>
      <c r="CY54" s="566">
        <v>399705</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162354954</v>
      </c>
      <c r="CN55" s="561"/>
      <c r="CO55" s="561"/>
      <c r="CP55" s="561"/>
      <c r="CQ55" s="561"/>
      <c r="CR55" s="561"/>
      <c r="CS55" s="561"/>
      <c r="CT55" s="562"/>
      <c r="CU55" s="563">
        <v>13.2</v>
      </c>
      <c r="CV55" s="564"/>
      <c r="CW55" s="564"/>
      <c r="CX55" s="565"/>
      <c r="CY55" s="566">
        <v>25325455</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327</v>
      </c>
      <c r="CB56" s="558"/>
      <c r="CC56" s="558"/>
      <c r="CD56" s="558"/>
      <c r="CE56" s="558"/>
      <c r="CF56" s="558"/>
      <c r="CG56" s="558"/>
      <c r="CH56" s="558"/>
      <c r="CI56" s="558"/>
      <c r="CJ56" s="558"/>
      <c r="CK56" s="558"/>
      <c r="CL56" s="559"/>
      <c r="CM56" s="560">
        <v>80183854</v>
      </c>
      <c r="CN56" s="561"/>
      <c r="CO56" s="561"/>
      <c r="CP56" s="561"/>
      <c r="CQ56" s="561"/>
      <c r="CR56" s="561"/>
      <c r="CS56" s="561"/>
      <c r="CT56" s="562"/>
      <c r="CU56" s="563">
        <v>6.5</v>
      </c>
      <c r="CV56" s="564"/>
      <c r="CW56" s="564"/>
      <c r="CX56" s="565"/>
      <c r="CY56" s="566">
        <v>2334211</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51555862</v>
      </c>
      <c r="CN57" s="561"/>
      <c r="CO57" s="561"/>
      <c r="CP57" s="561"/>
      <c r="CQ57" s="561"/>
      <c r="CR57" s="561"/>
      <c r="CS57" s="561"/>
      <c r="CT57" s="562"/>
      <c r="CU57" s="563">
        <v>4.2</v>
      </c>
      <c r="CV57" s="564"/>
      <c r="CW57" s="564"/>
      <c r="CX57" s="565"/>
      <c r="CY57" s="566">
        <v>20626961</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1035575</v>
      </c>
      <c r="CN58" s="561"/>
      <c r="CO58" s="561"/>
      <c r="CP58" s="561"/>
      <c r="CQ58" s="561"/>
      <c r="CR58" s="561"/>
      <c r="CS58" s="561"/>
      <c r="CT58" s="562"/>
      <c r="CU58" s="563">
        <v>0.1</v>
      </c>
      <c r="CV58" s="564"/>
      <c r="CW58" s="564"/>
      <c r="CX58" s="565"/>
      <c r="CY58" s="566">
        <v>70</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1228516378</v>
      </c>
      <c r="CN60" s="576"/>
      <c r="CO60" s="576"/>
      <c r="CP60" s="576"/>
      <c r="CQ60" s="576"/>
      <c r="CR60" s="576"/>
      <c r="CS60" s="576"/>
      <c r="CT60" s="577"/>
      <c r="CU60" s="578">
        <v>100</v>
      </c>
      <c r="CV60" s="579"/>
      <c r="CW60" s="579"/>
      <c r="CX60" s="580"/>
      <c r="CY60" s="581">
        <v>853782697</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AYvA5Zn5Bq9l7drlgcUQWjaxxDlg2XY0nckScNBkHGp+vHItYSD2ynJusqaQiUtfyOYnMhhX59lBydzfIN+hTA==" saltValue="0jyQ4RmQj6zOOu2DoVEov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354</v>
      </c>
      <c r="C7" s="1005"/>
      <c r="D7" s="1005"/>
      <c r="E7" s="1005"/>
      <c r="F7" s="1005"/>
      <c r="G7" s="1005"/>
      <c r="H7" s="1005"/>
      <c r="I7" s="1005"/>
      <c r="J7" s="1005"/>
      <c r="K7" s="1005"/>
      <c r="L7" s="1005"/>
      <c r="M7" s="1005"/>
      <c r="N7" s="1005"/>
      <c r="O7" s="1005"/>
      <c r="P7" s="1006"/>
      <c r="Q7" s="1068">
        <v>1348598</v>
      </c>
      <c r="R7" s="1069"/>
      <c r="S7" s="1069"/>
      <c r="T7" s="1069"/>
      <c r="U7" s="1069"/>
      <c r="V7" s="1069">
        <v>1320943</v>
      </c>
      <c r="W7" s="1069"/>
      <c r="X7" s="1069"/>
      <c r="Y7" s="1069"/>
      <c r="Z7" s="1069"/>
      <c r="AA7" s="1069">
        <v>27655</v>
      </c>
      <c r="AB7" s="1069"/>
      <c r="AC7" s="1069"/>
      <c r="AD7" s="1069"/>
      <c r="AE7" s="1070"/>
      <c r="AF7" s="1071">
        <v>15017</v>
      </c>
      <c r="AG7" s="1072"/>
      <c r="AH7" s="1072"/>
      <c r="AI7" s="1072"/>
      <c r="AJ7" s="1073"/>
      <c r="AK7" s="1074">
        <v>42797</v>
      </c>
      <c r="AL7" s="1075"/>
      <c r="AM7" s="1075"/>
      <c r="AN7" s="1075"/>
      <c r="AO7" s="1075"/>
      <c r="AP7" s="1075">
        <v>2113795</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538</v>
      </c>
      <c r="BT7" s="1066"/>
      <c r="BU7" s="1066"/>
      <c r="BV7" s="1066"/>
      <c r="BW7" s="1066"/>
      <c r="BX7" s="1066"/>
      <c r="BY7" s="1066"/>
      <c r="BZ7" s="1066"/>
      <c r="CA7" s="1066"/>
      <c r="CB7" s="1066"/>
      <c r="CC7" s="1066"/>
      <c r="CD7" s="1066"/>
      <c r="CE7" s="1066"/>
      <c r="CF7" s="1066"/>
      <c r="CG7" s="1078"/>
      <c r="CH7" s="1062">
        <v>197</v>
      </c>
      <c r="CI7" s="1063"/>
      <c r="CJ7" s="1063"/>
      <c r="CK7" s="1063"/>
      <c r="CL7" s="1064"/>
      <c r="CM7" s="1062">
        <v>-2769</v>
      </c>
      <c r="CN7" s="1063"/>
      <c r="CO7" s="1063"/>
      <c r="CP7" s="1063"/>
      <c r="CQ7" s="1064"/>
      <c r="CR7" s="1062">
        <v>693</v>
      </c>
      <c r="CS7" s="1063"/>
      <c r="CT7" s="1063"/>
      <c r="CU7" s="1063"/>
      <c r="CV7" s="1064"/>
      <c r="CW7" s="1062">
        <v>0</v>
      </c>
      <c r="CX7" s="1063"/>
      <c r="CY7" s="1063"/>
      <c r="CZ7" s="1063"/>
      <c r="DA7" s="1064"/>
      <c r="DB7" s="1062">
        <v>3905</v>
      </c>
      <c r="DC7" s="1063"/>
      <c r="DD7" s="1063"/>
      <c r="DE7" s="1063"/>
      <c r="DF7" s="1064"/>
      <c r="DG7" s="1062">
        <v>0</v>
      </c>
      <c r="DH7" s="1063"/>
      <c r="DI7" s="1063"/>
      <c r="DJ7" s="1063"/>
      <c r="DK7" s="1064"/>
      <c r="DL7" s="1062">
        <v>0</v>
      </c>
      <c r="DM7" s="1063"/>
      <c r="DN7" s="1063"/>
      <c r="DO7" s="1063"/>
      <c r="DP7" s="1064"/>
      <c r="DQ7" s="1062"/>
      <c r="DR7" s="1063"/>
      <c r="DS7" s="1063"/>
      <c r="DT7" s="1063"/>
      <c r="DU7" s="1064"/>
      <c r="DV7" s="1065"/>
      <c r="DW7" s="1066"/>
      <c r="DX7" s="1066"/>
      <c r="DY7" s="1066"/>
      <c r="DZ7" s="1067"/>
      <c r="EA7" s="212"/>
    </row>
    <row r="8" spans="1:131" s="213" customFormat="1" ht="26.25" customHeight="1" x14ac:dyDescent="0.2">
      <c r="A8" s="216">
        <v>2</v>
      </c>
      <c r="B8" s="990" t="s">
        <v>355</v>
      </c>
      <c r="C8" s="991"/>
      <c r="D8" s="991"/>
      <c r="E8" s="991"/>
      <c r="F8" s="991"/>
      <c r="G8" s="991"/>
      <c r="H8" s="991"/>
      <c r="I8" s="991"/>
      <c r="J8" s="991"/>
      <c r="K8" s="991"/>
      <c r="L8" s="991"/>
      <c r="M8" s="991"/>
      <c r="N8" s="991"/>
      <c r="O8" s="991"/>
      <c r="P8" s="992"/>
      <c r="Q8" s="996">
        <v>184045</v>
      </c>
      <c r="R8" s="994"/>
      <c r="S8" s="994"/>
      <c r="T8" s="994"/>
      <c r="U8" s="994"/>
      <c r="V8" s="994">
        <v>184045</v>
      </c>
      <c r="W8" s="994"/>
      <c r="X8" s="994"/>
      <c r="Y8" s="994"/>
      <c r="Z8" s="994"/>
      <c r="AA8" s="994">
        <v>0</v>
      </c>
      <c r="AB8" s="994"/>
      <c r="AC8" s="994"/>
      <c r="AD8" s="994"/>
      <c r="AE8" s="997"/>
      <c r="AF8" s="1047" t="s">
        <v>118</v>
      </c>
      <c r="AG8" s="1048"/>
      <c r="AH8" s="1048"/>
      <c r="AI8" s="1048"/>
      <c r="AJ8" s="1049"/>
      <c r="AK8" s="1043">
        <v>33466</v>
      </c>
      <c r="AL8" s="1044"/>
      <c r="AM8" s="1044"/>
      <c r="AN8" s="1044"/>
      <c r="AO8" s="1044"/>
      <c r="AP8" s="1044" t="s">
        <v>478</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539</v>
      </c>
      <c r="BT8" s="944"/>
      <c r="BU8" s="944"/>
      <c r="BV8" s="944"/>
      <c r="BW8" s="944"/>
      <c r="BX8" s="944"/>
      <c r="BY8" s="944"/>
      <c r="BZ8" s="944"/>
      <c r="CA8" s="944"/>
      <c r="CB8" s="944"/>
      <c r="CC8" s="944"/>
      <c r="CD8" s="944"/>
      <c r="CE8" s="944"/>
      <c r="CF8" s="944"/>
      <c r="CG8" s="965"/>
      <c r="CH8" s="940">
        <v>-20</v>
      </c>
      <c r="CI8" s="941"/>
      <c r="CJ8" s="941"/>
      <c r="CK8" s="941"/>
      <c r="CL8" s="942"/>
      <c r="CM8" s="940">
        <v>2888</v>
      </c>
      <c r="CN8" s="941"/>
      <c r="CO8" s="941"/>
      <c r="CP8" s="941"/>
      <c r="CQ8" s="942"/>
      <c r="CR8" s="940">
        <v>362</v>
      </c>
      <c r="CS8" s="941"/>
      <c r="CT8" s="941"/>
      <c r="CU8" s="941"/>
      <c r="CV8" s="942"/>
      <c r="CW8" s="940">
        <v>13</v>
      </c>
      <c r="CX8" s="941"/>
      <c r="CY8" s="941"/>
      <c r="CZ8" s="941"/>
      <c r="DA8" s="942"/>
      <c r="DB8" s="940">
        <v>0</v>
      </c>
      <c r="DC8" s="941"/>
      <c r="DD8" s="941"/>
      <c r="DE8" s="941"/>
      <c r="DF8" s="942"/>
      <c r="DG8" s="940">
        <v>0</v>
      </c>
      <c r="DH8" s="941"/>
      <c r="DI8" s="941"/>
      <c r="DJ8" s="941"/>
      <c r="DK8" s="942"/>
      <c r="DL8" s="940">
        <v>0</v>
      </c>
      <c r="DM8" s="941"/>
      <c r="DN8" s="941"/>
      <c r="DO8" s="941"/>
      <c r="DP8" s="942"/>
      <c r="DQ8" s="940"/>
      <c r="DR8" s="941"/>
      <c r="DS8" s="941"/>
      <c r="DT8" s="941"/>
      <c r="DU8" s="942"/>
      <c r="DV8" s="943"/>
      <c r="DW8" s="944"/>
      <c r="DX8" s="944"/>
      <c r="DY8" s="944"/>
      <c r="DZ8" s="945"/>
      <c r="EA8" s="212"/>
    </row>
    <row r="9" spans="1:131" s="213" customFormat="1" ht="26.25" customHeight="1" x14ac:dyDescent="0.2">
      <c r="A9" s="216">
        <v>3</v>
      </c>
      <c r="B9" s="990" t="s">
        <v>356</v>
      </c>
      <c r="C9" s="991"/>
      <c r="D9" s="991"/>
      <c r="E9" s="991"/>
      <c r="F9" s="991"/>
      <c r="G9" s="991"/>
      <c r="H9" s="991"/>
      <c r="I9" s="991"/>
      <c r="J9" s="991"/>
      <c r="K9" s="991"/>
      <c r="L9" s="991"/>
      <c r="M9" s="991"/>
      <c r="N9" s="991"/>
      <c r="O9" s="991"/>
      <c r="P9" s="992"/>
      <c r="Q9" s="996">
        <v>1582</v>
      </c>
      <c r="R9" s="994"/>
      <c r="S9" s="994"/>
      <c r="T9" s="994"/>
      <c r="U9" s="994"/>
      <c r="V9" s="994">
        <v>997</v>
      </c>
      <c r="W9" s="994"/>
      <c r="X9" s="994"/>
      <c r="Y9" s="994"/>
      <c r="Z9" s="994"/>
      <c r="AA9" s="994">
        <v>585</v>
      </c>
      <c r="AB9" s="994"/>
      <c r="AC9" s="994"/>
      <c r="AD9" s="994"/>
      <c r="AE9" s="997"/>
      <c r="AF9" s="1047">
        <v>567</v>
      </c>
      <c r="AG9" s="1048"/>
      <c r="AH9" s="1048"/>
      <c r="AI9" s="1048"/>
      <c r="AJ9" s="1049"/>
      <c r="AK9" s="1043" t="s">
        <v>478</v>
      </c>
      <c r="AL9" s="1044"/>
      <c r="AM9" s="1044"/>
      <c r="AN9" s="1044"/>
      <c r="AO9" s="1044"/>
      <c r="AP9" s="1044" t="s">
        <v>478</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548</v>
      </c>
      <c r="BT9" s="944"/>
      <c r="BU9" s="944"/>
      <c r="BV9" s="944"/>
      <c r="BW9" s="944"/>
      <c r="BX9" s="944"/>
      <c r="BY9" s="944"/>
      <c r="BZ9" s="944"/>
      <c r="CA9" s="944"/>
      <c r="CB9" s="944"/>
      <c r="CC9" s="944"/>
      <c r="CD9" s="944"/>
      <c r="CE9" s="944"/>
      <c r="CF9" s="944"/>
      <c r="CG9" s="965"/>
      <c r="CH9" s="940">
        <v>353</v>
      </c>
      <c r="CI9" s="941"/>
      <c r="CJ9" s="941"/>
      <c r="CK9" s="941"/>
      <c r="CL9" s="942"/>
      <c r="CM9" s="940">
        <v>3116</v>
      </c>
      <c r="CN9" s="941"/>
      <c r="CO9" s="941"/>
      <c r="CP9" s="941"/>
      <c r="CQ9" s="942"/>
      <c r="CR9" s="940">
        <v>30</v>
      </c>
      <c r="CS9" s="941"/>
      <c r="CT9" s="941"/>
      <c r="CU9" s="941"/>
      <c r="CV9" s="942"/>
      <c r="CW9" s="940">
        <v>48</v>
      </c>
      <c r="CX9" s="941"/>
      <c r="CY9" s="941"/>
      <c r="CZ9" s="941"/>
      <c r="DA9" s="942"/>
      <c r="DB9" s="940">
        <v>0</v>
      </c>
      <c r="DC9" s="941"/>
      <c r="DD9" s="941"/>
      <c r="DE9" s="941"/>
      <c r="DF9" s="942"/>
      <c r="DG9" s="940">
        <v>0</v>
      </c>
      <c r="DH9" s="941"/>
      <c r="DI9" s="941"/>
      <c r="DJ9" s="941"/>
      <c r="DK9" s="942"/>
      <c r="DL9" s="940">
        <v>0</v>
      </c>
      <c r="DM9" s="941"/>
      <c r="DN9" s="941"/>
      <c r="DO9" s="941"/>
      <c r="DP9" s="942"/>
      <c r="DQ9" s="940"/>
      <c r="DR9" s="941"/>
      <c r="DS9" s="941"/>
      <c r="DT9" s="941"/>
      <c r="DU9" s="942"/>
      <c r="DV9" s="943"/>
      <c r="DW9" s="944"/>
      <c r="DX9" s="944"/>
      <c r="DY9" s="944"/>
      <c r="DZ9" s="945"/>
      <c r="EA9" s="212"/>
    </row>
    <row r="10" spans="1:131" s="213" customFormat="1" ht="26.25" customHeight="1" x14ac:dyDescent="0.2">
      <c r="A10" s="216">
        <v>4</v>
      </c>
      <c r="B10" s="990" t="s">
        <v>357</v>
      </c>
      <c r="C10" s="991"/>
      <c r="D10" s="991"/>
      <c r="E10" s="991"/>
      <c r="F10" s="991"/>
      <c r="G10" s="991"/>
      <c r="H10" s="991"/>
      <c r="I10" s="991"/>
      <c r="J10" s="991"/>
      <c r="K10" s="991"/>
      <c r="L10" s="991"/>
      <c r="M10" s="991"/>
      <c r="N10" s="991"/>
      <c r="O10" s="991"/>
      <c r="P10" s="992"/>
      <c r="Q10" s="996">
        <v>10201</v>
      </c>
      <c r="R10" s="994"/>
      <c r="S10" s="994"/>
      <c r="T10" s="994"/>
      <c r="U10" s="994"/>
      <c r="V10" s="994">
        <v>1578</v>
      </c>
      <c r="W10" s="994"/>
      <c r="X10" s="994"/>
      <c r="Y10" s="994"/>
      <c r="Z10" s="994"/>
      <c r="AA10" s="994">
        <v>8623</v>
      </c>
      <c r="AB10" s="994"/>
      <c r="AC10" s="994"/>
      <c r="AD10" s="994"/>
      <c r="AE10" s="997"/>
      <c r="AF10" s="1047">
        <v>8085</v>
      </c>
      <c r="AG10" s="1048"/>
      <c r="AH10" s="1048"/>
      <c r="AI10" s="1048"/>
      <c r="AJ10" s="1049"/>
      <c r="AK10" s="1043" t="s">
        <v>478</v>
      </c>
      <c r="AL10" s="1044"/>
      <c r="AM10" s="1044"/>
      <c r="AN10" s="1044"/>
      <c r="AO10" s="1044"/>
      <c r="AP10" s="1044">
        <v>5367</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549</v>
      </c>
      <c r="BT10" s="944"/>
      <c r="BU10" s="944"/>
      <c r="BV10" s="944"/>
      <c r="BW10" s="944"/>
      <c r="BX10" s="944"/>
      <c r="BY10" s="944"/>
      <c r="BZ10" s="944"/>
      <c r="CA10" s="944"/>
      <c r="CB10" s="944"/>
      <c r="CC10" s="944"/>
      <c r="CD10" s="944"/>
      <c r="CE10" s="944"/>
      <c r="CF10" s="944"/>
      <c r="CG10" s="965"/>
      <c r="CH10" s="940">
        <v>1</v>
      </c>
      <c r="CI10" s="941"/>
      <c r="CJ10" s="941"/>
      <c r="CK10" s="941"/>
      <c r="CL10" s="942"/>
      <c r="CM10" s="940">
        <v>556</v>
      </c>
      <c r="CN10" s="941"/>
      <c r="CO10" s="941"/>
      <c r="CP10" s="941"/>
      <c r="CQ10" s="942"/>
      <c r="CR10" s="940">
        <v>300</v>
      </c>
      <c r="CS10" s="941"/>
      <c r="CT10" s="941"/>
      <c r="CU10" s="941"/>
      <c r="CV10" s="942"/>
      <c r="CW10" s="940">
        <v>98</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c r="DR10" s="941"/>
      <c r="DS10" s="941"/>
      <c r="DT10" s="941"/>
      <c r="DU10" s="942"/>
      <c r="DV10" s="943"/>
      <c r="DW10" s="944"/>
      <c r="DX10" s="944"/>
      <c r="DY10" s="944"/>
      <c r="DZ10" s="945"/>
      <c r="EA10" s="212"/>
    </row>
    <row r="11" spans="1:131" s="213" customFormat="1" ht="26.25" customHeight="1" x14ac:dyDescent="0.2">
      <c r="A11" s="216">
        <v>5</v>
      </c>
      <c r="B11" s="990" t="s">
        <v>358</v>
      </c>
      <c r="C11" s="991"/>
      <c r="D11" s="991"/>
      <c r="E11" s="991"/>
      <c r="F11" s="991"/>
      <c r="G11" s="991"/>
      <c r="H11" s="991"/>
      <c r="I11" s="991"/>
      <c r="J11" s="991"/>
      <c r="K11" s="991"/>
      <c r="L11" s="991"/>
      <c r="M11" s="991"/>
      <c r="N11" s="991"/>
      <c r="O11" s="991"/>
      <c r="P11" s="992"/>
      <c r="Q11" s="996">
        <v>365</v>
      </c>
      <c r="R11" s="994"/>
      <c r="S11" s="994"/>
      <c r="T11" s="994"/>
      <c r="U11" s="994"/>
      <c r="V11" s="994">
        <v>144</v>
      </c>
      <c r="W11" s="994"/>
      <c r="X11" s="994"/>
      <c r="Y11" s="994"/>
      <c r="Z11" s="994"/>
      <c r="AA11" s="994">
        <v>221</v>
      </c>
      <c r="AB11" s="994"/>
      <c r="AC11" s="994"/>
      <c r="AD11" s="994"/>
      <c r="AE11" s="997"/>
      <c r="AF11" s="1047">
        <v>221</v>
      </c>
      <c r="AG11" s="1048"/>
      <c r="AH11" s="1048"/>
      <c r="AI11" s="1048"/>
      <c r="AJ11" s="1049"/>
      <c r="AK11" s="1043">
        <v>0</v>
      </c>
      <c r="AL11" s="1044"/>
      <c r="AM11" s="1044"/>
      <c r="AN11" s="1044"/>
      <c r="AO11" s="1044"/>
      <c r="AP11" s="1044">
        <v>481</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550</v>
      </c>
      <c r="BT11" s="944"/>
      <c r="BU11" s="944"/>
      <c r="BV11" s="944"/>
      <c r="BW11" s="944"/>
      <c r="BX11" s="944"/>
      <c r="BY11" s="944"/>
      <c r="BZ11" s="944"/>
      <c r="CA11" s="944"/>
      <c r="CB11" s="944"/>
      <c r="CC11" s="944"/>
      <c r="CD11" s="944"/>
      <c r="CE11" s="944"/>
      <c r="CF11" s="944"/>
      <c r="CG11" s="965"/>
      <c r="CH11" s="940">
        <v>339</v>
      </c>
      <c r="CI11" s="941"/>
      <c r="CJ11" s="941"/>
      <c r="CK11" s="941"/>
      <c r="CL11" s="942"/>
      <c r="CM11" s="940">
        <v>16947</v>
      </c>
      <c r="CN11" s="941"/>
      <c r="CO11" s="941"/>
      <c r="CP11" s="941"/>
      <c r="CQ11" s="942"/>
      <c r="CR11" s="940">
        <v>768</v>
      </c>
      <c r="CS11" s="941"/>
      <c r="CT11" s="941"/>
      <c r="CU11" s="941"/>
      <c r="CV11" s="942"/>
      <c r="CW11" s="940">
        <v>388</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c r="DR11" s="941"/>
      <c r="DS11" s="941"/>
      <c r="DT11" s="941"/>
      <c r="DU11" s="942"/>
      <c r="DV11" s="943"/>
      <c r="DW11" s="944"/>
      <c r="DX11" s="944"/>
      <c r="DY11" s="944"/>
      <c r="DZ11" s="945"/>
      <c r="EA11" s="212"/>
    </row>
    <row r="12" spans="1:131" s="213" customFormat="1" ht="26.25" customHeight="1" x14ac:dyDescent="0.2">
      <c r="A12" s="216">
        <v>6</v>
      </c>
      <c r="B12" s="990" t="s">
        <v>359</v>
      </c>
      <c r="C12" s="991"/>
      <c r="D12" s="991"/>
      <c r="E12" s="991"/>
      <c r="F12" s="991"/>
      <c r="G12" s="991"/>
      <c r="H12" s="991"/>
      <c r="I12" s="991"/>
      <c r="J12" s="991"/>
      <c r="K12" s="991"/>
      <c r="L12" s="991"/>
      <c r="M12" s="991"/>
      <c r="N12" s="991"/>
      <c r="O12" s="991"/>
      <c r="P12" s="992"/>
      <c r="Q12" s="996">
        <v>168</v>
      </c>
      <c r="R12" s="994"/>
      <c r="S12" s="994"/>
      <c r="T12" s="994"/>
      <c r="U12" s="994"/>
      <c r="V12" s="994">
        <v>163</v>
      </c>
      <c r="W12" s="994"/>
      <c r="X12" s="994"/>
      <c r="Y12" s="994"/>
      <c r="Z12" s="994"/>
      <c r="AA12" s="994">
        <v>5</v>
      </c>
      <c r="AB12" s="994"/>
      <c r="AC12" s="994"/>
      <c r="AD12" s="994"/>
      <c r="AE12" s="997"/>
      <c r="AF12" s="1047">
        <v>5</v>
      </c>
      <c r="AG12" s="1048"/>
      <c r="AH12" s="1048"/>
      <c r="AI12" s="1048"/>
      <c r="AJ12" s="1049"/>
      <c r="AK12" s="1043">
        <v>16</v>
      </c>
      <c r="AL12" s="1044"/>
      <c r="AM12" s="1044"/>
      <c r="AN12" s="1044"/>
      <c r="AO12" s="1044"/>
      <c r="AP12" s="1044">
        <v>8132</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551</v>
      </c>
      <c r="BT12" s="944"/>
      <c r="BU12" s="944"/>
      <c r="BV12" s="944"/>
      <c r="BW12" s="944"/>
      <c r="BX12" s="944"/>
      <c r="BY12" s="944"/>
      <c r="BZ12" s="944"/>
      <c r="CA12" s="944"/>
      <c r="CB12" s="944"/>
      <c r="CC12" s="944"/>
      <c r="CD12" s="944"/>
      <c r="CE12" s="944"/>
      <c r="CF12" s="944"/>
      <c r="CG12" s="965"/>
      <c r="CH12" s="940">
        <v>0</v>
      </c>
      <c r="CI12" s="941"/>
      <c r="CJ12" s="941"/>
      <c r="CK12" s="941"/>
      <c r="CL12" s="942"/>
      <c r="CM12" s="940">
        <v>330</v>
      </c>
      <c r="CN12" s="941"/>
      <c r="CO12" s="941"/>
      <c r="CP12" s="941"/>
      <c r="CQ12" s="942"/>
      <c r="CR12" s="940">
        <v>116</v>
      </c>
      <c r="CS12" s="941"/>
      <c r="CT12" s="941"/>
      <c r="CU12" s="941"/>
      <c r="CV12" s="942"/>
      <c r="CW12" s="940">
        <v>13</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c r="DR12" s="941"/>
      <c r="DS12" s="941"/>
      <c r="DT12" s="941"/>
      <c r="DU12" s="942"/>
      <c r="DV12" s="943"/>
      <c r="DW12" s="944"/>
      <c r="DX12" s="944"/>
      <c r="DY12" s="944"/>
      <c r="DZ12" s="945"/>
      <c r="EA12" s="212"/>
    </row>
    <row r="13" spans="1:131" s="213" customFormat="1" ht="26.25" customHeight="1" x14ac:dyDescent="0.2">
      <c r="A13" s="216">
        <v>7</v>
      </c>
      <c r="B13" s="990" t="s">
        <v>360</v>
      </c>
      <c r="C13" s="991"/>
      <c r="D13" s="991"/>
      <c r="E13" s="991"/>
      <c r="F13" s="991"/>
      <c r="G13" s="991"/>
      <c r="H13" s="991"/>
      <c r="I13" s="991"/>
      <c r="J13" s="991"/>
      <c r="K13" s="991"/>
      <c r="L13" s="991"/>
      <c r="M13" s="991"/>
      <c r="N13" s="991"/>
      <c r="O13" s="991"/>
      <c r="P13" s="992"/>
      <c r="Q13" s="996">
        <v>58</v>
      </c>
      <c r="R13" s="994"/>
      <c r="S13" s="994"/>
      <c r="T13" s="994"/>
      <c r="U13" s="994"/>
      <c r="V13" s="994">
        <v>20</v>
      </c>
      <c r="W13" s="994"/>
      <c r="X13" s="994"/>
      <c r="Y13" s="994"/>
      <c r="Z13" s="994"/>
      <c r="AA13" s="994">
        <v>38</v>
      </c>
      <c r="AB13" s="994"/>
      <c r="AC13" s="994"/>
      <c r="AD13" s="994"/>
      <c r="AE13" s="997"/>
      <c r="AF13" s="1047">
        <v>38</v>
      </c>
      <c r="AG13" s="1048"/>
      <c r="AH13" s="1048"/>
      <c r="AI13" s="1048"/>
      <c r="AJ13" s="1049"/>
      <c r="AK13" s="1043">
        <v>0</v>
      </c>
      <c r="AL13" s="1044"/>
      <c r="AM13" s="1044"/>
      <c r="AN13" s="1044"/>
      <c r="AO13" s="1044"/>
      <c r="AP13" s="1044">
        <v>25</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552</v>
      </c>
      <c r="BT13" s="944"/>
      <c r="BU13" s="944"/>
      <c r="BV13" s="944"/>
      <c r="BW13" s="944"/>
      <c r="BX13" s="944"/>
      <c r="BY13" s="944"/>
      <c r="BZ13" s="944"/>
      <c r="CA13" s="944"/>
      <c r="CB13" s="944"/>
      <c r="CC13" s="944"/>
      <c r="CD13" s="944"/>
      <c r="CE13" s="944"/>
      <c r="CF13" s="944"/>
      <c r="CG13" s="965"/>
      <c r="CH13" s="940">
        <v>-2</v>
      </c>
      <c r="CI13" s="941"/>
      <c r="CJ13" s="941"/>
      <c r="CK13" s="941"/>
      <c r="CL13" s="942"/>
      <c r="CM13" s="940">
        <v>1468</v>
      </c>
      <c r="CN13" s="941"/>
      <c r="CO13" s="941"/>
      <c r="CP13" s="941"/>
      <c r="CQ13" s="942"/>
      <c r="CR13" s="940">
        <v>750</v>
      </c>
      <c r="CS13" s="941"/>
      <c r="CT13" s="941"/>
      <c r="CU13" s="941"/>
      <c r="CV13" s="942"/>
      <c r="CW13" s="940">
        <v>38</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c r="DR13" s="941"/>
      <c r="DS13" s="941"/>
      <c r="DT13" s="941"/>
      <c r="DU13" s="942"/>
      <c r="DV13" s="943"/>
      <c r="DW13" s="944"/>
      <c r="DX13" s="944"/>
      <c r="DY13" s="944"/>
      <c r="DZ13" s="945"/>
      <c r="EA13" s="212"/>
    </row>
    <row r="14" spans="1:131" s="213" customFormat="1" ht="26.25" customHeight="1" x14ac:dyDescent="0.2">
      <c r="A14" s="216">
        <v>8</v>
      </c>
      <c r="B14" s="990" t="s">
        <v>361</v>
      </c>
      <c r="C14" s="991"/>
      <c r="D14" s="991"/>
      <c r="E14" s="991"/>
      <c r="F14" s="991"/>
      <c r="G14" s="991"/>
      <c r="H14" s="991"/>
      <c r="I14" s="991"/>
      <c r="J14" s="991"/>
      <c r="K14" s="991"/>
      <c r="L14" s="991"/>
      <c r="M14" s="991"/>
      <c r="N14" s="991"/>
      <c r="O14" s="991"/>
      <c r="P14" s="992"/>
      <c r="Q14" s="996">
        <v>0</v>
      </c>
      <c r="R14" s="994"/>
      <c r="S14" s="994"/>
      <c r="T14" s="994"/>
      <c r="U14" s="994"/>
      <c r="V14" s="994">
        <v>0</v>
      </c>
      <c r="W14" s="994"/>
      <c r="X14" s="994"/>
      <c r="Y14" s="994"/>
      <c r="Z14" s="994"/>
      <c r="AA14" s="994">
        <v>0</v>
      </c>
      <c r="AB14" s="994"/>
      <c r="AC14" s="994"/>
      <c r="AD14" s="994"/>
      <c r="AE14" s="997"/>
      <c r="AF14" s="1047" t="s">
        <v>118</v>
      </c>
      <c r="AG14" s="1048"/>
      <c r="AH14" s="1048"/>
      <c r="AI14" s="1048"/>
      <c r="AJ14" s="1049"/>
      <c r="AK14" s="1043" t="s">
        <v>478</v>
      </c>
      <c r="AL14" s="1044"/>
      <c r="AM14" s="1044"/>
      <c r="AN14" s="1044"/>
      <c r="AO14" s="1044"/>
      <c r="AP14" s="1044" t="s">
        <v>478</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553</v>
      </c>
      <c r="BT14" s="944"/>
      <c r="BU14" s="944"/>
      <c r="BV14" s="944"/>
      <c r="BW14" s="944"/>
      <c r="BX14" s="944"/>
      <c r="BY14" s="944"/>
      <c r="BZ14" s="944"/>
      <c r="CA14" s="944"/>
      <c r="CB14" s="944"/>
      <c r="CC14" s="944"/>
      <c r="CD14" s="944"/>
      <c r="CE14" s="944"/>
      <c r="CF14" s="944"/>
      <c r="CG14" s="965"/>
      <c r="CH14" s="940">
        <v>0</v>
      </c>
      <c r="CI14" s="941"/>
      <c r="CJ14" s="941"/>
      <c r="CK14" s="941"/>
      <c r="CL14" s="942"/>
      <c r="CM14" s="940">
        <v>426</v>
      </c>
      <c r="CN14" s="941"/>
      <c r="CO14" s="941"/>
      <c r="CP14" s="941"/>
      <c r="CQ14" s="942"/>
      <c r="CR14" s="940">
        <v>281</v>
      </c>
      <c r="CS14" s="941"/>
      <c r="CT14" s="941"/>
      <c r="CU14" s="941"/>
      <c r="CV14" s="942"/>
      <c r="CW14" s="940">
        <v>0</v>
      </c>
      <c r="CX14" s="941"/>
      <c r="CY14" s="941"/>
      <c r="CZ14" s="941"/>
      <c r="DA14" s="942"/>
      <c r="DB14" s="940">
        <v>0</v>
      </c>
      <c r="DC14" s="941"/>
      <c r="DD14" s="941"/>
      <c r="DE14" s="941"/>
      <c r="DF14" s="942"/>
      <c r="DG14" s="940">
        <v>0</v>
      </c>
      <c r="DH14" s="941"/>
      <c r="DI14" s="941"/>
      <c r="DJ14" s="941"/>
      <c r="DK14" s="942"/>
      <c r="DL14" s="940">
        <v>0</v>
      </c>
      <c r="DM14" s="941"/>
      <c r="DN14" s="941"/>
      <c r="DO14" s="941"/>
      <c r="DP14" s="942"/>
      <c r="DQ14" s="940"/>
      <c r="DR14" s="941"/>
      <c r="DS14" s="941"/>
      <c r="DT14" s="941"/>
      <c r="DU14" s="942"/>
      <c r="DV14" s="943"/>
      <c r="DW14" s="944"/>
      <c r="DX14" s="944"/>
      <c r="DY14" s="944"/>
      <c r="DZ14" s="945"/>
      <c r="EA14" s="212"/>
    </row>
    <row r="15" spans="1:131" s="213" customFormat="1" ht="26.25" customHeight="1" x14ac:dyDescent="0.2">
      <c r="A15" s="216">
        <v>9</v>
      </c>
      <c r="B15" s="990" t="s">
        <v>362</v>
      </c>
      <c r="C15" s="991"/>
      <c r="D15" s="991"/>
      <c r="E15" s="991"/>
      <c r="F15" s="991"/>
      <c r="G15" s="991"/>
      <c r="H15" s="991"/>
      <c r="I15" s="991"/>
      <c r="J15" s="991"/>
      <c r="K15" s="991"/>
      <c r="L15" s="991"/>
      <c r="M15" s="991"/>
      <c r="N15" s="991"/>
      <c r="O15" s="991"/>
      <c r="P15" s="992"/>
      <c r="Q15" s="996">
        <v>163</v>
      </c>
      <c r="R15" s="994"/>
      <c r="S15" s="994"/>
      <c r="T15" s="994"/>
      <c r="U15" s="994"/>
      <c r="V15" s="994">
        <v>84</v>
      </c>
      <c r="W15" s="994"/>
      <c r="X15" s="994"/>
      <c r="Y15" s="994"/>
      <c r="Z15" s="994"/>
      <c r="AA15" s="994">
        <v>79</v>
      </c>
      <c r="AB15" s="994"/>
      <c r="AC15" s="994"/>
      <c r="AD15" s="994"/>
      <c r="AE15" s="997"/>
      <c r="AF15" s="1047">
        <v>79</v>
      </c>
      <c r="AG15" s="1048"/>
      <c r="AH15" s="1048"/>
      <c r="AI15" s="1048"/>
      <c r="AJ15" s="1049"/>
      <c r="AK15" s="1043" t="s">
        <v>478</v>
      </c>
      <c r="AL15" s="1044"/>
      <c r="AM15" s="1044"/>
      <c r="AN15" s="1044"/>
      <c r="AO15" s="1044"/>
      <c r="AP15" s="1044" t="s">
        <v>478</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554</v>
      </c>
      <c r="BT15" s="944"/>
      <c r="BU15" s="944"/>
      <c r="BV15" s="944"/>
      <c r="BW15" s="944"/>
      <c r="BX15" s="944"/>
      <c r="BY15" s="944"/>
      <c r="BZ15" s="944"/>
      <c r="CA15" s="944"/>
      <c r="CB15" s="944"/>
      <c r="CC15" s="944"/>
      <c r="CD15" s="944"/>
      <c r="CE15" s="944"/>
      <c r="CF15" s="944"/>
      <c r="CG15" s="965"/>
      <c r="CH15" s="940">
        <v>6</v>
      </c>
      <c r="CI15" s="941"/>
      <c r="CJ15" s="941"/>
      <c r="CK15" s="941"/>
      <c r="CL15" s="942"/>
      <c r="CM15" s="940">
        <v>1656</v>
      </c>
      <c r="CN15" s="941"/>
      <c r="CO15" s="941"/>
      <c r="CP15" s="941"/>
      <c r="CQ15" s="942"/>
      <c r="CR15" s="940">
        <v>38</v>
      </c>
      <c r="CS15" s="941"/>
      <c r="CT15" s="941"/>
      <c r="CU15" s="941"/>
      <c r="CV15" s="942"/>
      <c r="CW15" s="940">
        <v>312</v>
      </c>
      <c r="CX15" s="941"/>
      <c r="CY15" s="941"/>
      <c r="CZ15" s="941"/>
      <c r="DA15" s="942"/>
      <c r="DB15" s="940">
        <v>0</v>
      </c>
      <c r="DC15" s="941"/>
      <c r="DD15" s="941"/>
      <c r="DE15" s="941"/>
      <c r="DF15" s="942"/>
      <c r="DG15" s="940">
        <v>0</v>
      </c>
      <c r="DH15" s="941"/>
      <c r="DI15" s="941"/>
      <c r="DJ15" s="941"/>
      <c r="DK15" s="942"/>
      <c r="DL15" s="940">
        <v>0</v>
      </c>
      <c r="DM15" s="941"/>
      <c r="DN15" s="941"/>
      <c r="DO15" s="941"/>
      <c r="DP15" s="942"/>
      <c r="DQ15" s="940"/>
      <c r="DR15" s="941"/>
      <c r="DS15" s="941"/>
      <c r="DT15" s="941"/>
      <c r="DU15" s="942"/>
      <c r="DV15" s="943"/>
      <c r="DW15" s="944"/>
      <c r="DX15" s="944"/>
      <c r="DY15" s="944"/>
      <c r="DZ15" s="945"/>
      <c r="EA15" s="212"/>
    </row>
    <row r="16" spans="1:131" s="213" customFormat="1" ht="26.25" customHeight="1" x14ac:dyDescent="0.2">
      <c r="A16" s="216">
        <v>10</v>
      </c>
      <c r="B16" s="990" t="s">
        <v>363</v>
      </c>
      <c r="C16" s="991"/>
      <c r="D16" s="991"/>
      <c r="E16" s="991"/>
      <c r="F16" s="991"/>
      <c r="G16" s="991"/>
      <c r="H16" s="991"/>
      <c r="I16" s="991"/>
      <c r="J16" s="991"/>
      <c r="K16" s="991"/>
      <c r="L16" s="991"/>
      <c r="M16" s="991"/>
      <c r="N16" s="991"/>
      <c r="O16" s="991"/>
      <c r="P16" s="992"/>
      <c r="Q16" s="996">
        <v>350</v>
      </c>
      <c r="R16" s="994"/>
      <c r="S16" s="994"/>
      <c r="T16" s="994"/>
      <c r="U16" s="994"/>
      <c r="V16" s="994">
        <v>0</v>
      </c>
      <c r="W16" s="994"/>
      <c r="X16" s="994"/>
      <c r="Y16" s="994"/>
      <c r="Z16" s="994"/>
      <c r="AA16" s="994">
        <v>350</v>
      </c>
      <c r="AB16" s="994"/>
      <c r="AC16" s="994"/>
      <c r="AD16" s="994"/>
      <c r="AE16" s="997"/>
      <c r="AF16" s="1047">
        <v>350</v>
      </c>
      <c r="AG16" s="1048"/>
      <c r="AH16" s="1048"/>
      <c r="AI16" s="1048"/>
      <c r="AJ16" s="1049"/>
      <c r="AK16" s="1043">
        <v>0</v>
      </c>
      <c r="AL16" s="1044"/>
      <c r="AM16" s="1044"/>
      <c r="AN16" s="1044"/>
      <c r="AO16" s="1044"/>
      <c r="AP16" s="1044" t="s">
        <v>478</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555</v>
      </c>
      <c r="BT16" s="944"/>
      <c r="BU16" s="944"/>
      <c r="BV16" s="944"/>
      <c r="BW16" s="944"/>
      <c r="BX16" s="944"/>
      <c r="BY16" s="944"/>
      <c r="BZ16" s="944"/>
      <c r="CA16" s="944"/>
      <c r="CB16" s="944"/>
      <c r="CC16" s="944"/>
      <c r="CD16" s="944"/>
      <c r="CE16" s="944"/>
      <c r="CF16" s="944"/>
      <c r="CG16" s="965"/>
      <c r="CH16" s="940">
        <v>111</v>
      </c>
      <c r="CI16" s="941"/>
      <c r="CJ16" s="941"/>
      <c r="CK16" s="941"/>
      <c r="CL16" s="942"/>
      <c r="CM16" s="940">
        <v>11618</v>
      </c>
      <c r="CN16" s="941"/>
      <c r="CO16" s="941"/>
      <c r="CP16" s="941"/>
      <c r="CQ16" s="942"/>
      <c r="CR16" s="940">
        <v>80</v>
      </c>
      <c r="CS16" s="941"/>
      <c r="CT16" s="941"/>
      <c r="CU16" s="941"/>
      <c r="CV16" s="942"/>
      <c r="CW16" s="940">
        <v>0</v>
      </c>
      <c r="CX16" s="941"/>
      <c r="CY16" s="941"/>
      <c r="CZ16" s="941"/>
      <c r="DA16" s="942"/>
      <c r="DB16" s="940">
        <v>1507</v>
      </c>
      <c r="DC16" s="941"/>
      <c r="DD16" s="941"/>
      <c r="DE16" s="941"/>
      <c r="DF16" s="942"/>
      <c r="DG16" s="940">
        <v>0</v>
      </c>
      <c r="DH16" s="941"/>
      <c r="DI16" s="941"/>
      <c r="DJ16" s="941"/>
      <c r="DK16" s="942"/>
      <c r="DL16" s="940">
        <v>0</v>
      </c>
      <c r="DM16" s="941"/>
      <c r="DN16" s="941"/>
      <c r="DO16" s="941"/>
      <c r="DP16" s="942"/>
      <c r="DQ16" s="940"/>
      <c r="DR16" s="941"/>
      <c r="DS16" s="941"/>
      <c r="DT16" s="941"/>
      <c r="DU16" s="942"/>
      <c r="DV16" s="943"/>
      <c r="DW16" s="944"/>
      <c r="DX16" s="944"/>
      <c r="DY16" s="944"/>
      <c r="DZ16" s="945"/>
      <c r="EA16" s="212"/>
    </row>
    <row r="17" spans="1:131" s="213" customFormat="1" ht="26.25" customHeight="1" x14ac:dyDescent="0.2">
      <c r="A17" s="216">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540</v>
      </c>
      <c r="BT17" s="944"/>
      <c r="BU17" s="944"/>
      <c r="BV17" s="944"/>
      <c r="BW17" s="944"/>
      <c r="BX17" s="944"/>
      <c r="BY17" s="944"/>
      <c r="BZ17" s="944"/>
      <c r="CA17" s="944"/>
      <c r="CB17" s="944"/>
      <c r="CC17" s="944"/>
      <c r="CD17" s="944"/>
      <c r="CE17" s="944"/>
      <c r="CF17" s="944"/>
      <c r="CG17" s="965"/>
      <c r="CH17" s="940">
        <v>2</v>
      </c>
      <c r="CI17" s="941"/>
      <c r="CJ17" s="941"/>
      <c r="CK17" s="941"/>
      <c r="CL17" s="942"/>
      <c r="CM17" s="940">
        <v>102</v>
      </c>
      <c r="CN17" s="941"/>
      <c r="CO17" s="941"/>
      <c r="CP17" s="941"/>
      <c r="CQ17" s="942"/>
      <c r="CR17" s="940">
        <v>10</v>
      </c>
      <c r="CS17" s="941"/>
      <c r="CT17" s="941"/>
      <c r="CU17" s="941"/>
      <c r="CV17" s="942"/>
      <c r="CW17" s="940">
        <v>3</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c r="DR17" s="941"/>
      <c r="DS17" s="941"/>
      <c r="DT17" s="941"/>
      <c r="DU17" s="942"/>
      <c r="DV17" s="943"/>
      <c r="DW17" s="944"/>
      <c r="DX17" s="944"/>
      <c r="DY17" s="944"/>
      <c r="DZ17" s="945"/>
      <c r="EA17" s="212"/>
    </row>
    <row r="18" spans="1:131" s="213" customFormat="1" ht="26.25" customHeight="1" x14ac:dyDescent="0.2">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541</v>
      </c>
      <c r="BT18" s="944"/>
      <c r="BU18" s="944"/>
      <c r="BV18" s="944"/>
      <c r="BW18" s="944"/>
      <c r="BX18" s="944"/>
      <c r="BY18" s="944"/>
      <c r="BZ18" s="944"/>
      <c r="CA18" s="944"/>
      <c r="CB18" s="944"/>
      <c r="CC18" s="944"/>
      <c r="CD18" s="944"/>
      <c r="CE18" s="944"/>
      <c r="CF18" s="944"/>
      <c r="CG18" s="965"/>
      <c r="CH18" s="940">
        <v>44</v>
      </c>
      <c r="CI18" s="941"/>
      <c r="CJ18" s="941"/>
      <c r="CK18" s="941"/>
      <c r="CL18" s="942"/>
      <c r="CM18" s="940">
        <v>1146</v>
      </c>
      <c r="CN18" s="941"/>
      <c r="CO18" s="941"/>
      <c r="CP18" s="941"/>
      <c r="CQ18" s="942"/>
      <c r="CR18" s="940">
        <v>41</v>
      </c>
      <c r="CS18" s="941"/>
      <c r="CT18" s="941"/>
      <c r="CU18" s="941"/>
      <c r="CV18" s="942"/>
      <c r="CW18" s="940">
        <v>0</v>
      </c>
      <c r="CX18" s="941"/>
      <c r="CY18" s="941"/>
      <c r="CZ18" s="941"/>
      <c r="DA18" s="942"/>
      <c r="DB18" s="940">
        <v>0</v>
      </c>
      <c r="DC18" s="941"/>
      <c r="DD18" s="941"/>
      <c r="DE18" s="941"/>
      <c r="DF18" s="942"/>
      <c r="DG18" s="940">
        <v>0</v>
      </c>
      <c r="DH18" s="941"/>
      <c r="DI18" s="941"/>
      <c r="DJ18" s="941"/>
      <c r="DK18" s="942"/>
      <c r="DL18" s="940">
        <v>0</v>
      </c>
      <c r="DM18" s="941"/>
      <c r="DN18" s="941"/>
      <c r="DO18" s="941"/>
      <c r="DP18" s="942"/>
      <c r="DQ18" s="940"/>
      <c r="DR18" s="941"/>
      <c r="DS18" s="941"/>
      <c r="DT18" s="941"/>
      <c r="DU18" s="942"/>
      <c r="DV18" s="943"/>
      <c r="DW18" s="944"/>
      <c r="DX18" s="944"/>
      <c r="DY18" s="944"/>
      <c r="DZ18" s="945"/>
      <c r="EA18" s="212"/>
    </row>
    <row r="19" spans="1:131" s="213" customFormat="1" ht="26.25" customHeight="1" x14ac:dyDescent="0.2">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542</v>
      </c>
      <c r="BT19" s="944"/>
      <c r="BU19" s="944"/>
      <c r="BV19" s="944"/>
      <c r="BW19" s="944"/>
      <c r="BX19" s="944"/>
      <c r="BY19" s="944"/>
      <c r="BZ19" s="944"/>
      <c r="CA19" s="944"/>
      <c r="CB19" s="944"/>
      <c r="CC19" s="944"/>
      <c r="CD19" s="944"/>
      <c r="CE19" s="944"/>
      <c r="CF19" s="944"/>
      <c r="CG19" s="965"/>
      <c r="CH19" s="940">
        <v>84</v>
      </c>
      <c r="CI19" s="941"/>
      <c r="CJ19" s="941"/>
      <c r="CK19" s="941"/>
      <c r="CL19" s="942"/>
      <c r="CM19" s="940">
        <v>3431</v>
      </c>
      <c r="CN19" s="941"/>
      <c r="CO19" s="941"/>
      <c r="CP19" s="941"/>
      <c r="CQ19" s="942"/>
      <c r="CR19" s="940">
        <v>513</v>
      </c>
      <c r="CS19" s="941"/>
      <c r="CT19" s="941"/>
      <c r="CU19" s="941"/>
      <c r="CV19" s="942"/>
      <c r="CW19" s="940">
        <v>0</v>
      </c>
      <c r="CX19" s="941"/>
      <c r="CY19" s="941"/>
      <c r="CZ19" s="941"/>
      <c r="DA19" s="942"/>
      <c r="DB19" s="940">
        <v>0</v>
      </c>
      <c r="DC19" s="941"/>
      <c r="DD19" s="941"/>
      <c r="DE19" s="941"/>
      <c r="DF19" s="942"/>
      <c r="DG19" s="940">
        <v>0</v>
      </c>
      <c r="DH19" s="941"/>
      <c r="DI19" s="941"/>
      <c r="DJ19" s="941"/>
      <c r="DK19" s="942"/>
      <c r="DL19" s="940">
        <v>0</v>
      </c>
      <c r="DM19" s="941"/>
      <c r="DN19" s="941"/>
      <c r="DO19" s="941"/>
      <c r="DP19" s="942"/>
      <c r="DQ19" s="940"/>
      <c r="DR19" s="941"/>
      <c r="DS19" s="941"/>
      <c r="DT19" s="941"/>
      <c r="DU19" s="942"/>
      <c r="DV19" s="943"/>
      <c r="DW19" s="944"/>
      <c r="DX19" s="944"/>
      <c r="DY19" s="944"/>
      <c r="DZ19" s="945"/>
      <c r="EA19" s="212"/>
    </row>
    <row r="20" spans="1:131" s="213" customFormat="1" ht="26.25" customHeight="1" x14ac:dyDescent="0.2">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556</v>
      </c>
      <c r="BT20" s="944"/>
      <c r="BU20" s="944"/>
      <c r="BV20" s="944"/>
      <c r="BW20" s="944"/>
      <c r="BX20" s="944"/>
      <c r="BY20" s="944"/>
      <c r="BZ20" s="944"/>
      <c r="CA20" s="944"/>
      <c r="CB20" s="944"/>
      <c r="CC20" s="944"/>
      <c r="CD20" s="944"/>
      <c r="CE20" s="944"/>
      <c r="CF20" s="944"/>
      <c r="CG20" s="965"/>
      <c r="CH20" s="940">
        <v>3</v>
      </c>
      <c r="CI20" s="941"/>
      <c r="CJ20" s="941"/>
      <c r="CK20" s="941"/>
      <c r="CL20" s="942"/>
      <c r="CM20" s="940">
        <v>426</v>
      </c>
      <c r="CN20" s="941"/>
      <c r="CO20" s="941"/>
      <c r="CP20" s="941"/>
      <c r="CQ20" s="942"/>
      <c r="CR20" s="940">
        <v>35</v>
      </c>
      <c r="CS20" s="941"/>
      <c r="CT20" s="941"/>
      <c r="CU20" s="941"/>
      <c r="CV20" s="942"/>
      <c r="CW20" s="940">
        <v>9</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c r="DR20" s="941"/>
      <c r="DS20" s="941"/>
      <c r="DT20" s="941"/>
      <c r="DU20" s="942"/>
      <c r="DV20" s="943"/>
      <c r="DW20" s="944"/>
      <c r="DX20" s="944"/>
      <c r="DY20" s="944"/>
      <c r="DZ20" s="945"/>
      <c r="EA20" s="212"/>
    </row>
    <row r="21" spans="1:131" s="213" customFormat="1" ht="26.25" customHeight="1" thickBot="1" x14ac:dyDescent="0.25">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557</v>
      </c>
      <c r="BT21" s="944"/>
      <c r="BU21" s="944"/>
      <c r="BV21" s="944"/>
      <c r="BW21" s="944"/>
      <c r="BX21" s="944"/>
      <c r="BY21" s="944"/>
      <c r="BZ21" s="944"/>
      <c r="CA21" s="944"/>
      <c r="CB21" s="944"/>
      <c r="CC21" s="944"/>
      <c r="CD21" s="944"/>
      <c r="CE21" s="944"/>
      <c r="CF21" s="944"/>
      <c r="CG21" s="965"/>
      <c r="CH21" s="940">
        <v>4</v>
      </c>
      <c r="CI21" s="941"/>
      <c r="CJ21" s="941"/>
      <c r="CK21" s="941"/>
      <c r="CL21" s="942"/>
      <c r="CM21" s="940">
        <v>106</v>
      </c>
      <c r="CN21" s="941"/>
      <c r="CO21" s="941"/>
      <c r="CP21" s="941"/>
      <c r="CQ21" s="942"/>
      <c r="CR21" s="940">
        <v>35</v>
      </c>
      <c r="CS21" s="941"/>
      <c r="CT21" s="941"/>
      <c r="CU21" s="941"/>
      <c r="CV21" s="942"/>
      <c r="CW21" s="940">
        <v>0</v>
      </c>
      <c r="CX21" s="941"/>
      <c r="CY21" s="941"/>
      <c r="CZ21" s="941"/>
      <c r="DA21" s="942"/>
      <c r="DB21" s="940">
        <v>0</v>
      </c>
      <c r="DC21" s="941"/>
      <c r="DD21" s="941"/>
      <c r="DE21" s="941"/>
      <c r="DF21" s="942"/>
      <c r="DG21" s="940">
        <v>0</v>
      </c>
      <c r="DH21" s="941"/>
      <c r="DI21" s="941"/>
      <c r="DJ21" s="941"/>
      <c r="DK21" s="942"/>
      <c r="DL21" s="940">
        <v>0</v>
      </c>
      <c r="DM21" s="941"/>
      <c r="DN21" s="941"/>
      <c r="DO21" s="941"/>
      <c r="DP21" s="942"/>
      <c r="DQ21" s="940"/>
      <c r="DR21" s="941"/>
      <c r="DS21" s="941"/>
      <c r="DT21" s="941"/>
      <c r="DU21" s="942"/>
      <c r="DV21" s="943"/>
      <c r="DW21" s="944"/>
      <c r="DX21" s="944"/>
      <c r="DY21" s="944"/>
      <c r="DZ21" s="945"/>
      <c r="EA21" s="212"/>
    </row>
    <row r="22" spans="1:131" s="213" customFormat="1" ht="26.25" customHeight="1" x14ac:dyDescent="0.2">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6">
        <v>16</v>
      </c>
      <c r="BR22" s="217"/>
      <c r="BS22" s="943" t="s">
        <v>543</v>
      </c>
      <c r="BT22" s="944"/>
      <c r="BU22" s="944"/>
      <c r="BV22" s="944"/>
      <c r="BW22" s="944"/>
      <c r="BX22" s="944"/>
      <c r="BY22" s="944"/>
      <c r="BZ22" s="944"/>
      <c r="CA22" s="944"/>
      <c r="CB22" s="944"/>
      <c r="CC22" s="944"/>
      <c r="CD22" s="944"/>
      <c r="CE22" s="944"/>
      <c r="CF22" s="944"/>
      <c r="CG22" s="965"/>
      <c r="CH22" s="940">
        <v>118</v>
      </c>
      <c r="CI22" s="941"/>
      <c r="CJ22" s="941"/>
      <c r="CK22" s="941"/>
      <c r="CL22" s="942"/>
      <c r="CM22" s="940">
        <v>1926</v>
      </c>
      <c r="CN22" s="941"/>
      <c r="CO22" s="941"/>
      <c r="CP22" s="941"/>
      <c r="CQ22" s="942"/>
      <c r="CR22" s="940">
        <v>538</v>
      </c>
      <c r="CS22" s="941"/>
      <c r="CT22" s="941"/>
      <c r="CU22" s="941"/>
      <c r="CV22" s="942"/>
      <c r="CW22" s="940">
        <v>2</v>
      </c>
      <c r="CX22" s="941"/>
      <c r="CY22" s="941"/>
      <c r="CZ22" s="941"/>
      <c r="DA22" s="942"/>
      <c r="DB22" s="940">
        <v>0</v>
      </c>
      <c r="DC22" s="941"/>
      <c r="DD22" s="941"/>
      <c r="DE22" s="941"/>
      <c r="DF22" s="942"/>
      <c r="DG22" s="940">
        <v>0</v>
      </c>
      <c r="DH22" s="941"/>
      <c r="DI22" s="941"/>
      <c r="DJ22" s="941"/>
      <c r="DK22" s="942"/>
      <c r="DL22" s="940">
        <v>0</v>
      </c>
      <c r="DM22" s="941"/>
      <c r="DN22" s="941"/>
      <c r="DO22" s="941"/>
      <c r="DP22" s="942"/>
      <c r="DQ22" s="940"/>
      <c r="DR22" s="941"/>
      <c r="DS22" s="941"/>
      <c r="DT22" s="941"/>
      <c r="DU22" s="942"/>
      <c r="DV22" s="943"/>
      <c r="DW22" s="944"/>
      <c r="DX22" s="944"/>
      <c r="DY22" s="944"/>
      <c r="DZ22" s="945"/>
      <c r="EA22" s="212"/>
    </row>
    <row r="23" spans="1:131" s="213" customFormat="1" ht="26.25" customHeight="1" thickBot="1" x14ac:dyDescent="0.25">
      <c r="A23" s="218" t="s">
        <v>365</v>
      </c>
      <c r="B23" s="888" t="s">
        <v>366</v>
      </c>
      <c r="C23" s="889"/>
      <c r="D23" s="889"/>
      <c r="E23" s="889"/>
      <c r="F23" s="889"/>
      <c r="G23" s="889"/>
      <c r="H23" s="889"/>
      <c r="I23" s="889"/>
      <c r="J23" s="889"/>
      <c r="K23" s="889"/>
      <c r="L23" s="889"/>
      <c r="M23" s="889"/>
      <c r="N23" s="889"/>
      <c r="O23" s="889"/>
      <c r="P23" s="899"/>
      <c r="Q23" s="1024">
        <v>1511923</v>
      </c>
      <c r="R23" s="1018"/>
      <c r="S23" s="1018"/>
      <c r="T23" s="1018"/>
      <c r="U23" s="1018"/>
      <c r="V23" s="1018">
        <v>1474366</v>
      </c>
      <c r="W23" s="1018"/>
      <c r="X23" s="1018"/>
      <c r="Y23" s="1018"/>
      <c r="Z23" s="1018"/>
      <c r="AA23" s="1018">
        <v>37557</v>
      </c>
      <c r="AB23" s="1018"/>
      <c r="AC23" s="1018"/>
      <c r="AD23" s="1018"/>
      <c r="AE23" s="1025"/>
      <c r="AF23" s="1026">
        <v>24363</v>
      </c>
      <c r="AG23" s="1018"/>
      <c r="AH23" s="1018"/>
      <c r="AI23" s="1018"/>
      <c r="AJ23" s="1027"/>
      <c r="AK23" s="1028"/>
      <c r="AL23" s="1029"/>
      <c r="AM23" s="1029"/>
      <c r="AN23" s="1029"/>
      <c r="AO23" s="1029"/>
      <c r="AP23" s="1018">
        <v>2127800</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558</v>
      </c>
      <c r="BT23" s="944"/>
      <c r="BU23" s="944"/>
      <c r="BV23" s="944"/>
      <c r="BW23" s="944"/>
      <c r="BX23" s="944"/>
      <c r="BY23" s="944"/>
      <c r="BZ23" s="944"/>
      <c r="CA23" s="944"/>
      <c r="CB23" s="944"/>
      <c r="CC23" s="944"/>
      <c r="CD23" s="944"/>
      <c r="CE23" s="944"/>
      <c r="CF23" s="944"/>
      <c r="CG23" s="965"/>
      <c r="CH23" s="940">
        <v>20</v>
      </c>
      <c r="CI23" s="941"/>
      <c r="CJ23" s="941"/>
      <c r="CK23" s="941"/>
      <c r="CL23" s="942"/>
      <c r="CM23" s="940">
        <v>2918</v>
      </c>
      <c r="CN23" s="941"/>
      <c r="CO23" s="941"/>
      <c r="CP23" s="941"/>
      <c r="CQ23" s="942"/>
      <c r="CR23" s="940">
        <v>15</v>
      </c>
      <c r="CS23" s="941"/>
      <c r="CT23" s="941"/>
      <c r="CU23" s="941"/>
      <c r="CV23" s="942"/>
      <c r="CW23" s="940">
        <v>554</v>
      </c>
      <c r="CX23" s="941"/>
      <c r="CY23" s="941"/>
      <c r="CZ23" s="941"/>
      <c r="DA23" s="942"/>
      <c r="DB23" s="940">
        <v>0</v>
      </c>
      <c r="DC23" s="941"/>
      <c r="DD23" s="941"/>
      <c r="DE23" s="941"/>
      <c r="DF23" s="942"/>
      <c r="DG23" s="940">
        <v>0</v>
      </c>
      <c r="DH23" s="941"/>
      <c r="DI23" s="941"/>
      <c r="DJ23" s="941"/>
      <c r="DK23" s="942"/>
      <c r="DL23" s="940">
        <v>44</v>
      </c>
      <c r="DM23" s="941"/>
      <c r="DN23" s="941"/>
      <c r="DO23" s="941"/>
      <c r="DP23" s="942"/>
      <c r="DQ23" s="940"/>
      <c r="DR23" s="941"/>
      <c r="DS23" s="941"/>
      <c r="DT23" s="941"/>
      <c r="DU23" s="942"/>
      <c r="DV23" s="943"/>
      <c r="DW23" s="944"/>
      <c r="DX23" s="944"/>
      <c r="DY23" s="944"/>
      <c r="DZ23" s="945"/>
      <c r="EA23" s="212"/>
    </row>
    <row r="24" spans="1:131" s="213"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559</v>
      </c>
      <c r="BT24" s="944"/>
      <c r="BU24" s="944"/>
      <c r="BV24" s="944"/>
      <c r="BW24" s="944"/>
      <c r="BX24" s="944"/>
      <c r="BY24" s="944"/>
      <c r="BZ24" s="944"/>
      <c r="CA24" s="944"/>
      <c r="CB24" s="944"/>
      <c r="CC24" s="944"/>
      <c r="CD24" s="944"/>
      <c r="CE24" s="944"/>
      <c r="CF24" s="944"/>
      <c r="CG24" s="965"/>
      <c r="CH24" s="940">
        <v>0</v>
      </c>
      <c r="CI24" s="941"/>
      <c r="CJ24" s="941"/>
      <c r="CK24" s="941"/>
      <c r="CL24" s="942"/>
      <c r="CM24" s="940">
        <v>259</v>
      </c>
      <c r="CN24" s="941"/>
      <c r="CO24" s="941"/>
      <c r="CP24" s="941"/>
      <c r="CQ24" s="942"/>
      <c r="CR24" s="940">
        <v>56</v>
      </c>
      <c r="CS24" s="941"/>
      <c r="CT24" s="941"/>
      <c r="CU24" s="941"/>
      <c r="CV24" s="942"/>
      <c r="CW24" s="940">
        <v>64</v>
      </c>
      <c r="CX24" s="941"/>
      <c r="CY24" s="941"/>
      <c r="CZ24" s="941"/>
      <c r="DA24" s="942"/>
      <c r="DB24" s="940">
        <v>0</v>
      </c>
      <c r="DC24" s="941"/>
      <c r="DD24" s="941"/>
      <c r="DE24" s="941"/>
      <c r="DF24" s="942"/>
      <c r="DG24" s="940">
        <v>0</v>
      </c>
      <c r="DH24" s="941"/>
      <c r="DI24" s="941"/>
      <c r="DJ24" s="941"/>
      <c r="DK24" s="942"/>
      <c r="DL24" s="940">
        <v>0</v>
      </c>
      <c r="DM24" s="941"/>
      <c r="DN24" s="941"/>
      <c r="DO24" s="941"/>
      <c r="DP24" s="942"/>
      <c r="DQ24" s="940"/>
      <c r="DR24" s="941"/>
      <c r="DS24" s="941"/>
      <c r="DT24" s="941"/>
      <c r="DU24" s="942"/>
      <c r="DV24" s="943"/>
      <c r="DW24" s="944"/>
      <c r="DX24" s="944"/>
      <c r="DY24" s="944"/>
      <c r="DZ24" s="945"/>
      <c r="EA24" s="212"/>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560</v>
      </c>
      <c r="BT25" s="944"/>
      <c r="BU25" s="944"/>
      <c r="BV25" s="944"/>
      <c r="BW25" s="944"/>
      <c r="BX25" s="944"/>
      <c r="BY25" s="944"/>
      <c r="BZ25" s="944"/>
      <c r="CA25" s="944"/>
      <c r="CB25" s="944"/>
      <c r="CC25" s="944"/>
      <c r="CD25" s="944"/>
      <c r="CE25" s="944"/>
      <c r="CF25" s="944"/>
      <c r="CG25" s="965"/>
      <c r="CH25" s="940">
        <v>-29</v>
      </c>
      <c r="CI25" s="941"/>
      <c r="CJ25" s="941"/>
      <c r="CK25" s="941"/>
      <c r="CL25" s="942"/>
      <c r="CM25" s="940">
        <v>8237</v>
      </c>
      <c r="CN25" s="941"/>
      <c r="CO25" s="941"/>
      <c r="CP25" s="941"/>
      <c r="CQ25" s="942"/>
      <c r="CR25" s="940">
        <v>300</v>
      </c>
      <c r="CS25" s="941"/>
      <c r="CT25" s="941"/>
      <c r="CU25" s="941"/>
      <c r="CV25" s="942"/>
      <c r="CW25" s="940">
        <v>7</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344</v>
      </c>
      <c r="BF26" s="953"/>
      <c r="BG26" s="953"/>
      <c r="BH26" s="953"/>
      <c r="BI26" s="966"/>
      <c r="BJ26" s="210"/>
      <c r="BK26" s="210"/>
      <c r="BL26" s="210"/>
      <c r="BM26" s="210"/>
      <c r="BN26" s="210"/>
      <c r="BO26" s="219"/>
      <c r="BP26" s="219"/>
      <c r="BQ26" s="216">
        <v>20</v>
      </c>
      <c r="BR26" s="217"/>
      <c r="BS26" s="943" t="s">
        <v>561</v>
      </c>
      <c r="BT26" s="944"/>
      <c r="BU26" s="944"/>
      <c r="BV26" s="944"/>
      <c r="BW26" s="944"/>
      <c r="BX26" s="944"/>
      <c r="BY26" s="944"/>
      <c r="BZ26" s="944"/>
      <c r="CA26" s="944"/>
      <c r="CB26" s="944"/>
      <c r="CC26" s="944"/>
      <c r="CD26" s="944"/>
      <c r="CE26" s="944"/>
      <c r="CF26" s="944"/>
      <c r="CG26" s="965"/>
      <c r="CH26" s="940">
        <v>16</v>
      </c>
      <c r="CI26" s="941"/>
      <c r="CJ26" s="941"/>
      <c r="CK26" s="941"/>
      <c r="CL26" s="942"/>
      <c r="CM26" s="940">
        <v>2224</v>
      </c>
      <c r="CN26" s="941"/>
      <c r="CO26" s="941"/>
      <c r="CP26" s="941"/>
      <c r="CQ26" s="942"/>
      <c r="CR26" s="940">
        <v>28</v>
      </c>
      <c r="CS26" s="941"/>
      <c r="CT26" s="941"/>
      <c r="CU26" s="941"/>
      <c r="CV26" s="942"/>
      <c r="CW26" s="940">
        <v>0</v>
      </c>
      <c r="CX26" s="941"/>
      <c r="CY26" s="941"/>
      <c r="CZ26" s="941"/>
      <c r="DA26" s="942"/>
      <c r="DB26" s="940">
        <v>0</v>
      </c>
      <c r="DC26" s="941"/>
      <c r="DD26" s="941"/>
      <c r="DE26" s="941"/>
      <c r="DF26" s="942"/>
      <c r="DG26" s="940">
        <v>0</v>
      </c>
      <c r="DH26" s="941"/>
      <c r="DI26" s="941"/>
      <c r="DJ26" s="941"/>
      <c r="DK26" s="942"/>
      <c r="DL26" s="940">
        <v>0</v>
      </c>
      <c r="DM26" s="941"/>
      <c r="DN26" s="941"/>
      <c r="DO26" s="941"/>
      <c r="DP26" s="942"/>
      <c r="DQ26" s="940"/>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544</v>
      </c>
      <c r="BT27" s="944"/>
      <c r="BU27" s="944"/>
      <c r="BV27" s="944"/>
      <c r="BW27" s="944"/>
      <c r="BX27" s="944"/>
      <c r="BY27" s="944"/>
      <c r="BZ27" s="944"/>
      <c r="CA27" s="944"/>
      <c r="CB27" s="944"/>
      <c r="CC27" s="944"/>
      <c r="CD27" s="944"/>
      <c r="CE27" s="944"/>
      <c r="CF27" s="944"/>
      <c r="CG27" s="965"/>
      <c r="CH27" s="940">
        <v>4</v>
      </c>
      <c r="CI27" s="941"/>
      <c r="CJ27" s="941"/>
      <c r="CK27" s="941"/>
      <c r="CL27" s="942"/>
      <c r="CM27" s="940">
        <v>10053</v>
      </c>
      <c r="CN27" s="941"/>
      <c r="CO27" s="941"/>
      <c r="CP27" s="941"/>
      <c r="CQ27" s="942"/>
      <c r="CR27" s="940">
        <v>8309</v>
      </c>
      <c r="CS27" s="941"/>
      <c r="CT27" s="941"/>
      <c r="CU27" s="941"/>
      <c r="CV27" s="942"/>
      <c r="CW27" s="940">
        <v>0</v>
      </c>
      <c r="CX27" s="941"/>
      <c r="CY27" s="941"/>
      <c r="CZ27" s="941"/>
      <c r="DA27" s="942"/>
      <c r="DB27" s="940">
        <v>457</v>
      </c>
      <c r="DC27" s="941"/>
      <c r="DD27" s="941"/>
      <c r="DE27" s="941"/>
      <c r="DF27" s="942"/>
      <c r="DG27" s="940">
        <v>0</v>
      </c>
      <c r="DH27" s="941"/>
      <c r="DI27" s="941"/>
      <c r="DJ27" s="941"/>
      <c r="DK27" s="942"/>
      <c r="DL27" s="940">
        <v>0</v>
      </c>
      <c r="DM27" s="941"/>
      <c r="DN27" s="941"/>
      <c r="DO27" s="941"/>
      <c r="DP27" s="942"/>
      <c r="DQ27" s="940"/>
      <c r="DR27" s="941"/>
      <c r="DS27" s="941"/>
      <c r="DT27" s="941"/>
      <c r="DU27" s="942"/>
      <c r="DV27" s="943"/>
      <c r="DW27" s="944"/>
      <c r="DX27" s="944"/>
      <c r="DY27" s="944"/>
      <c r="DZ27" s="945"/>
      <c r="EA27" s="208"/>
    </row>
    <row r="28" spans="1:131" ht="26.25" customHeight="1" thickTop="1" x14ac:dyDescent="0.2">
      <c r="A28" s="220">
        <v>1</v>
      </c>
      <c r="B28" s="1004" t="s">
        <v>377</v>
      </c>
      <c r="C28" s="1005"/>
      <c r="D28" s="1005"/>
      <c r="E28" s="1005"/>
      <c r="F28" s="1005"/>
      <c r="G28" s="1005"/>
      <c r="H28" s="1005"/>
      <c r="I28" s="1005"/>
      <c r="J28" s="1005"/>
      <c r="K28" s="1005"/>
      <c r="L28" s="1005"/>
      <c r="M28" s="1005"/>
      <c r="N28" s="1005"/>
      <c r="O28" s="1005"/>
      <c r="P28" s="1006"/>
      <c r="Q28" s="1007">
        <v>22697</v>
      </c>
      <c r="R28" s="1008"/>
      <c r="S28" s="1008"/>
      <c r="T28" s="1008"/>
      <c r="U28" s="1008"/>
      <c r="V28" s="1008">
        <v>21902</v>
      </c>
      <c r="W28" s="1008"/>
      <c r="X28" s="1008"/>
      <c r="Y28" s="1008"/>
      <c r="Z28" s="1008"/>
      <c r="AA28" s="1008">
        <v>795</v>
      </c>
      <c r="AB28" s="1008"/>
      <c r="AC28" s="1008"/>
      <c r="AD28" s="1008"/>
      <c r="AE28" s="1009"/>
      <c r="AF28" s="1010">
        <v>795</v>
      </c>
      <c r="AG28" s="1008"/>
      <c r="AH28" s="1008"/>
      <c r="AI28" s="1008"/>
      <c r="AJ28" s="1011"/>
      <c r="AK28" s="999">
        <v>0</v>
      </c>
      <c r="AL28" s="1000"/>
      <c r="AM28" s="1000"/>
      <c r="AN28" s="1000"/>
      <c r="AO28" s="1000"/>
      <c r="AP28" s="1000">
        <v>0</v>
      </c>
      <c r="AQ28" s="1000"/>
      <c r="AR28" s="1000"/>
      <c r="AS28" s="1000"/>
      <c r="AT28" s="1000"/>
      <c r="AU28" s="1000">
        <v>0</v>
      </c>
      <c r="AV28" s="1000"/>
      <c r="AW28" s="1000"/>
      <c r="AX28" s="1000"/>
      <c r="AY28" s="1000"/>
      <c r="AZ28" s="1001"/>
      <c r="BA28" s="1001"/>
      <c r="BB28" s="1001"/>
      <c r="BC28" s="1001"/>
      <c r="BD28" s="1001"/>
      <c r="BE28" s="1002"/>
      <c r="BF28" s="1002"/>
      <c r="BG28" s="1002"/>
      <c r="BH28" s="1002"/>
      <c r="BI28" s="1003"/>
      <c r="BJ28" s="210"/>
      <c r="BK28" s="210"/>
      <c r="BL28" s="210"/>
      <c r="BM28" s="210"/>
      <c r="BN28" s="210"/>
      <c r="BO28" s="219"/>
      <c r="BP28" s="219"/>
      <c r="BQ28" s="216">
        <v>22</v>
      </c>
      <c r="BR28" s="217"/>
      <c r="BS28" s="943" t="s">
        <v>545</v>
      </c>
      <c r="BT28" s="944"/>
      <c r="BU28" s="944"/>
      <c r="BV28" s="944"/>
      <c r="BW28" s="944"/>
      <c r="BX28" s="944"/>
      <c r="BY28" s="944"/>
      <c r="BZ28" s="944"/>
      <c r="CA28" s="944"/>
      <c r="CB28" s="944"/>
      <c r="CC28" s="944"/>
      <c r="CD28" s="944"/>
      <c r="CE28" s="944"/>
      <c r="CF28" s="944"/>
      <c r="CG28" s="965"/>
      <c r="CH28" s="940">
        <v>305</v>
      </c>
      <c r="CI28" s="941"/>
      <c r="CJ28" s="941"/>
      <c r="CK28" s="941"/>
      <c r="CL28" s="942"/>
      <c r="CM28" s="940">
        <v>4868</v>
      </c>
      <c r="CN28" s="941"/>
      <c r="CO28" s="941"/>
      <c r="CP28" s="941"/>
      <c r="CQ28" s="942"/>
      <c r="CR28" s="940">
        <v>150</v>
      </c>
      <c r="CS28" s="941"/>
      <c r="CT28" s="941"/>
      <c r="CU28" s="941"/>
      <c r="CV28" s="942"/>
      <c r="CW28" s="940">
        <v>0</v>
      </c>
      <c r="CX28" s="941"/>
      <c r="CY28" s="941"/>
      <c r="CZ28" s="941"/>
      <c r="DA28" s="942"/>
      <c r="DB28" s="940">
        <v>0</v>
      </c>
      <c r="DC28" s="941"/>
      <c r="DD28" s="941"/>
      <c r="DE28" s="941"/>
      <c r="DF28" s="942"/>
      <c r="DG28" s="940">
        <v>0</v>
      </c>
      <c r="DH28" s="941"/>
      <c r="DI28" s="941"/>
      <c r="DJ28" s="941"/>
      <c r="DK28" s="942"/>
      <c r="DL28" s="940">
        <v>0</v>
      </c>
      <c r="DM28" s="941"/>
      <c r="DN28" s="941"/>
      <c r="DO28" s="941"/>
      <c r="DP28" s="942"/>
      <c r="DQ28" s="940"/>
      <c r="DR28" s="941"/>
      <c r="DS28" s="941"/>
      <c r="DT28" s="941"/>
      <c r="DU28" s="942"/>
      <c r="DV28" s="943"/>
      <c r="DW28" s="944"/>
      <c r="DX28" s="944"/>
      <c r="DY28" s="944"/>
      <c r="DZ28" s="945"/>
      <c r="EA28" s="208"/>
    </row>
    <row r="29" spans="1:131" ht="26.25" customHeight="1" x14ac:dyDescent="0.2">
      <c r="A29" s="220">
        <v>2</v>
      </c>
      <c r="B29" s="990" t="s">
        <v>378</v>
      </c>
      <c r="C29" s="991"/>
      <c r="D29" s="991"/>
      <c r="E29" s="991"/>
      <c r="F29" s="991"/>
      <c r="G29" s="991"/>
      <c r="H29" s="991"/>
      <c r="I29" s="991"/>
      <c r="J29" s="991"/>
      <c r="K29" s="991"/>
      <c r="L29" s="991"/>
      <c r="M29" s="991"/>
      <c r="N29" s="991"/>
      <c r="O29" s="991"/>
      <c r="P29" s="992"/>
      <c r="Q29" s="996">
        <v>3191</v>
      </c>
      <c r="R29" s="994"/>
      <c r="S29" s="994"/>
      <c r="T29" s="994"/>
      <c r="U29" s="994"/>
      <c r="V29" s="994">
        <v>3107</v>
      </c>
      <c r="W29" s="994"/>
      <c r="X29" s="994"/>
      <c r="Y29" s="994"/>
      <c r="Z29" s="994"/>
      <c r="AA29" s="994">
        <v>84</v>
      </c>
      <c r="AB29" s="994"/>
      <c r="AC29" s="994"/>
      <c r="AD29" s="994"/>
      <c r="AE29" s="997"/>
      <c r="AF29" s="993">
        <v>80</v>
      </c>
      <c r="AG29" s="994"/>
      <c r="AH29" s="994"/>
      <c r="AI29" s="994"/>
      <c r="AJ29" s="995"/>
      <c r="AK29" s="931">
        <v>1350</v>
      </c>
      <c r="AL29" s="922"/>
      <c r="AM29" s="922"/>
      <c r="AN29" s="922"/>
      <c r="AO29" s="922"/>
      <c r="AP29" s="922">
        <v>1469</v>
      </c>
      <c r="AQ29" s="922"/>
      <c r="AR29" s="922"/>
      <c r="AS29" s="922"/>
      <c r="AT29" s="922"/>
      <c r="AU29" s="922">
        <v>1469</v>
      </c>
      <c r="AV29" s="922"/>
      <c r="AW29" s="922"/>
      <c r="AX29" s="922"/>
      <c r="AY29" s="922"/>
      <c r="AZ29" s="998"/>
      <c r="BA29" s="998"/>
      <c r="BB29" s="998"/>
      <c r="BC29" s="998"/>
      <c r="BD29" s="998"/>
      <c r="BE29" s="923"/>
      <c r="BF29" s="923"/>
      <c r="BG29" s="923"/>
      <c r="BH29" s="923"/>
      <c r="BI29" s="924"/>
      <c r="BJ29" s="210"/>
      <c r="BK29" s="210"/>
      <c r="BL29" s="210"/>
      <c r="BM29" s="210"/>
      <c r="BN29" s="210"/>
      <c r="BO29" s="219"/>
      <c r="BP29" s="219"/>
      <c r="BQ29" s="216">
        <v>23</v>
      </c>
      <c r="BR29" s="217"/>
      <c r="BS29" s="943" t="s">
        <v>562</v>
      </c>
      <c r="BT29" s="944"/>
      <c r="BU29" s="944"/>
      <c r="BV29" s="944"/>
      <c r="BW29" s="944"/>
      <c r="BX29" s="944"/>
      <c r="BY29" s="944"/>
      <c r="BZ29" s="944"/>
      <c r="CA29" s="944"/>
      <c r="CB29" s="944"/>
      <c r="CC29" s="944"/>
      <c r="CD29" s="944"/>
      <c r="CE29" s="944"/>
      <c r="CF29" s="944"/>
      <c r="CG29" s="965"/>
      <c r="CH29" s="940">
        <v>217</v>
      </c>
      <c r="CI29" s="941"/>
      <c r="CJ29" s="941"/>
      <c r="CK29" s="941"/>
      <c r="CL29" s="942"/>
      <c r="CM29" s="940">
        <v>6069</v>
      </c>
      <c r="CN29" s="941"/>
      <c r="CO29" s="941"/>
      <c r="CP29" s="941"/>
      <c r="CQ29" s="942"/>
      <c r="CR29" s="940">
        <v>1561</v>
      </c>
      <c r="CS29" s="941"/>
      <c r="CT29" s="941"/>
      <c r="CU29" s="941"/>
      <c r="CV29" s="942"/>
      <c r="CW29" s="940">
        <v>0</v>
      </c>
      <c r="CX29" s="941"/>
      <c r="CY29" s="941"/>
      <c r="CZ29" s="941"/>
      <c r="DA29" s="942"/>
      <c r="DB29" s="940">
        <v>0</v>
      </c>
      <c r="DC29" s="941"/>
      <c r="DD29" s="941"/>
      <c r="DE29" s="941"/>
      <c r="DF29" s="942"/>
      <c r="DG29" s="940">
        <v>0</v>
      </c>
      <c r="DH29" s="941"/>
      <c r="DI29" s="941"/>
      <c r="DJ29" s="941"/>
      <c r="DK29" s="942"/>
      <c r="DL29" s="940">
        <v>0</v>
      </c>
      <c r="DM29" s="941"/>
      <c r="DN29" s="941"/>
      <c r="DO29" s="941"/>
      <c r="DP29" s="942"/>
      <c r="DQ29" s="940"/>
      <c r="DR29" s="941"/>
      <c r="DS29" s="941"/>
      <c r="DT29" s="941"/>
      <c r="DU29" s="942"/>
      <c r="DV29" s="943"/>
      <c r="DW29" s="944"/>
      <c r="DX29" s="944"/>
      <c r="DY29" s="944"/>
      <c r="DZ29" s="945"/>
      <c r="EA29" s="208"/>
    </row>
    <row r="30" spans="1:131" ht="26.25" customHeight="1" x14ac:dyDescent="0.2">
      <c r="A30" s="220">
        <v>3</v>
      </c>
      <c r="B30" s="990" t="s">
        <v>379</v>
      </c>
      <c r="C30" s="991"/>
      <c r="D30" s="991"/>
      <c r="E30" s="991"/>
      <c r="F30" s="991"/>
      <c r="G30" s="991"/>
      <c r="H30" s="991"/>
      <c r="I30" s="991"/>
      <c r="J30" s="991"/>
      <c r="K30" s="991"/>
      <c r="L30" s="991"/>
      <c r="M30" s="991"/>
      <c r="N30" s="991"/>
      <c r="O30" s="991"/>
      <c r="P30" s="992"/>
      <c r="Q30" s="996">
        <v>249423</v>
      </c>
      <c r="R30" s="994"/>
      <c r="S30" s="994"/>
      <c r="T30" s="994"/>
      <c r="U30" s="994"/>
      <c r="V30" s="994">
        <v>240619</v>
      </c>
      <c r="W30" s="994"/>
      <c r="X30" s="994"/>
      <c r="Y30" s="994"/>
      <c r="Z30" s="994"/>
      <c r="AA30" s="994">
        <v>8804</v>
      </c>
      <c r="AB30" s="994"/>
      <c r="AC30" s="994"/>
      <c r="AD30" s="994"/>
      <c r="AE30" s="997"/>
      <c r="AF30" s="993">
        <v>8804</v>
      </c>
      <c r="AG30" s="994"/>
      <c r="AH30" s="994"/>
      <c r="AI30" s="994"/>
      <c r="AJ30" s="995"/>
      <c r="AK30" s="931">
        <v>15725</v>
      </c>
      <c r="AL30" s="922"/>
      <c r="AM30" s="922"/>
      <c r="AN30" s="922"/>
      <c r="AO30" s="922"/>
      <c r="AP30" s="922">
        <v>0</v>
      </c>
      <c r="AQ30" s="922"/>
      <c r="AR30" s="922"/>
      <c r="AS30" s="922"/>
      <c r="AT30" s="922"/>
      <c r="AU30" s="922">
        <v>0</v>
      </c>
      <c r="AV30" s="922"/>
      <c r="AW30" s="922"/>
      <c r="AX30" s="922"/>
      <c r="AY30" s="922"/>
      <c r="AZ30" s="998"/>
      <c r="BA30" s="998"/>
      <c r="BB30" s="998"/>
      <c r="BC30" s="998"/>
      <c r="BD30" s="998"/>
      <c r="BE30" s="923"/>
      <c r="BF30" s="923"/>
      <c r="BG30" s="923"/>
      <c r="BH30" s="923"/>
      <c r="BI30" s="924"/>
      <c r="BJ30" s="210"/>
      <c r="BK30" s="210"/>
      <c r="BL30" s="210"/>
      <c r="BM30" s="210"/>
      <c r="BN30" s="210"/>
      <c r="BO30" s="219"/>
      <c r="BP30" s="219"/>
      <c r="BQ30" s="216">
        <v>24</v>
      </c>
      <c r="BR30" s="217"/>
      <c r="BS30" s="943" t="s">
        <v>546</v>
      </c>
      <c r="BT30" s="944"/>
      <c r="BU30" s="944"/>
      <c r="BV30" s="944"/>
      <c r="BW30" s="944"/>
      <c r="BX30" s="944"/>
      <c r="BY30" s="944"/>
      <c r="BZ30" s="944"/>
      <c r="CA30" s="944"/>
      <c r="CB30" s="944"/>
      <c r="CC30" s="944"/>
      <c r="CD30" s="944"/>
      <c r="CE30" s="944"/>
      <c r="CF30" s="944"/>
      <c r="CG30" s="965"/>
      <c r="CH30" s="940">
        <v>319</v>
      </c>
      <c r="CI30" s="941"/>
      <c r="CJ30" s="941"/>
      <c r="CK30" s="941"/>
      <c r="CL30" s="942"/>
      <c r="CM30" s="940">
        <v>5553</v>
      </c>
      <c r="CN30" s="941"/>
      <c r="CO30" s="941"/>
      <c r="CP30" s="941"/>
      <c r="CQ30" s="942"/>
      <c r="CR30" s="940">
        <v>30</v>
      </c>
      <c r="CS30" s="941"/>
      <c r="CT30" s="941"/>
      <c r="CU30" s="941"/>
      <c r="CV30" s="942"/>
      <c r="CW30" s="940">
        <v>0</v>
      </c>
      <c r="CX30" s="941"/>
      <c r="CY30" s="941"/>
      <c r="CZ30" s="941"/>
      <c r="DA30" s="942"/>
      <c r="DB30" s="940">
        <v>323</v>
      </c>
      <c r="DC30" s="941"/>
      <c r="DD30" s="941"/>
      <c r="DE30" s="941"/>
      <c r="DF30" s="942"/>
      <c r="DG30" s="940">
        <v>0</v>
      </c>
      <c r="DH30" s="941"/>
      <c r="DI30" s="941"/>
      <c r="DJ30" s="941"/>
      <c r="DK30" s="942"/>
      <c r="DL30" s="940">
        <v>0</v>
      </c>
      <c r="DM30" s="941"/>
      <c r="DN30" s="941"/>
      <c r="DO30" s="941"/>
      <c r="DP30" s="942"/>
      <c r="DQ30" s="940"/>
      <c r="DR30" s="941"/>
      <c r="DS30" s="941"/>
      <c r="DT30" s="941"/>
      <c r="DU30" s="942"/>
      <c r="DV30" s="943"/>
      <c r="DW30" s="944"/>
      <c r="DX30" s="944"/>
      <c r="DY30" s="944"/>
      <c r="DZ30" s="945"/>
      <c r="EA30" s="208"/>
    </row>
    <row r="31" spans="1:131" ht="26.25" customHeight="1" x14ac:dyDescent="0.2">
      <c r="A31" s="220">
        <v>4</v>
      </c>
      <c r="B31" s="990" t="s">
        <v>380</v>
      </c>
      <c r="C31" s="991"/>
      <c r="D31" s="991"/>
      <c r="E31" s="991"/>
      <c r="F31" s="991"/>
      <c r="G31" s="991"/>
      <c r="H31" s="991"/>
      <c r="I31" s="991"/>
      <c r="J31" s="991"/>
      <c r="K31" s="991"/>
      <c r="L31" s="991"/>
      <c r="M31" s="991"/>
      <c r="N31" s="991"/>
      <c r="O31" s="991"/>
      <c r="P31" s="992"/>
      <c r="Q31" s="996">
        <v>26139</v>
      </c>
      <c r="R31" s="994"/>
      <c r="S31" s="994"/>
      <c r="T31" s="994"/>
      <c r="U31" s="994"/>
      <c r="V31" s="994">
        <v>38818</v>
      </c>
      <c r="W31" s="994"/>
      <c r="X31" s="994"/>
      <c r="Y31" s="994"/>
      <c r="Z31" s="994"/>
      <c r="AA31" s="994">
        <v>-12679</v>
      </c>
      <c r="AB31" s="994"/>
      <c r="AC31" s="994"/>
      <c r="AD31" s="994"/>
      <c r="AE31" s="997"/>
      <c r="AF31" s="993">
        <v>25079</v>
      </c>
      <c r="AG31" s="994"/>
      <c r="AH31" s="994"/>
      <c r="AI31" s="994"/>
      <c r="AJ31" s="995"/>
      <c r="AK31" s="931">
        <v>2411</v>
      </c>
      <c r="AL31" s="922"/>
      <c r="AM31" s="922"/>
      <c r="AN31" s="922"/>
      <c r="AO31" s="922"/>
      <c r="AP31" s="922">
        <v>35295</v>
      </c>
      <c r="AQ31" s="922"/>
      <c r="AR31" s="922"/>
      <c r="AS31" s="922"/>
      <c r="AT31" s="922"/>
      <c r="AU31" s="922">
        <v>2153</v>
      </c>
      <c r="AV31" s="922"/>
      <c r="AW31" s="922"/>
      <c r="AX31" s="922"/>
      <c r="AY31" s="922"/>
      <c r="AZ31" s="998"/>
      <c r="BA31" s="998"/>
      <c r="BB31" s="998"/>
      <c r="BC31" s="998"/>
      <c r="BD31" s="998"/>
      <c r="BE31" s="923" t="s">
        <v>381</v>
      </c>
      <c r="BF31" s="923"/>
      <c r="BG31" s="923"/>
      <c r="BH31" s="923"/>
      <c r="BI31" s="924"/>
      <c r="BJ31" s="210"/>
      <c r="BK31" s="210"/>
      <c r="BL31" s="210"/>
      <c r="BM31" s="210"/>
      <c r="BN31" s="210"/>
      <c r="BO31" s="219"/>
      <c r="BP31" s="219"/>
      <c r="BQ31" s="216">
        <v>25</v>
      </c>
      <c r="BR31" s="217"/>
      <c r="BS31" s="943" t="s">
        <v>563</v>
      </c>
      <c r="BT31" s="944"/>
      <c r="BU31" s="944"/>
      <c r="BV31" s="944"/>
      <c r="BW31" s="944"/>
      <c r="BX31" s="944"/>
      <c r="BY31" s="944"/>
      <c r="BZ31" s="944"/>
      <c r="CA31" s="944"/>
      <c r="CB31" s="944"/>
      <c r="CC31" s="944"/>
      <c r="CD31" s="944"/>
      <c r="CE31" s="944"/>
      <c r="CF31" s="944"/>
      <c r="CG31" s="965"/>
      <c r="CH31" s="940">
        <v>3</v>
      </c>
      <c r="CI31" s="941"/>
      <c r="CJ31" s="941"/>
      <c r="CK31" s="941"/>
      <c r="CL31" s="942"/>
      <c r="CM31" s="940">
        <v>414</v>
      </c>
      <c r="CN31" s="941"/>
      <c r="CO31" s="941"/>
      <c r="CP31" s="941"/>
      <c r="CQ31" s="942"/>
      <c r="CR31" s="940">
        <v>10</v>
      </c>
      <c r="CS31" s="941"/>
      <c r="CT31" s="941"/>
      <c r="CU31" s="941"/>
      <c r="CV31" s="942"/>
      <c r="CW31" s="940">
        <v>0</v>
      </c>
      <c r="CX31" s="941"/>
      <c r="CY31" s="941"/>
      <c r="CZ31" s="941"/>
      <c r="DA31" s="942"/>
      <c r="DB31" s="940">
        <v>0</v>
      </c>
      <c r="DC31" s="941"/>
      <c r="DD31" s="941"/>
      <c r="DE31" s="941"/>
      <c r="DF31" s="942"/>
      <c r="DG31" s="940">
        <v>0</v>
      </c>
      <c r="DH31" s="941"/>
      <c r="DI31" s="941"/>
      <c r="DJ31" s="941"/>
      <c r="DK31" s="942"/>
      <c r="DL31" s="940">
        <v>0</v>
      </c>
      <c r="DM31" s="941"/>
      <c r="DN31" s="941"/>
      <c r="DO31" s="941"/>
      <c r="DP31" s="942"/>
      <c r="DQ31" s="940"/>
      <c r="DR31" s="941"/>
      <c r="DS31" s="941"/>
      <c r="DT31" s="941"/>
      <c r="DU31" s="942"/>
      <c r="DV31" s="943"/>
      <c r="DW31" s="944"/>
      <c r="DX31" s="944"/>
      <c r="DY31" s="944"/>
      <c r="DZ31" s="945"/>
      <c r="EA31" s="208"/>
    </row>
    <row r="32" spans="1:131" ht="26.25" customHeight="1" x14ac:dyDescent="0.2">
      <c r="A32" s="220">
        <v>5</v>
      </c>
      <c r="B32" s="990" t="s">
        <v>382</v>
      </c>
      <c r="C32" s="991"/>
      <c r="D32" s="991"/>
      <c r="E32" s="991"/>
      <c r="F32" s="991"/>
      <c r="G32" s="991"/>
      <c r="H32" s="991"/>
      <c r="I32" s="991"/>
      <c r="J32" s="991"/>
      <c r="K32" s="991"/>
      <c r="L32" s="991"/>
      <c r="M32" s="991"/>
      <c r="N32" s="991"/>
      <c r="O32" s="991"/>
      <c r="P32" s="992"/>
      <c r="Q32" s="996">
        <v>12694</v>
      </c>
      <c r="R32" s="994"/>
      <c r="S32" s="994"/>
      <c r="T32" s="994"/>
      <c r="U32" s="994"/>
      <c r="V32" s="994">
        <v>10534</v>
      </c>
      <c r="W32" s="994"/>
      <c r="X32" s="994"/>
      <c r="Y32" s="994"/>
      <c r="Z32" s="994"/>
      <c r="AA32" s="994">
        <v>2160</v>
      </c>
      <c r="AB32" s="994"/>
      <c r="AC32" s="994"/>
      <c r="AD32" s="994"/>
      <c r="AE32" s="997"/>
      <c r="AF32" s="993">
        <v>28308</v>
      </c>
      <c r="AG32" s="994"/>
      <c r="AH32" s="994"/>
      <c r="AI32" s="994"/>
      <c r="AJ32" s="995"/>
      <c r="AK32" s="931">
        <v>140</v>
      </c>
      <c r="AL32" s="922"/>
      <c r="AM32" s="922"/>
      <c r="AN32" s="922"/>
      <c r="AO32" s="922"/>
      <c r="AP32" s="922">
        <v>15995</v>
      </c>
      <c r="AQ32" s="922"/>
      <c r="AR32" s="922"/>
      <c r="AS32" s="922"/>
      <c r="AT32" s="922"/>
      <c r="AU32" s="922">
        <v>0</v>
      </c>
      <c r="AV32" s="922"/>
      <c r="AW32" s="922"/>
      <c r="AX32" s="922"/>
      <c r="AY32" s="922"/>
      <c r="AZ32" s="998"/>
      <c r="BA32" s="998"/>
      <c r="BB32" s="998"/>
      <c r="BC32" s="998"/>
      <c r="BD32" s="998"/>
      <c r="BE32" s="923" t="s">
        <v>381</v>
      </c>
      <c r="BF32" s="923"/>
      <c r="BG32" s="923"/>
      <c r="BH32" s="923"/>
      <c r="BI32" s="924"/>
      <c r="BJ32" s="210"/>
      <c r="BK32" s="210"/>
      <c r="BL32" s="210"/>
      <c r="BM32" s="210"/>
      <c r="BN32" s="210"/>
      <c r="BO32" s="219"/>
      <c r="BP32" s="219"/>
      <c r="BQ32" s="216">
        <v>26</v>
      </c>
      <c r="BR32" s="217"/>
      <c r="BS32" s="943" t="s">
        <v>564</v>
      </c>
      <c r="BT32" s="944"/>
      <c r="BU32" s="944"/>
      <c r="BV32" s="944"/>
      <c r="BW32" s="944"/>
      <c r="BX32" s="944"/>
      <c r="BY32" s="944"/>
      <c r="BZ32" s="944"/>
      <c r="CA32" s="944"/>
      <c r="CB32" s="944"/>
      <c r="CC32" s="944"/>
      <c r="CD32" s="944"/>
      <c r="CE32" s="944"/>
      <c r="CF32" s="944"/>
      <c r="CG32" s="965"/>
      <c r="CH32" s="940">
        <v>11</v>
      </c>
      <c r="CI32" s="941"/>
      <c r="CJ32" s="941"/>
      <c r="CK32" s="941"/>
      <c r="CL32" s="942"/>
      <c r="CM32" s="940">
        <v>222</v>
      </c>
      <c r="CN32" s="941"/>
      <c r="CO32" s="941"/>
      <c r="CP32" s="941"/>
      <c r="CQ32" s="942"/>
      <c r="CR32" s="940">
        <v>35</v>
      </c>
      <c r="CS32" s="941"/>
      <c r="CT32" s="941"/>
      <c r="CU32" s="941"/>
      <c r="CV32" s="942"/>
      <c r="CW32" s="940">
        <v>255</v>
      </c>
      <c r="CX32" s="941"/>
      <c r="CY32" s="941"/>
      <c r="CZ32" s="941"/>
      <c r="DA32" s="942"/>
      <c r="DB32" s="940">
        <v>0</v>
      </c>
      <c r="DC32" s="941"/>
      <c r="DD32" s="941"/>
      <c r="DE32" s="941"/>
      <c r="DF32" s="942"/>
      <c r="DG32" s="940">
        <v>0</v>
      </c>
      <c r="DH32" s="941"/>
      <c r="DI32" s="941"/>
      <c r="DJ32" s="941"/>
      <c r="DK32" s="942"/>
      <c r="DL32" s="940">
        <v>0</v>
      </c>
      <c r="DM32" s="941"/>
      <c r="DN32" s="941"/>
      <c r="DO32" s="941"/>
      <c r="DP32" s="942"/>
      <c r="DQ32" s="940"/>
      <c r="DR32" s="941"/>
      <c r="DS32" s="941"/>
      <c r="DT32" s="941"/>
      <c r="DU32" s="942"/>
      <c r="DV32" s="943"/>
      <c r="DW32" s="944"/>
      <c r="DX32" s="944"/>
      <c r="DY32" s="944"/>
      <c r="DZ32" s="945"/>
      <c r="EA32" s="208"/>
    </row>
    <row r="33" spans="1:131" ht="26.25" customHeight="1" x14ac:dyDescent="0.2">
      <c r="A33" s="220">
        <v>6</v>
      </c>
      <c r="B33" s="990" t="s">
        <v>383</v>
      </c>
      <c r="C33" s="991"/>
      <c r="D33" s="991"/>
      <c r="E33" s="991"/>
      <c r="F33" s="991"/>
      <c r="G33" s="991"/>
      <c r="H33" s="991"/>
      <c r="I33" s="991"/>
      <c r="J33" s="991"/>
      <c r="K33" s="991"/>
      <c r="L33" s="991"/>
      <c r="M33" s="991"/>
      <c r="N33" s="991"/>
      <c r="O33" s="991"/>
      <c r="P33" s="992"/>
      <c r="Q33" s="996">
        <v>24814</v>
      </c>
      <c r="R33" s="994"/>
      <c r="S33" s="994"/>
      <c r="T33" s="994"/>
      <c r="U33" s="994"/>
      <c r="V33" s="994">
        <v>26320</v>
      </c>
      <c r="W33" s="994"/>
      <c r="X33" s="994"/>
      <c r="Y33" s="994"/>
      <c r="Z33" s="994"/>
      <c r="AA33" s="994">
        <v>-1506</v>
      </c>
      <c r="AB33" s="994"/>
      <c r="AC33" s="994"/>
      <c r="AD33" s="994"/>
      <c r="AE33" s="997"/>
      <c r="AF33" s="993">
        <v>8580</v>
      </c>
      <c r="AG33" s="994"/>
      <c r="AH33" s="994"/>
      <c r="AI33" s="994"/>
      <c r="AJ33" s="995"/>
      <c r="AK33" s="931">
        <v>5630</v>
      </c>
      <c r="AL33" s="922"/>
      <c r="AM33" s="922"/>
      <c r="AN33" s="922"/>
      <c r="AO33" s="922"/>
      <c r="AP33" s="922">
        <v>6080</v>
      </c>
      <c r="AQ33" s="922"/>
      <c r="AR33" s="922"/>
      <c r="AS33" s="922"/>
      <c r="AT33" s="922"/>
      <c r="AU33" s="922">
        <v>3320</v>
      </c>
      <c r="AV33" s="922"/>
      <c r="AW33" s="922"/>
      <c r="AX33" s="922"/>
      <c r="AY33" s="922"/>
      <c r="AZ33" s="998"/>
      <c r="BA33" s="998"/>
      <c r="BB33" s="998"/>
      <c r="BC33" s="998"/>
      <c r="BD33" s="998"/>
      <c r="BE33" s="923" t="s">
        <v>381</v>
      </c>
      <c r="BF33" s="923"/>
      <c r="BG33" s="923"/>
      <c r="BH33" s="923"/>
      <c r="BI33" s="924"/>
      <c r="BJ33" s="210"/>
      <c r="BK33" s="210"/>
      <c r="BL33" s="210"/>
      <c r="BM33" s="210"/>
      <c r="BN33" s="210"/>
      <c r="BO33" s="219"/>
      <c r="BP33" s="219"/>
      <c r="BQ33" s="216">
        <v>27</v>
      </c>
      <c r="BR33" s="217"/>
      <c r="BS33" s="943" t="s">
        <v>565</v>
      </c>
      <c r="BT33" s="944"/>
      <c r="BU33" s="944"/>
      <c r="BV33" s="944"/>
      <c r="BW33" s="944"/>
      <c r="BX33" s="944"/>
      <c r="BY33" s="944"/>
      <c r="BZ33" s="944"/>
      <c r="CA33" s="944"/>
      <c r="CB33" s="944"/>
      <c r="CC33" s="944"/>
      <c r="CD33" s="944"/>
      <c r="CE33" s="944"/>
      <c r="CF33" s="944"/>
      <c r="CG33" s="965"/>
      <c r="CH33" s="940">
        <v>0</v>
      </c>
      <c r="CI33" s="941"/>
      <c r="CJ33" s="941"/>
      <c r="CK33" s="941"/>
      <c r="CL33" s="942"/>
      <c r="CM33" s="940">
        <v>826</v>
      </c>
      <c r="CN33" s="941"/>
      <c r="CO33" s="941"/>
      <c r="CP33" s="941"/>
      <c r="CQ33" s="942"/>
      <c r="CR33" s="940">
        <v>300</v>
      </c>
      <c r="CS33" s="941"/>
      <c r="CT33" s="941"/>
      <c r="CU33" s="941"/>
      <c r="CV33" s="942"/>
      <c r="CW33" s="940">
        <v>0</v>
      </c>
      <c r="CX33" s="941"/>
      <c r="CY33" s="941"/>
      <c r="CZ33" s="941"/>
      <c r="DA33" s="942"/>
      <c r="DB33" s="940">
        <v>0</v>
      </c>
      <c r="DC33" s="941"/>
      <c r="DD33" s="941"/>
      <c r="DE33" s="941"/>
      <c r="DF33" s="942"/>
      <c r="DG33" s="940">
        <v>0</v>
      </c>
      <c r="DH33" s="941"/>
      <c r="DI33" s="941"/>
      <c r="DJ33" s="941"/>
      <c r="DK33" s="942"/>
      <c r="DL33" s="940">
        <v>0</v>
      </c>
      <c r="DM33" s="941"/>
      <c r="DN33" s="941"/>
      <c r="DO33" s="941"/>
      <c r="DP33" s="942"/>
      <c r="DQ33" s="940"/>
      <c r="DR33" s="941"/>
      <c r="DS33" s="941"/>
      <c r="DT33" s="941"/>
      <c r="DU33" s="942"/>
      <c r="DV33" s="943"/>
      <c r="DW33" s="944"/>
      <c r="DX33" s="944"/>
      <c r="DY33" s="944"/>
      <c r="DZ33" s="945"/>
      <c r="EA33" s="208"/>
    </row>
    <row r="34" spans="1:131" ht="26.25" customHeight="1" x14ac:dyDescent="0.2">
      <c r="A34" s="220">
        <v>7</v>
      </c>
      <c r="B34" s="990" t="s">
        <v>384</v>
      </c>
      <c r="C34" s="991"/>
      <c r="D34" s="991"/>
      <c r="E34" s="991"/>
      <c r="F34" s="991"/>
      <c r="G34" s="991"/>
      <c r="H34" s="991"/>
      <c r="I34" s="991"/>
      <c r="J34" s="991"/>
      <c r="K34" s="991"/>
      <c r="L34" s="991"/>
      <c r="M34" s="991"/>
      <c r="N34" s="991"/>
      <c r="O34" s="991"/>
      <c r="P34" s="992"/>
      <c r="Q34" s="996">
        <v>17510</v>
      </c>
      <c r="R34" s="994"/>
      <c r="S34" s="994"/>
      <c r="T34" s="994"/>
      <c r="U34" s="994"/>
      <c r="V34" s="994">
        <v>17381</v>
      </c>
      <c r="W34" s="994"/>
      <c r="X34" s="994"/>
      <c r="Y34" s="994"/>
      <c r="Z34" s="994"/>
      <c r="AA34" s="994">
        <v>129</v>
      </c>
      <c r="AB34" s="994"/>
      <c r="AC34" s="994"/>
      <c r="AD34" s="994"/>
      <c r="AE34" s="997"/>
      <c r="AF34" s="993">
        <v>4178</v>
      </c>
      <c r="AG34" s="994"/>
      <c r="AH34" s="994"/>
      <c r="AI34" s="994"/>
      <c r="AJ34" s="995"/>
      <c r="AK34" s="931">
        <v>1524</v>
      </c>
      <c r="AL34" s="922"/>
      <c r="AM34" s="922"/>
      <c r="AN34" s="922"/>
      <c r="AO34" s="922"/>
      <c r="AP34" s="922">
        <v>24188</v>
      </c>
      <c r="AQ34" s="922"/>
      <c r="AR34" s="922"/>
      <c r="AS34" s="922"/>
      <c r="AT34" s="922"/>
      <c r="AU34" s="922">
        <v>15214</v>
      </c>
      <c r="AV34" s="922"/>
      <c r="AW34" s="922"/>
      <c r="AX34" s="922"/>
      <c r="AY34" s="922"/>
      <c r="AZ34" s="998"/>
      <c r="BA34" s="998"/>
      <c r="BB34" s="998"/>
      <c r="BC34" s="998"/>
      <c r="BD34" s="998"/>
      <c r="BE34" s="923" t="s">
        <v>381</v>
      </c>
      <c r="BF34" s="923"/>
      <c r="BG34" s="923"/>
      <c r="BH34" s="923"/>
      <c r="BI34" s="924"/>
      <c r="BJ34" s="210"/>
      <c r="BK34" s="210"/>
      <c r="BL34" s="210"/>
      <c r="BM34" s="210"/>
      <c r="BN34" s="210"/>
      <c r="BO34" s="219"/>
      <c r="BP34" s="219"/>
      <c r="BQ34" s="216">
        <v>28</v>
      </c>
      <c r="BR34" s="217"/>
      <c r="BS34" s="943" t="s">
        <v>547</v>
      </c>
      <c r="BT34" s="944"/>
      <c r="BU34" s="944"/>
      <c r="BV34" s="944"/>
      <c r="BW34" s="944"/>
      <c r="BX34" s="944"/>
      <c r="BY34" s="944"/>
      <c r="BZ34" s="944"/>
      <c r="CA34" s="944"/>
      <c r="CB34" s="944"/>
      <c r="CC34" s="944"/>
      <c r="CD34" s="944"/>
      <c r="CE34" s="944"/>
      <c r="CF34" s="944"/>
      <c r="CG34" s="965"/>
      <c r="CH34" s="940">
        <v>7196</v>
      </c>
      <c r="CI34" s="941"/>
      <c r="CJ34" s="941"/>
      <c r="CK34" s="941"/>
      <c r="CL34" s="942"/>
      <c r="CM34" s="940">
        <v>198623</v>
      </c>
      <c r="CN34" s="941"/>
      <c r="CO34" s="941"/>
      <c r="CP34" s="941"/>
      <c r="CQ34" s="942"/>
      <c r="CR34" s="940">
        <v>33395</v>
      </c>
      <c r="CS34" s="941"/>
      <c r="CT34" s="941"/>
      <c r="CU34" s="941"/>
      <c r="CV34" s="942"/>
      <c r="CW34" s="940">
        <v>0</v>
      </c>
      <c r="CX34" s="941"/>
      <c r="CY34" s="941"/>
      <c r="CZ34" s="941"/>
      <c r="DA34" s="942"/>
      <c r="DB34" s="940">
        <v>3136</v>
      </c>
      <c r="DC34" s="941"/>
      <c r="DD34" s="941"/>
      <c r="DE34" s="941"/>
      <c r="DF34" s="942"/>
      <c r="DG34" s="940">
        <v>0</v>
      </c>
      <c r="DH34" s="941"/>
      <c r="DI34" s="941"/>
      <c r="DJ34" s="941"/>
      <c r="DK34" s="942"/>
      <c r="DL34" s="940">
        <v>0</v>
      </c>
      <c r="DM34" s="941"/>
      <c r="DN34" s="941"/>
      <c r="DO34" s="941"/>
      <c r="DP34" s="942"/>
      <c r="DQ34" s="940"/>
      <c r="DR34" s="941"/>
      <c r="DS34" s="941"/>
      <c r="DT34" s="941"/>
      <c r="DU34" s="942"/>
      <c r="DV34" s="943"/>
      <c r="DW34" s="944"/>
      <c r="DX34" s="944"/>
      <c r="DY34" s="944"/>
      <c r="DZ34" s="945"/>
      <c r="EA34" s="208"/>
    </row>
    <row r="35" spans="1:131" ht="26.25" customHeight="1" x14ac:dyDescent="0.2">
      <c r="A35" s="220">
        <v>8</v>
      </c>
      <c r="B35" s="990" t="s">
        <v>385</v>
      </c>
      <c r="C35" s="991"/>
      <c r="D35" s="991"/>
      <c r="E35" s="991"/>
      <c r="F35" s="991"/>
      <c r="G35" s="991"/>
      <c r="H35" s="991"/>
      <c r="I35" s="991"/>
      <c r="J35" s="991"/>
      <c r="K35" s="991"/>
      <c r="L35" s="991"/>
      <c r="M35" s="991"/>
      <c r="N35" s="991"/>
      <c r="O35" s="991"/>
      <c r="P35" s="992"/>
      <c r="Q35" s="996">
        <v>3159</v>
      </c>
      <c r="R35" s="994"/>
      <c r="S35" s="994"/>
      <c r="T35" s="994"/>
      <c r="U35" s="994"/>
      <c r="V35" s="994">
        <v>3057</v>
      </c>
      <c r="W35" s="994"/>
      <c r="X35" s="994"/>
      <c r="Y35" s="994"/>
      <c r="Z35" s="994"/>
      <c r="AA35" s="994">
        <v>102</v>
      </c>
      <c r="AB35" s="994"/>
      <c r="AC35" s="994"/>
      <c r="AD35" s="994"/>
      <c r="AE35" s="997"/>
      <c r="AF35" s="993">
        <v>5915</v>
      </c>
      <c r="AG35" s="994"/>
      <c r="AH35" s="994"/>
      <c r="AI35" s="994"/>
      <c r="AJ35" s="995"/>
      <c r="AK35" s="931">
        <v>16</v>
      </c>
      <c r="AL35" s="922"/>
      <c r="AM35" s="922"/>
      <c r="AN35" s="922"/>
      <c r="AO35" s="922"/>
      <c r="AP35" s="922">
        <v>5414</v>
      </c>
      <c r="AQ35" s="922"/>
      <c r="AR35" s="922"/>
      <c r="AS35" s="922"/>
      <c r="AT35" s="922"/>
      <c r="AU35" s="922">
        <v>0</v>
      </c>
      <c r="AV35" s="922"/>
      <c r="AW35" s="922"/>
      <c r="AX35" s="922"/>
      <c r="AY35" s="922"/>
      <c r="AZ35" s="998"/>
      <c r="BA35" s="998"/>
      <c r="BB35" s="998"/>
      <c r="BC35" s="998"/>
      <c r="BD35" s="998"/>
      <c r="BE35" s="923" t="s">
        <v>381</v>
      </c>
      <c r="BF35" s="923"/>
      <c r="BG35" s="923"/>
      <c r="BH35" s="923"/>
      <c r="BI35" s="924"/>
      <c r="BJ35" s="210"/>
      <c r="BK35" s="210"/>
      <c r="BL35" s="210"/>
      <c r="BM35" s="210"/>
      <c r="BN35" s="210"/>
      <c r="BO35" s="219"/>
      <c r="BP35" s="219"/>
      <c r="BQ35" s="216">
        <v>29</v>
      </c>
      <c r="BR35" s="217"/>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0">
        <v>9</v>
      </c>
      <c r="B36" s="990" t="s">
        <v>386</v>
      </c>
      <c r="C36" s="991"/>
      <c r="D36" s="991"/>
      <c r="E36" s="991"/>
      <c r="F36" s="991"/>
      <c r="G36" s="991"/>
      <c r="H36" s="991"/>
      <c r="I36" s="991"/>
      <c r="J36" s="991"/>
      <c r="K36" s="991"/>
      <c r="L36" s="991"/>
      <c r="M36" s="991"/>
      <c r="N36" s="991"/>
      <c r="O36" s="991"/>
      <c r="P36" s="992"/>
      <c r="Q36" s="996">
        <v>1163</v>
      </c>
      <c r="R36" s="994"/>
      <c r="S36" s="994"/>
      <c r="T36" s="994"/>
      <c r="U36" s="994"/>
      <c r="V36" s="994">
        <v>1187</v>
      </c>
      <c r="W36" s="994"/>
      <c r="X36" s="994"/>
      <c r="Y36" s="994"/>
      <c r="Z36" s="994"/>
      <c r="AA36" s="994">
        <v>-24</v>
      </c>
      <c r="AB36" s="994"/>
      <c r="AC36" s="994"/>
      <c r="AD36" s="994"/>
      <c r="AE36" s="997"/>
      <c r="AF36" s="993">
        <v>0</v>
      </c>
      <c r="AG36" s="994"/>
      <c r="AH36" s="994"/>
      <c r="AI36" s="994"/>
      <c r="AJ36" s="995"/>
      <c r="AK36" s="931">
        <v>0</v>
      </c>
      <c r="AL36" s="922"/>
      <c r="AM36" s="922"/>
      <c r="AN36" s="922"/>
      <c r="AO36" s="922"/>
      <c r="AP36" s="922">
        <v>14559</v>
      </c>
      <c r="AQ36" s="922"/>
      <c r="AR36" s="922"/>
      <c r="AS36" s="922"/>
      <c r="AT36" s="922"/>
      <c r="AU36" s="922">
        <v>0</v>
      </c>
      <c r="AV36" s="922"/>
      <c r="AW36" s="922"/>
      <c r="AX36" s="922"/>
      <c r="AY36" s="922"/>
      <c r="AZ36" s="998"/>
      <c r="BA36" s="998"/>
      <c r="BB36" s="998"/>
      <c r="BC36" s="998"/>
      <c r="BD36" s="998"/>
      <c r="BE36" s="923" t="s">
        <v>381</v>
      </c>
      <c r="BF36" s="923"/>
      <c r="BG36" s="923"/>
      <c r="BH36" s="923"/>
      <c r="BI36" s="924"/>
      <c r="BJ36" s="210"/>
      <c r="BK36" s="210"/>
      <c r="BL36" s="210"/>
      <c r="BM36" s="210"/>
      <c r="BN36" s="210"/>
      <c r="BO36" s="219"/>
      <c r="BP36" s="219"/>
      <c r="BQ36" s="216">
        <v>30</v>
      </c>
      <c r="BR36" s="217"/>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0">
        <v>10</v>
      </c>
      <c r="B37" s="990" t="s">
        <v>387</v>
      </c>
      <c r="C37" s="991"/>
      <c r="D37" s="991"/>
      <c r="E37" s="991"/>
      <c r="F37" s="991"/>
      <c r="G37" s="991"/>
      <c r="H37" s="991"/>
      <c r="I37" s="991"/>
      <c r="J37" s="991"/>
      <c r="K37" s="991"/>
      <c r="L37" s="991"/>
      <c r="M37" s="991"/>
      <c r="N37" s="991"/>
      <c r="O37" s="991"/>
      <c r="P37" s="992"/>
      <c r="Q37" s="996">
        <v>11353</v>
      </c>
      <c r="R37" s="994"/>
      <c r="S37" s="994"/>
      <c r="T37" s="994"/>
      <c r="U37" s="994"/>
      <c r="V37" s="994">
        <v>10916</v>
      </c>
      <c r="W37" s="994"/>
      <c r="X37" s="994"/>
      <c r="Y37" s="994"/>
      <c r="Z37" s="994"/>
      <c r="AA37" s="994">
        <v>437</v>
      </c>
      <c r="AB37" s="994"/>
      <c r="AC37" s="994"/>
      <c r="AD37" s="994"/>
      <c r="AE37" s="997"/>
      <c r="AF37" s="993">
        <v>2581</v>
      </c>
      <c r="AG37" s="994"/>
      <c r="AH37" s="994"/>
      <c r="AI37" s="994"/>
      <c r="AJ37" s="995"/>
      <c r="AK37" s="931">
        <v>1702</v>
      </c>
      <c r="AL37" s="922"/>
      <c r="AM37" s="922"/>
      <c r="AN37" s="922"/>
      <c r="AO37" s="922"/>
      <c r="AP37" s="922">
        <v>54569</v>
      </c>
      <c r="AQ37" s="922"/>
      <c r="AR37" s="922"/>
      <c r="AS37" s="922"/>
      <c r="AT37" s="922"/>
      <c r="AU37" s="922">
        <v>38577</v>
      </c>
      <c r="AV37" s="922"/>
      <c r="AW37" s="922"/>
      <c r="AX37" s="922"/>
      <c r="AY37" s="922"/>
      <c r="AZ37" s="998"/>
      <c r="BA37" s="998"/>
      <c r="BB37" s="998"/>
      <c r="BC37" s="998"/>
      <c r="BD37" s="998"/>
      <c r="BE37" s="923" t="s">
        <v>388</v>
      </c>
      <c r="BF37" s="923"/>
      <c r="BG37" s="923"/>
      <c r="BH37" s="923"/>
      <c r="BI37" s="924"/>
      <c r="BJ37" s="210"/>
      <c r="BK37" s="210"/>
      <c r="BL37" s="210"/>
      <c r="BM37" s="210"/>
      <c r="BN37" s="210"/>
      <c r="BO37" s="219"/>
      <c r="BP37" s="219"/>
      <c r="BQ37" s="216">
        <v>31</v>
      </c>
      <c r="BR37" s="217"/>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0">
        <v>11</v>
      </c>
      <c r="B38" s="990" t="s">
        <v>389</v>
      </c>
      <c r="C38" s="991"/>
      <c r="D38" s="991"/>
      <c r="E38" s="991"/>
      <c r="F38" s="991"/>
      <c r="G38" s="991"/>
      <c r="H38" s="991"/>
      <c r="I38" s="991"/>
      <c r="J38" s="991"/>
      <c r="K38" s="991"/>
      <c r="L38" s="991"/>
      <c r="M38" s="991"/>
      <c r="N38" s="991"/>
      <c r="O38" s="991"/>
      <c r="P38" s="992"/>
      <c r="Q38" s="996">
        <v>28544</v>
      </c>
      <c r="R38" s="994"/>
      <c r="S38" s="994"/>
      <c r="T38" s="994"/>
      <c r="U38" s="994"/>
      <c r="V38" s="994">
        <v>16390</v>
      </c>
      <c r="W38" s="994"/>
      <c r="X38" s="994"/>
      <c r="Y38" s="994"/>
      <c r="Z38" s="994"/>
      <c r="AA38" s="994">
        <v>12154</v>
      </c>
      <c r="AB38" s="994"/>
      <c r="AC38" s="994"/>
      <c r="AD38" s="994"/>
      <c r="AE38" s="997"/>
      <c r="AF38" s="993">
        <v>0</v>
      </c>
      <c r="AG38" s="994"/>
      <c r="AH38" s="994"/>
      <c r="AI38" s="994"/>
      <c r="AJ38" s="995"/>
      <c r="AK38" s="931">
        <v>2816</v>
      </c>
      <c r="AL38" s="922"/>
      <c r="AM38" s="922"/>
      <c r="AN38" s="922"/>
      <c r="AO38" s="922"/>
      <c r="AP38" s="922">
        <v>35318</v>
      </c>
      <c r="AQ38" s="922"/>
      <c r="AR38" s="922"/>
      <c r="AS38" s="922"/>
      <c r="AT38" s="922"/>
      <c r="AU38" s="922">
        <v>0</v>
      </c>
      <c r="AV38" s="922"/>
      <c r="AW38" s="922"/>
      <c r="AX38" s="922"/>
      <c r="AY38" s="922"/>
      <c r="AZ38" s="998"/>
      <c r="BA38" s="998"/>
      <c r="BB38" s="998"/>
      <c r="BC38" s="998"/>
      <c r="BD38" s="998"/>
      <c r="BE38" s="923" t="s">
        <v>388</v>
      </c>
      <c r="BF38" s="923"/>
      <c r="BG38" s="923"/>
      <c r="BH38" s="923"/>
      <c r="BI38" s="924"/>
      <c r="BJ38" s="210"/>
      <c r="BK38" s="210"/>
      <c r="BL38" s="210"/>
      <c r="BM38" s="210"/>
      <c r="BN38" s="210"/>
      <c r="BO38" s="219"/>
      <c r="BP38" s="219"/>
      <c r="BQ38" s="216">
        <v>32</v>
      </c>
      <c r="BR38" s="217"/>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390</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365</v>
      </c>
      <c r="B63" s="888" t="s">
        <v>391</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84318</v>
      </c>
      <c r="AG63" s="910"/>
      <c r="AH63" s="910"/>
      <c r="AI63" s="910"/>
      <c r="AJ63" s="973"/>
      <c r="AK63" s="974"/>
      <c r="AL63" s="914"/>
      <c r="AM63" s="914"/>
      <c r="AN63" s="914"/>
      <c r="AO63" s="914"/>
      <c r="AP63" s="910">
        <v>192887</v>
      </c>
      <c r="AQ63" s="910"/>
      <c r="AR63" s="910"/>
      <c r="AS63" s="910"/>
      <c r="AT63" s="910"/>
      <c r="AU63" s="910">
        <v>60733</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392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393</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394</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365</v>
      </c>
      <c r="B88" s="888" t="s">
        <v>395</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888" t="s">
        <v>396</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48779</v>
      </c>
      <c r="CS102" s="904"/>
      <c r="CT102" s="904"/>
      <c r="CU102" s="904"/>
      <c r="CV102" s="905"/>
      <c r="CW102" s="903">
        <v>1804</v>
      </c>
      <c r="CX102" s="904"/>
      <c r="CY102" s="904"/>
      <c r="CZ102" s="904"/>
      <c r="DA102" s="905"/>
      <c r="DB102" s="903">
        <v>9328</v>
      </c>
      <c r="DC102" s="904"/>
      <c r="DD102" s="904"/>
      <c r="DE102" s="904"/>
      <c r="DF102" s="905"/>
      <c r="DG102" s="903">
        <v>0</v>
      </c>
      <c r="DH102" s="904"/>
      <c r="DI102" s="904"/>
      <c r="DJ102" s="904"/>
      <c r="DK102" s="905"/>
      <c r="DL102" s="903">
        <v>44</v>
      </c>
      <c r="DM102" s="904"/>
      <c r="DN102" s="904"/>
      <c r="DO102" s="904"/>
      <c r="DP102" s="905"/>
      <c r="DQ102" s="903">
        <v>0</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397</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398</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400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401</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402</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403</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404</v>
      </c>
      <c r="AB109" s="847"/>
      <c r="AC109" s="847"/>
      <c r="AD109" s="847"/>
      <c r="AE109" s="848"/>
      <c r="AF109" s="849" t="s">
        <v>299</v>
      </c>
      <c r="AG109" s="847"/>
      <c r="AH109" s="847"/>
      <c r="AI109" s="847"/>
      <c r="AJ109" s="848"/>
      <c r="AK109" s="849" t="s">
        <v>298</v>
      </c>
      <c r="AL109" s="847"/>
      <c r="AM109" s="847"/>
      <c r="AN109" s="847"/>
      <c r="AO109" s="848"/>
      <c r="AP109" s="849" t="s">
        <v>405</v>
      </c>
      <c r="AQ109" s="847"/>
      <c r="AR109" s="847"/>
      <c r="AS109" s="847"/>
      <c r="AT109" s="880"/>
      <c r="AU109" s="846" t="s">
        <v>403</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404</v>
      </c>
      <c r="BR109" s="847"/>
      <c r="BS109" s="847"/>
      <c r="BT109" s="847"/>
      <c r="BU109" s="848"/>
      <c r="BV109" s="849" t="s">
        <v>299</v>
      </c>
      <c r="BW109" s="847"/>
      <c r="BX109" s="847"/>
      <c r="BY109" s="847"/>
      <c r="BZ109" s="848"/>
      <c r="CA109" s="849" t="s">
        <v>298</v>
      </c>
      <c r="CB109" s="847"/>
      <c r="CC109" s="847"/>
      <c r="CD109" s="847"/>
      <c r="CE109" s="848"/>
      <c r="CF109" s="887" t="s">
        <v>405</v>
      </c>
      <c r="CG109" s="887"/>
      <c r="CH109" s="887"/>
      <c r="CI109" s="887"/>
      <c r="CJ109" s="887"/>
      <c r="CK109" s="849" t="s">
        <v>406</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404</v>
      </c>
      <c r="DH109" s="847"/>
      <c r="DI109" s="847"/>
      <c r="DJ109" s="847"/>
      <c r="DK109" s="848"/>
      <c r="DL109" s="849" t="s">
        <v>299</v>
      </c>
      <c r="DM109" s="847"/>
      <c r="DN109" s="847"/>
      <c r="DO109" s="847"/>
      <c r="DP109" s="848"/>
      <c r="DQ109" s="849" t="s">
        <v>298</v>
      </c>
      <c r="DR109" s="847"/>
      <c r="DS109" s="847"/>
      <c r="DT109" s="847"/>
      <c r="DU109" s="848"/>
      <c r="DV109" s="849" t="s">
        <v>405</v>
      </c>
      <c r="DW109" s="847"/>
      <c r="DX109" s="847"/>
      <c r="DY109" s="847"/>
      <c r="DZ109" s="880"/>
    </row>
    <row r="110" spans="1:131" s="208" customFormat="1" ht="26.25" customHeight="1" x14ac:dyDescent="0.2">
      <c r="A110" s="756" t="s">
        <v>407</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114456058</v>
      </c>
      <c r="AB110" s="840"/>
      <c r="AC110" s="840"/>
      <c r="AD110" s="840"/>
      <c r="AE110" s="841"/>
      <c r="AF110" s="842">
        <v>115989799</v>
      </c>
      <c r="AG110" s="840"/>
      <c r="AH110" s="840"/>
      <c r="AI110" s="840"/>
      <c r="AJ110" s="841"/>
      <c r="AK110" s="842">
        <v>118164059</v>
      </c>
      <c r="AL110" s="840"/>
      <c r="AM110" s="840"/>
      <c r="AN110" s="840"/>
      <c r="AO110" s="841"/>
      <c r="AP110" s="843">
        <v>19.7</v>
      </c>
      <c r="AQ110" s="844"/>
      <c r="AR110" s="844"/>
      <c r="AS110" s="844"/>
      <c r="AT110" s="845"/>
      <c r="AU110" s="881" t="s">
        <v>70</v>
      </c>
      <c r="AV110" s="882"/>
      <c r="AW110" s="882"/>
      <c r="AX110" s="882"/>
      <c r="AY110" s="882"/>
      <c r="AZ110" s="808" t="s">
        <v>408</v>
      </c>
      <c r="BA110" s="757"/>
      <c r="BB110" s="757"/>
      <c r="BC110" s="757"/>
      <c r="BD110" s="757"/>
      <c r="BE110" s="757"/>
      <c r="BF110" s="757"/>
      <c r="BG110" s="757"/>
      <c r="BH110" s="757"/>
      <c r="BI110" s="757"/>
      <c r="BJ110" s="757"/>
      <c r="BK110" s="757"/>
      <c r="BL110" s="757"/>
      <c r="BM110" s="757"/>
      <c r="BN110" s="757"/>
      <c r="BO110" s="757"/>
      <c r="BP110" s="758"/>
      <c r="BQ110" s="809">
        <v>2245694879</v>
      </c>
      <c r="BR110" s="791"/>
      <c r="BS110" s="791"/>
      <c r="BT110" s="791"/>
      <c r="BU110" s="791"/>
      <c r="BV110" s="791">
        <v>2189215002</v>
      </c>
      <c r="BW110" s="791"/>
      <c r="BX110" s="791"/>
      <c r="BY110" s="791"/>
      <c r="BZ110" s="791"/>
      <c r="CA110" s="791">
        <v>2127800362</v>
      </c>
      <c r="CB110" s="791"/>
      <c r="CC110" s="791"/>
      <c r="CD110" s="791"/>
      <c r="CE110" s="791"/>
      <c r="CF110" s="818">
        <v>354.7</v>
      </c>
      <c r="CG110" s="819"/>
      <c r="CH110" s="819"/>
      <c r="CI110" s="819"/>
      <c r="CJ110" s="819"/>
      <c r="CK110" s="877" t="s">
        <v>409</v>
      </c>
      <c r="CL110" s="768"/>
      <c r="CM110" s="808" t="s">
        <v>410</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411</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v>369951</v>
      </c>
      <c r="AB111" s="871"/>
      <c r="AC111" s="871"/>
      <c r="AD111" s="871"/>
      <c r="AE111" s="872"/>
      <c r="AF111" s="873" t="s">
        <v>118</v>
      </c>
      <c r="AG111" s="871"/>
      <c r="AH111" s="871"/>
      <c r="AI111" s="871"/>
      <c r="AJ111" s="872"/>
      <c r="AK111" s="873">
        <v>310625</v>
      </c>
      <c r="AL111" s="871"/>
      <c r="AM111" s="871"/>
      <c r="AN111" s="871"/>
      <c r="AO111" s="872"/>
      <c r="AP111" s="874">
        <v>0.1</v>
      </c>
      <c r="AQ111" s="875"/>
      <c r="AR111" s="875"/>
      <c r="AS111" s="875"/>
      <c r="AT111" s="876"/>
      <c r="AU111" s="883"/>
      <c r="AV111" s="884"/>
      <c r="AW111" s="884"/>
      <c r="AX111" s="884"/>
      <c r="AY111" s="884"/>
      <c r="AZ111" s="764" t="s">
        <v>412</v>
      </c>
      <c r="BA111" s="701"/>
      <c r="BB111" s="701"/>
      <c r="BC111" s="701"/>
      <c r="BD111" s="701"/>
      <c r="BE111" s="701"/>
      <c r="BF111" s="701"/>
      <c r="BG111" s="701"/>
      <c r="BH111" s="701"/>
      <c r="BI111" s="701"/>
      <c r="BJ111" s="701"/>
      <c r="BK111" s="701"/>
      <c r="BL111" s="701"/>
      <c r="BM111" s="701"/>
      <c r="BN111" s="701"/>
      <c r="BO111" s="701"/>
      <c r="BP111" s="702"/>
      <c r="BQ111" s="765">
        <v>20025605</v>
      </c>
      <c r="BR111" s="766"/>
      <c r="BS111" s="766"/>
      <c r="BT111" s="766"/>
      <c r="BU111" s="766"/>
      <c r="BV111" s="766">
        <v>17842204</v>
      </c>
      <c r="BW111" s="766"/>
      <c r="BX111" s="766"/>
      <c r="BY111" s="766"/>
      <c r="BZ111" s="766"/>
      <c r="CA111" s="766">
        <v>15901986</v>
      </c>
      <c r="CB111" s="766"/>
      <c r="CC111" s="766"/>
      <c r="CD111" s="766"/>
      <c r="CE111" s="766"/>
      <c r="CF111" s="827">
        <v>2.7</v>
      </c>
      <c r="CG111" s="828"/>
      <c r="CH111" s="828"/>
      <c r="CI111" s="828"/>
      <c r="CJ111" s="828"/>
      <c r="CK111" s="878"/>
      <c r="CL111" s="770"/>
      <c r="CM111" s="764" t="s">
        <v>413</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414</v>
      </c>
      <c r="B112" s="864"/>
      <c r="C112" s="701" t="s">
        <v>415</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28604995</v>
      </c>
      <c r="AB112" s="729"/>
      <c r="AC112" s="729"/>
      <c r="AD112" s="729"/>
      <c r="AE112" s="730"/>
      <c r="AF112" s="731">
        <v>30118423</v>
      </c>
      <c r="AG112" s="729"/>
      <c r="AH112" s="729"/>
      <c r="AI112" s="729"/>
      <c r="AJ112" s="730"/>
      <c r="AK112" s="731">
        <v>28924547</v>
      </c>
      <c r="AL112" s="729"/>
      <c r="AM112" s="729"/>
      <c r="AN112" s="729"/>
      <c r="AO112" s="730"/>
      <c r="AP112" s="773">
        <v>4.8</v>
      </c>
      <c r="AQ112" s="774"/>
      <c r="AR112" s="774"/>
      <c r="AS112" s="774"/>
      <c r="AT112" s="775"/>
      <c r="AU112" s="883"/>
      <c r="AV112" s="884"/>
      <c r="AW112" s="884"/>
      <c r="AX112" s="884"/>
      <c r="AY112" s="884"/>
      <c r="AZ112" s="764" t="s">
        <v>416</v>
      </c>
      <c r="BA112" s="701"/>
      <c r="BB112" s="701"/>
      <c r="BC112" s="701"/>
      <c r="BD112" s="701"/>
      <c r="BE112" s="701"/>
      <c r="BF112" s="701"/>
      <c r="BG112" s="701"/>
      <c r="BH112" s="701"/>
      <c r="BI112" s="701"/>
      <c r="BJ112" s="701"/>
      <c r="BK112" s="701"/>
      <c r="BL112" s="701"/>
      <c r="BM112" s="701"/>
      <c r="BN112" s="701"/>
      <c r="BO112" s="701"/>
      <c r="BP112" s="702"/>
      <c r="BQ112" s="765">
        <v>64281574</v>
      </c>
      <c r="BR112" s="766"/>
      <c r="BS112" s="766"/>
      <c r="BT112" s="766"/>
      <c r="BU112" s="766"/>
      <c r="BV112" s="766">
        <v>58809701</v>
      </c>
      <c r="BW112" s="766"/>
      <c r="BX112" s="766"/>
      <c r="BY112" s="766"/>
      <c r="BZ112" s="766"/>
      <c r="CA112" s="766">
        <v>60733267</v>
      </c>
      <c r="CB112" s="766"/>
      <c r="CC112" s="766"/>
      <c r="CD112" s="766"/>
      <c r="CE112" s="766"/>
      <c r="CF112" s="827">
        <v>10.1</v>
      </c>
      <c r="CG112" s="828"/>
      <c r="CH112" s="828"/>
      <c r="CI112" s="828"/>
      <c r="CJ112" s="828"/>
      <c r="CK112" s="878"/>
      <c r="CL112" s="770"/>
      <c r="CM112" s="764" t="s">
        <v>417</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3540041</v>
      </c>
      <c r="DH112" s="766"/>
      <c r="DI112" s="766"/>
      <c r="DJ112" s="766"/>
      <c r="DK112" s="766"/>
      <c r="DL112" s="766">
        <v>3696107</v>
      </c>
      <c r="DM112" s="766"/>
      <c r="DN112" s="766"/>
      <c r="DO112" s="766"/>
      <c r="DP112" s="766"/>
      <c r="DQ112" s="766">
        <v>4108089</v>
      </c>
      <c r="DR112" s="766"/>
      <c r="DS112" s="766"/>
      <c r="DT112" s="766"/>
      <c r="DU112" s="766"/>
      <c r="DV112" s="743">
        <v>0.7</v>
      </c>
      <c r="DW112" s="743"/>
      <c r="DX112" s="743"/>
      <c r="DY112" s="743"/>
      <c r="DZ112" s="744"/>
    </row>
    <row r="113" spans="1:130" s="208" customFormat="1" ht="26.25" customHeight="1" x14ac:dyDescent="0.2">
      <c r="A113" s="865"/>
      <c r="B113" s="866"/>
      <c r="C113" s="701" t="s">
        <v>418</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3592382</v>
      </c>
      <c r="AB113" s="729"/>
      <c r="AC113" s="729"/>
      <c r="AD113" s="729"/>
      <c r="AE113" s="730"/>
      <c r="AF113" s="731">
        <v>3237389</v>
      </c>
      <c r="AG113" s="729"/>
      <c r="AH113" s="729"/>
      <c r="AI113" s="729"/>
      <c r="AJ113" s="730"/>
      <c r="AK113" s="731">
        <v>3002169</v>
      </c>
      <c r="AL113" s="729"/>
      <c r="AM113" s="729"/>
      <c r="AN113" s="729"/>
      <c r="AO113" s="730"/>
      <c r="AP113" s="773">
        <v>0.5</v>
      </c>
      <c r="AQ113" s="774"/>
      <c r="AR113" s="774"/>
      <c r="AS113" s="774"/>
      <c r="AT113" s="775"/>
      <c r="AU113" s="883"/>
      <c r="AV113" s="884"/>
      <c r="AW113" s="884"/>
      <c r="AX113" s="884"/>
      <c r="AY113" s="884"/>
      <c r="AZ113" s="764" t="s">
        <v>419</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420</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421</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422</v>
      </c>
      <c r="BA114" s="701"/>
      <c r="BB114" s="701"/>
      <c r="BC114" s="701"/>
      <c r="BD114" s="701"/>
      <c r="BE114" s="701"/>
      <c r="BF114" s="701"/>
      <c r="BG114" s="701"/>
      <c r="BH114" s="701"/>
      <c r="BI114" s="701"/>
      <c r="BJ114" s="701"/>
      <c r="BK114" s="701"/>
      <c r="BL114" s="701"/>
      <c r="BM114" s="701"/>
      <c r="BN114" s="701"/>
      <c r="BO114" s="701"/>
      <c r="BP114" s="702"/>
      <c r="BQ114" s="765">
        <v>228508317</v>
      </c>
      <c r="BR114" s="766"/>
      <c r="BS114" s="766"/>
      <c r="BT114" s="766"/>
      <c r="BU114" s="766"/>
      <c r="BV114" s="766">
        <v>231415413</v>
      </c>
      <c r="BW114" s="766"/>
      <c r="BX114" s="766"/>
      <c r="BY114" s="766"/>
      <c r="BZ114" s="766"/>
      <c r="CA114" s="766">
        <v>223335037</v>
      </c>
      <c r="CB114" s="766"/>
      <c r="CC114" s="766"/>
      <c r="CD114" s="766"/>
      <c r="CE114" s="766"/>
      <c r="CF114" s="827">
        <v>37.200000000000003</v>
      </c>
      <c r="CG114" s="828"/>
      <c r="CH114" s="828"/>
      <c r="CI114" s="828"/>
      <c r="CJ114" s="828"/>
      <c r="CK114" s="878"/>
      <c r="CL114" s="770"/>
      <c r="CM114" s="764" t="s">
        <v>423</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424</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402764</v>
      </c>
      <c r="AB115" s="729"/>
      <c r="AC115" s="729"/>
      <c r="AD115" s="729"/>
      <c r="AE115" s="730"/>
      <c r="AF115" s="731">
        <v>404348</v>
      </c>
      <c r="AG115" s="729"/>
      <c r="AH115" s="729"/>
      <c r="AI115" s="729"/>
      <c r="AJ115" s="730"/>
      <c r="AK115" s="731">
        <v>458891</v>
      </c>
      <c r="AL115" s="729"/>
      <c r="AM115" s="729"/>
      <c r="AN115" s="729"/>
      <c r="AO115" s="730"/>
      <c r="AP115" s="773">
        <v>0.1</v>
      </c>
      <c r="AQ115" s="774"/>
      <c r="AR115" s="774"/>
      <c r="AS115" s="774"/>
      <c r="AT115" s="775"/>
      <c r="AU115" s="883"/>
      <c r="AV115" s="884"/>
      <c r="AW115" s="884"/>
      <c r="AX115" s="884"/>
      <c r="AY115" s="884"/>
      <c r="AZ115" s="764" t="s">
        <v>425</v>
      </c>
      <c r="BA115" s="701"/>
      <c r="BB115" s="701"/>
      <c r="BC115" s="701"/>
      <c r="BD115" s="701"/>
      <c r="BE115" s="701"/>
      <c r="BF115" s="701"/>
      <c r="BG115" s="701"/>
      <c r="BH115" s="701"/>
      <c r="BI115" s="701"/>
      <c r="BJ115" s="701"/>
      <c r="BK115" s="701"/>
      <c r="BL115" s="701"/>
      <c r="BM115" s="701"/>
      <c r="BN115" s="701"/>
      <c r="BO115" s="701"/>
      <c r="BP115" s="702"/>
      <c r="BQ115" s="765">
        <v>1851186</v>
      </c>
      <c r="BR115" s="766"/>
      <c r="BS115" s="766"/>
      <c r="BT115" s="766"/>
      <c r="BU115" s="766"/>
      <c r="BV115" s="766">
        <v>2818340</v>
      </c>
      <c r="BW115" s="766"/>
      <c r="BX115" s="766"/>
      <c r="BY115" s="766"/>
      <c r="BZ115" s="766"/>
      <c r="CA115" s="766">
        <v>3271247</v>
      </c>
      <c r="CB115" s="766"/>
      <c r="CC115" s="766"/>
      <c r="CD115" s="766"/>
      <c r="CE115" s="766"/>
      <c r="CF115" s="827">
        <v>0.5</v>
      </c>
      <c r="CG115" s="828"/>
      <c r="CH115" s="828"/>
      <c r="CI115" s="828"/>
      <c r="CJ115" s="828"/>
      <c r="CK115" s="878"/>
      <c r="CL115" s="770"/>
      <c r="CM115" s="764" t="s">
        <v>426</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427</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428</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429</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430</v>
      </c>
      <c r="Z117" s="848"/>
      <c r="AA117" s="853">
        <v>147426150</v>
      </c>
      <c r="AB117" s="854"/>
      <c r="AC117" s="854"/>
      <c r="AD117" s="854"/>
      <c r="AE117" s="855"/>
      <c r="AF117" s="856">
        <v>149749959</v>
      </c>
      <c r="AG117" s="854"/>
      <c r="AH117" s="854"/>
      <c r="AI117" s="854"/>
      <c r="AJ117" s="855"/>
      <c r="AK117" s="856">
        <v>150860291</v>
      </c>
      <c r="AL117" s="854"/>
      <c r="AM117" s="854"/>
      <c r="AN117" s="854"/>
      <c r="AO117" s="855"/>
      <c r="AP117" s="857"/>
      <c r="AQ117" s="858"/>
      <c r="AR117" s="858"/>
      <c r="AS117" s="858"/>
      <c r="AT117" s="859"/>
      <c r="AU117" s="883"/>
      <c r="AV117" s="884"/>
      <c r="AW117" s="884"/>
      <c r="AX117" s="884"/>
      <c r="AY117" s="884"/>
      <c r="AZ117" s="764" t="s">
        <v>431</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432</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406</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404</v>
      </c>
      <c r="AB118" s="847"/>
      <c r="AC118" s="847"/>
      <c r="AD118" s="847"/>
      <c r="AE118" s="848"/>
      <c r="AF118" s="849" t="s">
        <v>299</v>
      </c>
      <c r="AG118" s="847"/>
      <c r="AH118" s="847"/>
      <c r="AI118" s="847"/>
      <c r="AJ118" s="848"/>
      <c r="AK118" s="849" t="s">
        <v>298</v>
      </c>
      <c r="AL118" s="847"/>
      <c r="AM118" s="847"/>
      <c r="AN118" s="847"/>
      <c r="AO118" s="848"/>
      <c r="AP118" s="850" t="s">
        <v>405</v>
      </c>
      <c r="AQ118" s="851"/>
      <c r="AR118" s="851"/>
      <c r="AS118" s="851"/>
      <c r="AT118" s="852"/>
      <c r="AU118" s="883"/>
      <c r="AV118" s="884"/>
      <c r="AW118" s="884"/>
      <c r="AX118" s="884"/>
      <c r="AY118" s="884"/>
      <c r="AZ118" s="787" t="s">
        <v>433</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434</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v>138504</v>
      </c>
      <c r="DH118" s="766"/>
      <c r="DI118" s="766"/>
      <c r="DJ118" s="766"/>
      <c r="DK118" s="766"/>
      <c r="DL118" s="766">
        <v>134331</v>
      </c>
      <c r="DM118" s="766"/>
      <c r="DN118" s="766"/>
      <c r="DO118" s="766"/>
      <c r="DP118" s="766"/>
      <c r="DQ118" s="766">
        <v>117425</v>
      </c>
      <c r="DR118" s="766"/>
      <c r="DS118" s="766"/>
      <c r="DT118" s="766"/>
      <c r="DU118" s="766"/>
      <c r="DV118" s="743">
        <v>0</v>
      </c>
      <c r="DW118" s="743"/>
      <c r="DX118" s="743"/>
      <c r="DY118" s="743"/>
      <c r="DZ118" s="744"/>
    </row>
    <row r="119" spans="1:130" s="208" customFormat="1" ht="26.25" customHeight="1" x14ac:dyDescent="0.2">
      <c r="A119" s="767" t="s">
        <v>409</v>
      </c>
      <c r="B119" s="768"/>
      <c r="C119" s="808" t="s">
        <v>410</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435</v>
      </c>
      <c r="BP119" s="830"/>
      <c r="BQ119" s="814">
        <v>2560361561</v>
      </c>
      <c r="BR119" s="794"/>
      <c r="BS119" s="794"/>
      <c r="BT119" s="794"/>
      <c r="BU119" s="794"/>
      <c r="BV119" s="794">
        <v>2500100660</v>
      </c>
      <c r="BW119" s="794"/>
      <c r="BX119" s="794"/>
      <c r="BY119" s="794"/>
      <c r="BZ119" s="794"/>
      <c r="CA119" s="794">
        <v>2431041899</v>
      </c>
      <c r="CB119" s="794"/>
      <c r="CC119" s="794"/>
      <c r="CD119" s="794"/>
      <c r="CE119" s="794"/>
      <c r="CF119" s="697"/>
      <c r="CG119" s="698"/>
      <c r="CH119" s="698"/>
      <c r="CI119" s="698"/>
      <c r="CJ119" s="783"/>
      <c r="CK119" s="879"/>
      <c r="CL119" s="772"/>
      <c r="CM119" s="787" t="s">
        <v>436</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16347060</v>
      </c>
      <c r="DH119" s="766"/>
      <c r="DI119" s="766"/>
      <c r="DJ119" s="766"/>
      <c r="DK119" s="766"/>
      <c r="DL119" s="766">
        <v>14011766</v>
      </c>
      <c r="DM119" s="766"/>
      <c r="DN119" s="766"/>
      <c r="DO119" s="766"/>
      <c r="DP119" s="766"/>
      <c r="DQ119" s="766">
        <v>11676472</v>
      </c>
      <c r="DR119" s="766"/>
      <c r="DS119" s="766"/>
      <c r="DT119" s="766"/>
      <c r="DU119" s="766"/>
      <c r="DV119" s="743">
        <v>1.9</v>
      </c>
      <c r="DW119" s="743"/>
      <c r="DX119" s="743"/>
      <c r="DY119" s="743"/>
      <c r="DZ119" s="744"/>
    </row>
    <row r="120" spans="1:130" s="208" customFormat="1" ht="26.25" customHeight="1" x14ac:dyDescent="0.2">
      <c r="A120" s="769"/>
      <c r="B120" s="770"/>
      <c r="C120" s="764" t="s">
        <v>413</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437</v>
      </c>
      <c r="AV120" s="832"/>
      <c r="AW120" s="832"/>
      <c r="AX120" s="832"/>
      <c r="AY120" s="833"/>
      <c r="AZ120" s="808" t="s">
        <v>438</v>
      </c>
      <c r="BA120" s="757"/>
      <c r="BB120" s="757"/>
      <c r="BC120" s="757"/>
      <c r="BD120" s="757"/>
      <c r="BE120" s="757"/>
      <c r="BF120" s="757"/>
      <c r="BG120" s="757"/>
      <c r="BH120" s="757"/>
      <c r="BI120" s="757"/>
      <c r="BJ120" s="757"/>
      <c r="BK120" s="757"/>
      <c r="BL120" s="757"/>
      <c r="BM120" s="757"/>
      <c r="BN120" s="757"/>
      <c r="BO120" s="757"/>
      <c r="BP120" s="758"/>
      <c r="BQ120" s="809">
        <v>316847397</v>
      </c>
      <c r="BR120" s="791"/>
      <c r="BS120" s="791"/>
      <c r="BT120" s="791"/>
      <c r="BU120" s="791"/>
      <c r="BV120" s="791">
        <v>317254407</v>
      </c>
      <c r="BW120" s="791"/>
      <c r="BX120" s="791"/>
      <c r="BY120" s="791"/>
      <c r="BZ120" s="791"/>
      <c r="CA120" s="791">
        <v>309671006</v>
      </c>
      <c r="CB120" s="791"/>
      <c r="CC120" s="791"/>
      <c r="CD120" s="791"/>
      <c r="CE120" s="791"/>
      <c r="CF120" s="818">
        <v>51.6</v>
      </c>
      <c r="CG120" s="819"/>
      <c r="CH120" s="819"/>
      <c r="CI120" s="819"/>
      <c r="CJ120" s="819"/>
      <c r="CK120" s="820" t="s">
        <v>439</v>
      </c>
      <c r="CL120" s="800"/>
      <c r="CM120" s="800"/>
      <c r="CN120" s="800"/>
      <c r="CO120" s="801"/>
      <c r="CP120" s="824" t="s">
        <v>387</v>
      </c>
      <c r="CQ120" s="825"/>
      <c r="CR120" s="825"/>
      <c r="CS120" s="825"/>
      <c r="CT120" s="825"/>
      <c r="CU120" s="825"/>
      <c r="CV120" s="825"/>
      <c r="CW120" s="825"/>
      <c r="CX120" s="825"/>
      <c r="CY120" s="825"/>
      <c r="CZ120" s="825"/>
      <c r="DA120" s="825"/>
      <c r="DB120" s="825"/>
      <c r="DC120" s="825"/>
      <c r="DD120" s="825"/>
      <c r="DE120" s="825"/>
      <c r="DF120" s="826"/>
      <c r="DG120" s="809">
        <v>33128666</v>
      </c>
      <c r="DH120" s="791"/>
      <c r="DI120" s="791"/>
      <c r="DJ120" s="791"/>
      <c r="DK120" s="791"/>
      <c r="DL120" s="791">
        <v>35280546</v>
      </c>
      <c r="DM120" s="791"/>
      <c r="DN120" s="791"/>
      <c r="DO120" s="791"/>
      <c r="DP120" s="791"/>
      <c r="DQ120" s="791">
        <v>38577298</v>
      </c>
      <c r="DR120" s="791"/>
      <c r="DS120" s="791"/>
      <c r="DT120" s="791"/>
      <c r="DU120" s="791"/>
      <c r="DV120" s="792">
        <v>6.4</v>
      </c>
      <c r="DW120" s="792"/>
      <c r="DX120" s="792"/>
      <c r="DY120" s="792"/>
      <c r="DZ120" s="793"/>
    </row>
    <row r="121" spans="1:130" s="208" customFormat="1" ht="26.25" customHeight="1" x14ac:dyDescent="0.2">
      <c r="A121" s="769"/>
      <c r="B121" s="770"/>
      <c r="C121" s="815" t="s">
        <v>440</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342691</v>
      </c>
      <c r="AB121" s="729"/>
      <c r="AC121" s="729"/>
      <c r="AD121" s="729"/>
      <c r="AE121" s="730"/>
      <c r="AF121" s="731">
        <v>340395</v>
      </c>
      <c r="AG121" s="729"/>
      <c r="AH121" s="729"/>
      <c r="AI121" s="729"/>
      <c r="AJ121" s="730"/>
      <c r="AK121" s="731">
        <v>389772</v>
      </c>
      <c r="AL121" s="729"/>
      <c r="AM121" s="729"/>
      <c r="AN121" s="729"/>
      <c r="AO121" s="730"/>
      <c r="AP121" s="773">
        <v>0.1</v>
      </c>
      <c r="AQ121" s="774"/>
      <c r="AR121" s="774"/>
      <c r="AS121" s="774"/>
      <c r="AT121" s="775"/>
      <c r="AU121" s="834"/>
      <c r="AV121" s="835"/>
      <c r="AW121" s="835"/>
      <c r="AX121" s="835"/>
      <c r="AY121" s="836"/>
      <c r="AZ121" s="764" t="s">
        <v>441</v>
      </c>
      <c r="BA121" s="701"/>
      <c r="BB121" s="701"/>
      <c r="BC121" s="701"/>
      <c r="BD121" s="701"/>
      <c r="BE121" s="701"/>
      <c r="BF121" s="701"/>
      <c r="BG121" s="701"/>
      <c r="BH121" s="701"/>
      <c r="BI121" s="701"/>
      <c r="BJ121" s="701"/>
      <c r="BK121" s="701"/>
      <c r="BL121" s="701"/>
      <c r="BM121" s="701"/>
      <c r="BN121" s="701"/>
      <c r="BO121" s="701"/>
      <c r="BP121" s="702"/>
      <c r="BQ121" s="765">
        <v>59543243</v>
      </c>
      <c r="BR121" s="766"/>
      <c r="BS121" s="766"/>
      <c r="BT121" s="766"/>
      <c r="BU121" s="766"/>
      <c r="BV121" s="766">
        <v>54254038</v>
      </c>
      <c r="BW121" s="766"/>
      <c r="BX121" s="766"/>
      <c r="BY121" s="766"/>
      <c r="BZ121" s="766"/>
      <c r="CA121" s="766">
        <v>48115244</v>
      </c>
      <c r="CB121" s="766"/>
      <c r="CC121" s="766"/>
      <c r="CD121" s="766"/>
      <c r="CE121" s="766"/>
      <c r="CF121" s="827">
        <v>8</v>
      </c>
      <c r="CG121" s="828"/>
      <c r="CH121" s="828"/>
      <c r="CI121" s="828"/>
      <c r="CJ121" s="828"/>
      <c r="CK121" s="821"/>
      <c r="CL121" s="803"/>
      <c r="CM121" s="803"/>
      <c r="CN121" s="803"/>
      <c r="CO121" s="804"/>
      <c r="CP121" s="784" t="s">
        <v>384</v>
      </c>
      <c r="CQ121" s="785"/>
      <c r="CR121" s="785"/>
      <c r="CS121" s="785"/>
      <c r="CT121" s="785"/>
      <c r="CU121" s="785"/>
      <c r="CV121" s="785"/>
      <c r="CW121" s="785"/>
      <c r="CX121" s="785"/>
      <c r="CY121" s="785"/>
      <c r="CZ121" s="785"/>
      <c r="DA121" s="785"/>
      <c r="DB121" s="785"/>
      <c r="DC121" s="785"/>
      <c r="DD121" s="785"/>
      <c r="DE121" s="785"/>
      <c r="DF121" s="786"/>
      <c r="DG121" s="765">
        <v>16154072</v>
      </c>
      <c r="DH121" s="766"/>
      <c r="DI121" s="766"/>
      <c r="DJ121" s="766"/>
      <c r="DK121" s="766"/>
      <c r="DL121" s="766">
        <v>15636506</v>
      </c>
      <c r="DM121" s="766"/>
      <c r="DN121" s="766"/>
      <c r="DO121" s="766"/>
      <c r="DP121" s="766"/>
      <c r="DQ121" s="766">
        <v>15213965</v>
      </c>
      <c r="DR121" s="766"/>
      <c r="DS121" s="766"/>
      <c r="DT121" s="766"/>
      <c r="DU121" s="766"/>
      <c r="DV121" s="743">
        <v>2.5</v>
      </c>
      <c r="DW121" s="743"/>
      <c r="DX121" s="743"/>
      <c r="DY121" s="743"/>
      <c r="DZ121" s="744"/>
    </row>
    <row r="122" spans="1:130" s="208" customFormat="1" ht="26.25" customHeight="1" x14ac:dyDescent="0.2">
      <c r="A122" s="769"/>
      <c r="B122" s="770"/>
      <c r="C122" s="764" t="s">
        <v>423</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442</v>
      </c>
      <c r="BA122" s="788"/>
      <c r="BB122" s="788"/>
      <c r="BC122" s="788"/>
      <c r="BD122" s="788"/>
      <c r="BE122" s="788"/>
      <c r="BF122" s="788"/>
      <c r="BG122" s="788"/>
      <c r="BH122" s="788"/>
      <c r="BI122" s="788"/>
      <c r="BJ122" s="788"/>
      <c r="BK122" s="788"/>
      <c r="BL122" s="788"/>
      <c r="BM122" s="788"/>
      <c r="BN122" s="788"/>
      <c r="BO122" s="788"/>
      <c r="BP122" s="789"/>
      <c r="BQ122" s="814">
        <v>1215851528</v>
      </c>
      <c r="BR122" s="794"/>
      <c r="BS122" s="794"/>
      <c r="BT122" s="794"/>
      <c r="BU122" s="794"/>
      <c r="BV122" s="794">
        <v>1163847404</v>
      </c>
      <c r="BW122" s="794"/>
      <c r="BX122" s="794"/>
      <c r="BY122" s="794"/>
      <c r="BZ122" s="794"/>
      <c r="CA122" s="794">
        <v>1125567681</v>
      </c>
      <c r="CB122" s="794"/>
      <c r="CC122" s="794"/>
      <c r="CD122" s="794"/>
      <c r="CE122" s="794"/>
      <c r="CF122" s="795">
        <v>187.6</v>
      </c>
      <c r="CG122" s="796"/>
      <c r="CH122" s="796"/>
      <c r="CI122" s="796"/>
      <c r="CJ122" s="796"/>
      <c r="CK122" s="821"/>
      <c r="CL122" s="803"/>
      <c r="CM122" s="803"/>
      <c r="CN122" s="803"/>
      <c r="CO122" s="804"/>
      <c r="CP122" s="784" t="s">
        <v>383</v>
      </c>
      <c r="CQ122" s="785"/>
      <c r="CR122" s="785"/>
      <c r="CS122" s="785"/>
      <c r="CT122" s="785"/>
      <c r="CU122" s="785"/>
      <c r="CV122" s="785"/>
      <c r="CW122" s="785"/>
      <c r="CX122" s="785"/>
      <c r="CY122" s="785"/>
      <c r="CZ122" s="785"/>
      <c r="DA122" s="785"/>
      <c r="DB122" s="785"/>
      <c r="DC122" s="785"/>
      <c r="DD122" s="785"/>
      <c r="DE122" s="785"/>
      <c r="DF122" s="786"/>
      <c r="DG122" s="765">
        <v>3908345</v>
      </c>
      <c r="DH122" s="766"/>
      <c r="DI122" s="766"/>
      <c r="DJ122" s="766"/>
      <c r="DK122" s="766"/>
      <c r="DL122" s="766">
        <v>3487416</v>
      </c>
      <c r="DM122" s="766"/>
      <c r="DN122" s="766"/>
      <c r="DO122" s="766"/>
      <c r="DP122" s="766"/>
      <c r="DQ122" s="766">
        <v>3319793</v>
      </c>
      <c r="DR122" s="766"/>
      <c r="DS122" s="766"/>
      <c r="DT122" s="766"/>
      <c r="DU122" s="766"/>
      <c r="DV122" s="743">
        <v>0.6</v>
      </c>
      <c r="DW122" s="743"/>
      <c r="DX122" s="743"/>
      <c r="DY122" s="743"/>
      <c r="DZ122" s="744"/>
    </row>
    <row r="123" spans="1:130" s="208" customFormat="1" ht="26.25" customHeight="1" x14ac:dyDescent="0.2">
      <c r="A123" s="769"/>
      <c r="B123" s="770"/>
      <c r="C123" s="764" t="s">
        <v>429</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443</v>
      </c>
      <c r="BP123" s="830"/>
      <c r="BQ123" s="781">
        <v>1592242168</v>
      </c>
      <c r="BR123" s="782"/>
      <c r="BS123" s="782"/>
      <c r="BT123" s="782"/>
      <c r="BU123" s="782"/>
      <c r="BV123" s="782">
        <v>1535355849</v>
      </c>
      <c r="BW123" s="782"/>
      <c r="BX123" s="782"/>
      <c r="BY123" s="782"/>
      <c r="BZ123" s="782"/>
      <c r="CA123" s="782">
        <v>1483353931</v>
      </c>
      <c r="CB123" s="782"/>
      <c r="CC123" s="782"/>
      <c r="CD123" s="782"/>
      <c r="CE123" s="782"/>
      <c r="CF123" s="697"/>
      <c r="CG123" s="698"/>
      <c r="CH123" s="698"/>
      <c r="CI123" s="698"/>
      <c r="CJ123" s="783"/>
      <c r="CK123" s="821"/>
      <c r="CL123" s="803"/>
      <c r="CM123" s="803"/>
      <c r="CN123" s="803"/>
      <c r="CO123" s="804"/>
      <c r="CP123" s="784" t="s">
        <v>380</v>
      </c>
      <c r="CQ123" s="785"/>
      <c r="CR123" s="785"/>
      <c r="CS123" s="785"/>
      <c r="CT123" s="785"/>
      <c r="CU123" s="785"/>
      <c r="CV123" s="785"/>
      <c r="CW123" s="785"/>
      <c r="CX123" s="785"/>
      <c r="CY123" s="785"/>
      <c r="CZ123" s="785"/>
      <c r="DA123" s="785"/>
      <c r="DB123" s="785"/>
      <c r="DC123" s="785"/>
      <c r="DD123" s="785"/>
      <c r="DE123" s="785"/>
      <c r="DF123" s="786"/>
      <c r="DG123" s="765">
        <v>2483692</v>
      </c>
      <c r="DH123" s="766"/>
      <c r="DI123" s="766"/>
      <c r="DJ123" s="766"/>
      <c r="DK123" s="766"/>
      <c r="DL123" s="766">
        <v>2263128</v>
      </c>
      <c r="DM123" s="766"/>
      <c r="DN123" s="766"/>
      <c r="DO123" s="766"/>
      <c r="DP123" s="766"/>
      <c r="DQ123" s="766">
        <v>2153024</v>
      </c>
      <c r="DR123" s="766"/>
      <c r="DS123" s="766"/>
      <c r="DT123" s="766"/>
      <c r="DU123" s="766"/>
      <c r="DV123" s="743">
        <v>0.4</v>
      </c>
      <c r="DW123" s="743"/>
      <c r="DX123" s="743"/>
      <c r="DY123" s="743"/>
      <c r="DZ123" s="744"/>
    </row>
    <row r="124" spans="1:130" s="208" customFormat="1" ht="26.25" customHeight="1" thickBot="1" x14ac:dyDescent="0.25">
      <c r="A124" s="769"/>
      <c r="B124" s="770"/>
      <c r="C124" s="764" t="s">
        <v>432</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444</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170</v>
      </c>
      <c r="BR124" s="780"/>
      <c r="BS124" s="780"/>
      <c r="BT124" s="780"/>
      <c r="BU124" s="780"/>
      <c r="BV124" s="780">
        <v>166</v>
      </c>
      <c r="BW124" s="780"/>
      <c r="BX124" s="780"/>
      <c r="BY124" s="780"/>
      <c r="BZ124" s="780"/>
      <c r="CA124" s="780">
        <v>157.9</v>
      </c>
      <c r="CB124" s="780"/>
      <c r="CC124" s="780"/>
      <c r="CD124" s="780"/>
      <c r="CE124" s="780"/>
      <c r="CF124" s="675"/>
      <c r="CG124" s="676"/>
      <c r="CH124" s="676"/>
      <c r="CI124" s="676"/>
      <c r="CJ124" s="810"/>
      <c r="CK124" s="822"/>
      <c r="CL124" s="822"/>
      <c r="CM124" s="822"/>
      <c r="CN124" s="822"/>
      <c r="CO124" s="823"/>
      <c r="CP124" s="811" t="s">
        <v>445</v>
      </c>
      <c r="CQ124" s="812"/>
      <c r="CR124" s="812"/>
      <c r="CS124" s="812"/>
      <c r="CT124" s="812"/>
      <c r="CU124" s="812"/>
      <c r="CV124" s="812"/>
      <c r="CW124" s="812"/>
      <c r="CX124" s="812"/>
      <c r="CY124" s="812"/>
      <c r="CZ124" s="812"/>
      <c r="DA124" s="812"/>
      <c r="DB124" s="812"/>
      <c r="DC124" s="812"/>
      <c r="DD124" s="812"/>
      <c r="DE124" s="812"/>
      <c r="DF124" s="813"/>
      <c r="DG124" s="814">
        <v>8606799</v>
      </c>
      <c r="DH124" s="794"/>
      <c r="DI124" s="794"/>
      <c r="DJ124" s="794"/>
      <c r="DK124" s="794"/>
      <c r="DL124" s="794">
        <v>2142105</v>
      </c>
      <c r="DM124" s="794"/>
      <c r="DN124" s="794"/>
      <c r="DO124" s="794"/>
      <c r="DP124" s="794"/>
      <c r="DQ124" s="794">
        <v>1469187</v>
      </c>
      <c r="DR124" s="794"/>
      <c r="DS124" s="794"/>
      <c r="DT124" s="794"/>
      <c r="DU124" s="794"/>
      <c r="DV124" s="797">
        <v>0.2</v>
      </c>
      <c r="DW124" s="797"/>
      <c r="DX124" s="797"/>
      <c r="DY124" s="797"/>
      <c r="DZ124" s="798"/>
    </row>
    <row r="125" spans="1:130" s="208" customFormat="1" ht="26.25" customHeight="1" x14ac:dyDescent="0.2">
      <c r="A125" s="769"/>
      <c r="B125" s="770"/>
      <c r="C125" s="764" t="s">
        <v>434</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446</v>
      </c>
      <c r="CL125" s="800"/>
      <c r="CM125" s="800"/>
      <c r="CN125" s="800"/>
      <c r="CO125" s="801"/>
      <c r="CP125" s="808" t="s">
        <v>447</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436</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448</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449</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60073</v>
      </c>
      <c r="AB127" s="729"/>
      <c r="AC127" s="729"/>
      <c r="AD127" s="729"/>
      <c r="AE127" s="730"/>
      <c r="AF127" s="731">
        <v>63953</v>
      </c>
      <c r="AG127" s="729"/>
      <c r="AH127" s="729"/>
      <c r="AI127" s="729"/>
      <c r="AJ127" s="730"/>
      <c r="AK127" s="731">
        <v>69119</v>
      </c>
      <c r="AL127" s="729"/>
      <c r="AM127" s="729"/>
      <c r="AN127" s="729"/>
      <c r="AO127" s="730"/>
      <c r="AP127" s="773">
        <v>0</v>
      </c>
      <c r="AQ127" s="774"/>
      <c r="AR127" s="774"/>
      <c r="AS127" s="774"/>
      <c r="AT127" s="775"/>
      <c r="AU127" s="210"/>
      <c r="AV127" s="210"/>
      <c r="AW127" s="210"/>
      <c r="AX127" s="790" t="s">
        <v>450</v>
      </c>
      <c r="AY127" s="761"/>
      <c r="AZ127" s="761"/>
      <c r="BA127" s="761"/>
      <c r="BB127" s="761"/>
      <c r="BC127" s="761"/>
      <c r="BD127" s="761"/>
      <c r="BE127" s="762"/>
      <c r="BF127" s="760" t="s">
        <v>451</v>
      </c>
      <c r="BG127" s="761"/>
      <c r="BH127" s="761"/>
      <c r="BI127" s="761"/>
      <c r="BJ127" s="761"/>
      <c r="BK127" s="761"/>
      <c r="BL127" s="762"/>
      <c r="BM127" s="760" t="s">
        <v>452</v>
      </c>
      <c r="BN127" s="761"/>
      <c r="BO127" s="761"/>
      <c r="BP127" s="761"/>
      <c r="BQ127" s="761"/>
      <c r="BR127" s="761"/>
      <c r="BS127" s="762"/>
      <c r="BT127" s="760" t="s">
        <v>453</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454</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455</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456</v>
      </c>
      <c r="X128" s="747"/>
      <c r="Y128" s="747"/>
      <c r="Z128" s="748"/>
      <c r="AA128" s="749">
        <v>3905853</v>
      </c>
      <c r="AB128" s="750"/>
      <c r="AC128" s="750"/>
      <c r="AD128" s="750"/>
      <c r="AE128" s="751"/>
      <c r="AF128" s="752">
        <v>4103288</v>
      </c>
      <c r="AG128" s="750"/>
      <c r="AH128" s="750"/>
      <c r="AI128" s="750"/>
      <c r="AJ128" s="751"/>
      <c r="AK128" s="752">
        <v>5887249</v>
      </c>
      <c r="AL128" s="750"/>
      <c r="AM128" s="750"/>
      <c r="AN128" s="750"/>
      <c r="AO128" s="751"/>
      <c r="AP128" s="753"/>
      <c r="AQ128" s="754"/>
      <c r="AR128" s="754"/>
      <c r="AS128" s="754"/>
      <c r="AT128" s="755"/>
      <c r="AU128" s="210"/>
      <c r="AV128" s="210"/>
      <c r="AW128" s="210"/>
      <c r="AX128" s="756" t="s">
        <v>457</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458</v>
      </c>
      <c r="CQ128" s="679"/>
      <c r="CR128" s="679"/>
      <c r="CS128" s="679"/>
      <c r="CT128" s="679"/>
      <c r="CU128" s="679"/>
      <c r="CV128" s="679"/>
      <c r="CW128" s="679"/>
      <c r="CX128" s="679"/>
      <c r="CY128" s="679"/>
      <c r="CZ128" s="679"/>
      <c r="DA128" s="679"/>
      <c r="DB128" s="679"/>
      <c r="DC128" s="679"/>
      <c r="DD128" s="679"/>
      <c r="DE128" s="679"/>
      <c r="DF128" s="680"/>
      <c r="DG128" s="739">
        <v>1851186</v>
      </c>
      <c r="DH128" s="740"/>
      <c r="DI128" s="740"/>
      <c r="DJ128" s="740"/>
      <c r="DK128" s="740"/>
      <c r="DL128" s="740">
        <v>2818340</v>
      </c>
      <c r="DM128" s="740"/>
      <c r="DN128" s="740"/>
      <c r="DO128" s="740"/>
      <c r="DP128" s="740"/>
      <c r="DQ128" s="740">
        <v>3271247</v>
      </c>
      <c r="DR128" s="740"/>
      <c r="DS128" s="740"/>
      <c r="DT128" s="740"/>
      <c r="DU128" s="740"/>
      <c r="DV128" s="741">
        <v>0.5</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459</v>
      </c>
      <c r="X129" s="726"/>
      <c r="Y129" s="726"/>
      <c r="Z129" s="727"/>
      <c r="AA129" s="728">
        <v>658567038</v>
      </c>
      <c r="AB129" s="729"/>
      <c r="AC129" s="729"/>
      <c r="AD129" s="729"/>
      <c r="AE129" s="730"/>
      <c r="AF129" s="731">
        <v>670201892</v>
      </c>
      <c r="AG129" s="729"/>
      <c r="AH129" s="729"/>
      <c r="AI129" s="729"/>
      <c r="AJ129" s="730"/>
      <c r="AK129" s="731">
        <v>685897219</v>
      </c>
      <c r="AL129" s="729"/>
      <c r="AM129" s="729"/>
      <c r="AN129" s="729"/>
      <c r="AO129" s="730"/>
      <c r="AP129" s="732"/>
      <c r="AQ129" s="733"/>
      <c r="AR129" s="733"/>
      <c r="AS129" s="733"/>
      <c r="AT129" s="734"/>
      <c r="AU129" s="211"/>
      <c r="AV129" s="211"/>
      <c r="AW129" s="211"/>
      <c r="AX129" s="700" t="s">
        <v>460</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461</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462</v>
      </c>
      <c r="X130" s="726"/>
      <c r="Y130" s="726"/>
      <c r="Z130" s="727"/>
      <c r="AA130" s="728">
        <v>89259682</v>
      </c>
      <c r="AB130" s="729"/>
      <c r="AC130" s="729"/>
      <c r="AD130" s="729"/>
      <c r="AE130" s="730"/>
      <c r="AF130" s="731">
        <v>89217411</v>
      </c>
      <c r="AG130" s="729"/>
      <c r="AH130" s="729"/>
      <c r="AI130" s="729"/>
      <c r="AJ130" s="730"/>
      <c r="AK130" s="731">
        <v>86008624</v>
      </c>
      <c r="AL130" s="729"/>
      <c r="AM130" s="729"/>
      <c r="AN130" s="729"/>
      <c r="AO130" s="730"/>
      <c r="AP130" s="732"/>
      <c r="AQ130" s="733"/>
      <c r="AR130" s="733"/>
      <c r="AS130" s="733"/>
      <c r="AT130" s="734"/>
      <c r="AU130" s="211"/>
      <c r="AV130" s="211"/>
      <c r="AW130" s="211"/>
      <c r="AX130" s="700" t="s">
        <v>463</v>
      </c>
      <c r="AY130" s="701"/>
      <c r="AZ130" s="701"/>
      <c r="BA130" s="701"/>
      <c r="BB130" s="701"/>
      <c r="BC130" s="701"/>
      <c r="BD130" s="701"/>
      <c r="BE130" s="702"/>
      <c r="BF130" s="703">
        <v>9.6</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464</v>
      </c>
      <c r="X131" s="710"/>
      <c r="Y131" s="710"/>
      <c r="Z131" s="711"/>
      <c r="AA131" s="712">
        <v>569307356</v>
      </c>
      <c r="AB131" s="713"/>
      <c r="AC131" s="713"/>
      <c r="AD131" s="713"/>
      <c r="AE131" s="714"/>
      <c r="AF131" s="715">
        <v>580984481</v>
      </c>
      <c r="AG131" s="713"/>
      <c r="AH131" s="713"/>
      <c r="AI131" s="713"/>
      <c r="AJ131" s="714"/>
      <c r="AK131" s="715">
        <v>599888595</v>
      </c>
      <c r="AL131" s="713"/>
      <c r="AM131" s="713"/>
      <c r="AN131" s="713"/>
      <c r="AO131" s="714"/>
      <c r="AP131" s="716"/>
      <c r="AQ131" s="717"/>
      <c r="AR131" s="717"/>
      <c r="AS131" s="717"/>
      <c r="AT131" s="718"/>
      <c r="AU131" s="211"/>
      <c r="AV131" s="211"/>
      <c r="AW131" s="211"/>
      <c r="AX131" s="678" t="s">
        <v>465</v>
      </c>
      <c r="AY131" s="679"/>
      <c r="AZ131" s="679"/>
      <c r="BA131" s="679"/>
      <c r="BB131" s="679"/>
      <c r="BC131" s="679"/>
      <c r="BD131" s="679"/>
      <c r="BE131" s="680"/>
      <c r="BF131" s="681">
        <v>157.9</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466</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467</v>
      </c>
      <c r="W132" s="691"/>
      <c r="X132" s="691"/>
      <c r="Y132" s="691"/>
      <c r="Z132" s="692"/>
      <c r="AA132" s="693">
        <v>9.5309878619999999</v>
      </c>
      <c r="AB132" s="694"/>
      <c r="AC132" s="694"/>
      <c r="AD132" s="694"/>
      <c r="AE132" s="695"/>
      <c r="AF132" s="696">
        <v>9.7126966120000002</v>
      </c>
      <c r="AG132" s="694"/>
      <c r="AH132" s="694"/>
      <c r="AI132" s="694"/>
      <c r="AJ132" s="695"/>
      <c r="AK132" s="696">
        <v>9.8292280420000004</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468</v>
      </c>
      <c r="W133" s="670"/>
      <c r="X133" s="670"/>
      <c r="Y133" s="670"/>
      <c r="Z133" s="671"/>
      <c r="AA133" s="672">
        <v>9.3000000000000007</v>
      </c>
      <c r="AB133" s="673"/>
      <c r="AC133" s="673"/>
      <c r="AD133" s="673"/>
      <c r="AE133" s="674"/>
      <c r="AF133" s="672">
        <v>9.3000000000000007</v>
      </c>
      <c r="AG133" s="673"/>
      <c r="AH133" s="673"/>
      <c r="AI133" s="673"/>
      <c r="AJ133" s="674"/>
      <c r="AK133" s="672">
        <v>9.6</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OUZWmF7I6tQWghbKRHhp8eaHhis0T0zT4MliMIN695Ss2pF4gmfkL7m5fi+JP7A/Sn6iexnhqkxM5EB+ojLnDg==" saltValue="1g/Yi80TiI6VG4wKhJhRy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vUIjCTPHSAhdUWidxMuxz6Z+cEsfyRk/yj4ehAfrYFc5jyJ9yESKgnv5AiSjJS+YggT8EV04edcLTaYrK4hK+A==" saltValue="PHlWVa8SS6Br1vtJZ2qnI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vYOvCyvIvcgXfYyhSxhRqH8LrbvU+qq87sOzCVB8ighJKouT4lMNhjiZue6V+W5CQ90osG1wrEUSBMGq42JsGQ==" saltValue="Jlc6I88Q47bXYAOQkOf0z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470</v>
      </c>
      <c r="AL6" s="244"/>
      <c r="AM6" s="244"/>
      <c r="AN6" s="244"/>
    </row>
    <row r="7" spans="1:46" ht="13.5" customHeight="1" x14ac:dyDescent="0.2">
      <c r="A7" s="243"/>
      <c r="AK7" s="246"/>
      <c r="AL7" s="247"/>
      <c r="AM7" s="247"/>
      <c r="AN7" s="248"/>
      <c r="AO7" s="1100" t="s">
        <v>471</v>
      </c>
      <c r="AP7" s="249"/>
      <c r="AQ7" s="250" t="s">
        <v>472</v>
      </c>
      <c r="AR7" s="251"/>
    </row>
    <row r="8" spans="1:46" ht="13" x14ac:dyDescent="0.2">
      <c r="A8" s="243"/>
      <c r="AK8" s="252"/>
      <c r="AL8" s="253"/>
      <c r="AM8" s="253"/>
      <c r="AN8" s="254"/>
      <c r="AO8" s="1101"/>
      <c r="AP8" s="255" t="s">
        <v>473</v>
      </c>
      <c r="AQ8" s="256" t="s">
        <v>474</v>
      </c>
      <c r="AR8" s="257" t="s">
        <v>475</v>
      </c>
    </row>
    <row r="9" spans="1:46" ht="13" x14ac:dyDescent="0.2">
      <c r="A9" s="243"/>
      <c r="AK9" s="1093" t="s">
        <v>476</v>
      </c>
      <c r="AL9" s="1094"/>
      <c r="AM9" s="1094"/>
      <c r="AN9" s="1095"/>
      <c r="AO9" s="258">
        <v>324565770</v>
      </c>
      <c r="AP9" s="258">
        <v>113939</v>
      </c>
      <c r="AQ9" s="259">
        <v>88289</v>
      </c>
      <c r="AR9" s="260">
        <v>29.1</v>
      </c>
    </row>
    <row r="10" spans="1:46" ht="13.5" customHeight="1" x14ac:dyDescent="0.2">
      <c r="A10" s="243"/>
      <c r="AK10" s="1093" t="s">
        <v>477</v>
      </c>
      <c r="AL10" s="1094"/>
      <c r="AM10" s="1094"/>
      <c r="AN10" s="1095"/>
      <c r="AO10" s="258" t="s">
        <v>478</v>
      </c>
      <c r="AP10" s="258" t="s">
        <v>478</v>
      </c>
      <c r="AQ10" s="259">
        <v>471</v>
      </c>
      <c r="AR10" s="260" t="s">
        <v>478</v>
      </c>
    </row>
    <row r="11" spans="1:46" ht="13.5" customHeight="1" x14ac:dyDescent="0.2">
      <c r="A11" s="243"/>
      <c r="AK11" s="1093" t="s">
        <v>479</v>
      </c>
      <c r="AL11" s="1094"/>
      <c r="AM11" s="1094"/>
      <c r="AN11" s="1095"/>
      <c r="AO11" s="258" t="s">
        <v>478</v>
      </c>
      <c r="AP11" s="258" t="s">
        <v>478</v>
      </c>
      <c r="AQ11" s="259" t="s">
        <v>478</v>
      </c>
      <c r="AR11" s="260" t="s">
        <v>478</v>
      </c>
    </row>
    <row r="12" spans="1:46" ht="13.5" customHeight="1" x14ac:dyDescent="0.2">
      <c r="A12" s="243"/>
      <c r="AK12" s="1093" t="s">
        <v>480</v>
      </c>
      <c r="AL12" s="1094"/>
      <c r="AM12" s="1094"/>
      <c r="AN12" s="1095"/>
      <c r="AO12" s="258" t="s">
        <v>478</v>
      </c>
      <c r="AP12" s="258" t="s">
        <v>478</v>
      </c>
      <c r="AQ12" s="259">
        <v>7</v>
      </c>
      <c r="AR12" s="260" t="s">
        <v>478</v>
      </c>
    </row>
    <row r="13" spans="1:46" ht="13.5" customHeight="1" x14ac:dyDescent="0.2">
      <c r="A13" s="243"/>
      <c r="AK13" s="1093" t="s">
        <v>481</v>
      </c>
      <c r="AL13" s="1094"/>
      <c r="AM13" s="1094"/>
      <c r="AN13" s="1095"/>
      <c r="AO13" s="258">
        <v>3147346</v>
      </c>
      <c r="AP13" s="258">
        <v>1105</v>
      </c>
      <c r="AQ13" s="259">
        <v>1062</v>
      </c>
      <c r="AR13" s="260">
        <v>4</v>
      </c>
    </row>
    <row r="14" spans="1:46" ht="13.5" customHeight="1" x14ac:dyDescent="0.2">
      <c r="A14" s="243"/>
      <c r="AK14" s="1093" t="s">
        <v>482</v>
      </c>
      <c r="AL14" s="1094"/>
      <c r="AM14" s="1094"/>
      <c r="AN14" s="1095"/>
      <c r="AO14" s="258">
        <v>-26490309</v>
      </c>
      <c r="AP14" s="258">
        <v>-9299</v>
      </c>
      <c r="AQ14" s="259">
        <v>-6260</v>
      </c>
      <c r="AR14" s="260">
        <v>48.5</v>
      </c>
    </row>
    <row r="15" spans="1:46" ht="13" x14ac:dyDescent="0.2">
      <c r="A15" s="243"/>
      <c r="AK15" s="1090" t="s">
        <v>152</v>
      </c>
      <c r="AL15" s="1091"/>
      <c r="AM15" s="1091"/>
      <c r="AN15" s="1092"/>
      <c r="AO15" s="258">
        <v>301222807</v>
      </c>
      <c r="AP15" s="258">
        <v>105744</v>
      </c>
      <c r="AQ15" s="259">
        <v>83568</v>
      </c>
      <c r="AR15" s="260">
        <v>26.5</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483</v>
      </c>
    </row>
    <row r="20" spans="1:46" ht="13" x14ac:dyDescent="0.2">
      <c r="A20" s="243"/>
      <c r="AK20" s="265"/>
      <c r="AL20" s="266"/>
      <c r="AM20" s="266"/>
      <c r="AN20" s="267"/>
      <c r="AO20" s="268" t="s">
        <v>484</v>
      </c>
      <c r="AP20" s="269" t="s">
        <v>485</v>
      </c>
      <c r="AQ20" s="270" t="s">
        <v>486</v>
      </c>
      <c r="AR20" s="271"/>
    </row>
    <row r="21" spans="1:46" s="244" customFormat="1" ht="13" x14ac:dyDescent="0.2">
      <c r="A21" s="272"/>
      <c r="AK21" s="1096" t="s">
        <v>487</v>
      </c>
      <c r="AL21" s="1097"/>
      <c r="AM21" s="1097"/>
      <c r="AN21" s="1098"/>
      <c r="AO21" s="273">
        <v>1200.31</v>
      </c>
      <c r="AP21" s="274">
        <v>935.76</v>
      </c>
      <c r="AQ21" s="275">
        <v>264.55</v>
      </c>
      <c r="AS21" s="276"/>
      <c r="AT21" s="272"/>
    </row>
    <row r="22" spans="1:46" s="244" customFormat="1" ht="13" x14ac:dyDescent="0.2">
      <c r="A22" s="272"/>
      <c r="AK22" s="1096" t="s">
        <v>488</v>
      </c>
      <c r="AL22" s="1097"/>
      <c r="AM22" s="1097"/>
      <c r="AN22" s="1098"/>
      <c r="AO22" s="277">
        <v>100.2</v>
      </c>
      <c r="AP22" s="278">
        <v>100.2</v>
      </c>
      <c r="AQ22" s="279">
        <v>0</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490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491</v>
      </c>
      <c r="AL29" s="244"/>
      <c r="AM29" s="244"/>
      <c r="AN29" s="244"/>
      <c r="AS29" s="286"/>
    </row>
    <row r="30" spans="1:46" ht="13.5" customHeight="1" x14ac:dyDescent="0.2">
      <c r="A30" s="243"/>
      <c r="AK30" s="246"/>
      <c r="AL30" s="247"/>
      <c r="AM30" s="247"/>
      <c r="AN30" s="248"/>
      <c r="AO30" s="1100" t="s">
        <v>471</v>
      </c>
      <c r="AP30" s="249"/>
      <c r="AQ30" s="250" t="s">
        <v>472</v>
      </c>
      <c r="AR30" s="251"/>
    </row>
    <row r="31" spans="1:46" ht="13" x14ac:dyDescent="0.2">
      <c r="A31" s="243"/>
      <c r="AK31" s="252"/>
      <c r="AL31" s="253"/>
      <c r="AM31" s="253"/>
      <c r="AN31" s="254"/>
      <c r="AO31" s="1101"/>
      <c r="AP31" s="255" t="s">
        <v>473</v>
      </c>
      <c r="AQ31" s="256" t="s">
        <v>474</v>
      </c>
      <c r="AR31" s="257" t="s">
        <v>475</v>
      </c>
    </row>
    <row r="32" spans="1:46" ht="27" customHeight="1" x14ac:dyDescent="0.2">
      <c r="A32" s="243"/>
      <c r="AK32" s="1087" t="s">
        <v>492</v>
      </c>
      <c r="AL32" s="1088"/>
      <c r="AM32" s="1088"/>
      <c r="AN32" s="1089"/>
      <c r="AO32" s="258">
        <v>118164059</v>
      </c>
      <c r="AP32" s="258">
        <v>41481</v>
      </c>
      <c r="AQ32" s="259">
        <v>24743</v>
      </c>
      <c r="AR32" s="260">
        <v>67.599999999999994</v>
      </c>
    </row>
    <row r="33" spans="1:2046 2052:4096 4102:5116 5122:7166 7172:9216 9222:10236 10242:12286 12292:14336 14342:15356 15362:16384" ht="13.5" customHeight="1" x14ac:dyDescent="0.2">
      <c r="A33" s="243"/>
      <c r="AK33" s="1087" t="s">
        <v>493</v>
      </c>
      <c r="AL33" s="1088"/>
      <c r="AM33" s="1088"/>
      <c r="AN33" s="1089"/>
      <c r="AO33" s="258">
        <v>310625</v>
      </c>
      <c r="AP33" s="258">
        <v>109</v>
      </c>
      <c r="AQ33" s="259">
        <v>934</v>
      </c>
      <c r="AR33" s="260">
        <v>-88.3</v>
      </c>
    </row>
    <row r="34" spans="1:2046 2052:4096 4102:5116 5122:7166 7172:9216 9222:10236 10242:12286 12292:14336 14342:15356 15362:16384" ht="27" customHeight="1" x14ac:dyDescent="0.2">
      <c r="A34" s="243"/>
      <c r="AK34" s="1087" t="s">
        <v>494</v>
      </c>
      <c r="AL34" s="1088"/>
      <c r="AM34" s="1088"/>
      <c r="AN34" s="1089"/>
      <c r="AO34" s="258">
        <v>28924547</v>
      </c>
      <c r="AP34" s="258">
        <v>10154</v>
      </c>
      <c r="AQ34" s="259">
        <v>21103</v>
      </c>
      <c r="AR34" s="260">
        <v>-51.9</v>
      </c>
    </row>
    <row r="35" spans="1:2046 2052:4096 4102:5116 5122:7166 7172:9216 9222:10236 10242:12286 12292:14336 14342:15356 15362:16384" ht="27" customHeight="1" x14ac:dyDescent="0.2">
      <c r="A35" s="243"/>
      <c r="AK35" s="1087" t="s">
        <v>495</v>
      </c>
      <c r="AL35" s="1088"/>
      <c r="AM35" s="1088"/>
      <c r="AN35" s="1089"/>
      <c r="AO35" s="258">
        <v>3002169</v>
      </c>
      <c r="AP35" s="258">
        <v>1054</v>
      </c>
      <c r="AQ35" s="259">
        <v>738</v>
      </c>
      <c r="AR35" s="260">
        <v>42.8</v>
      </c>
    </row>
    <row r="36" spans="1:2046 2052:4096 4102:5116 5122:7166 7172:9216 9222:10236 10242:12286 12292:14336 14342:15356 15362:16384" ht="27" customHeight="1" x14ac:dyDescent="0.2">
      <c r="A36" s="243"/>
      <c r="AK36" s="1087" t="s">
        <v>496</v>
      </c>
      <c r="AL36" s="1088"/>
      <c r="AM36" s="1088"/>
      <c r="AN36" s="1089"/>
      <c r="AO36" s="258" t="s">
        <v>478</v>
      </c>
      <c r="AP36" s="258" t="s">
        <v>478</v>
      </c>
      <c r="AQ36" s="259">
        <v>46</v>
      </c>
      <c r="AR36" s="260" t="s">
        <v>478</v>
      </c>
    </row>
    <row r="37" spans="1:2046 2052:4096 4102:5116 5122:7166 7172:9216 9222:10236 10242:12286 12292:14336 14342:15356 15362:16384" ht="13.5" customHeight="1" x14ac:dyDescent="0.2">
      <c r="A37" s="243"/>
      <c r="AK37" s="1087" t="s">
        <v>497</v>
      </c>
      <c r="AL37" s="1088"/>
      <c r="AM37" s="1088"/>
      <c r="AN37" s="1089"/>
      <c r="AO37" s="258">
        <v>458891</v>
      </c>
      <c r="AP37" s="258">
        <v>161</v>
      </c>
      <c r="AQ37" s="259">
        <v>387</v>
      </c>
      <c r="AR37" s="260">
        <v>-58.4</v>
      </c>
    </row>
    <row r="38" spans="1:2046 2052:4096 4102:5116 5122:7166 7172:9216 9222:10236 10242:12286 12292:14336 14342:15356 15362:16384" ht="27" customHeight="1" x14ac:dyDescent="0.2">
      <c r="A38" s="243"/>
      <c r="AK38" s="1084" t="s">
        <v>498</v>
      </c>
      <c r="AL38" s="1085"/>
      <c r="AM38" s="1085"/>
      <c r="AN38" s="1086"/>
      <c r="AO38" s="287" t="s">
        <v>478</v>
      </c>
      <c r="AP38" s="287" t="s">
        <v>478</v>
      </c>
      <c r="AQ38" s="288">
        <v>1</v>
      </c>
      <c r="AR38" s="279" t="s">
        <v>478</v>
      </c>
      <c r="AS38" s="286"/>
    </row>
    <row r="39" spans="1:2046 2052:4096 4102:5116 5122:7166 7172:9216 9222:10236 10242:12286 12292:14336 14342:15356 15362:16384" ht="13" x14ac:dyDescent="0.2">
      <c r="A39" s="243"/>
      <c r="AK39" s="1084" t="s">
        <v>499</v>
      </c>
      <c r="AL39" s="1085"/>
      <c r="AM39" s="1085"/>
      <c r="AN39" s="1086"/>
      <c r="AO39" s="258">
        <v>-5887249</v>
      </c>
      <c r="AP39" s="258">
        <v>-2067</v>
      </c>
      <c r="AQ39" s="259">
        <v>-1874</v>
      </c>
      <c r="AR39" s="260">
        <v>10.3</v>
      </c>
      <c r="AS39" s="286"/>
    </row>
    <row r="40" spans="1:2046 2052:4096 4102:5116 5122:7166 7172:9216 9222:10236 10242:12286 12292:14336 14342:15356 15362:16384" ht="27" customHeight="1" x14ac:dyDescent="0.2">
      <c r="A40" s="243"/>
      <c r="AK40" s="1087" t="s">
        <v>500</v>
      </c>
      <c r="AL40" s="1088"/>
      <c r="AM40" s="1088"/>
      <c r="AN40" s="1089"/>
      <c r="AO40" s="258">
        <v>-86008624</v>
      </c>
      <c r="AP40" s="258">
        <v>-30193</v>
      </c>
      <c r="AQ40" s="259">
        <v>-26082</v>
      </c>
      <c r="AR40" s="260">
        <v>15.8</v>
      </c>
      <c r="AS40" s="286"/>
    </row>
    <row r="41" spans="1:2046 2052:4096 4102:5116 5122:7166 7172:9216 9222:10236 10242:12286 12292:14336 14342:15356 15362:16384" ht="13" x14ac:dyDescent="0.2">
      <c r="A41" s="243"/>
      <c r="AK41" s="1090" t="s">
        <v>501</v>
      </c>
      <c r="AL41" s="1091"/>
      <c r="AM41" s="1091"/>
      <c r="AN41" s="1092"/>
      <c r="AO41" s="258">
        <v>58964418</v>
      </c>
      <c r="AP41" s="258">
        <v>20699</v>
      </c>
      <c r="AQ41" s="259">
        <v>19998</v>
      </c>
      <c r="AR41" s="260">
        <v>3.5</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502</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471</v>
      </c>
      <c r="AN49" s="1081" t="s">
        <v>504</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505</v>
      </c>
      <c r="AO50" s="300" t="s">
        <v>506</v>
      </c>
      <c r="AP50" s="301" t="s">
        <v>507</v>
      </c>
      <c r="AQ50" s="302" t="s">
        <v>508</v>
      </c>
      <c r="AR50" s="303" t="s">
        <v>509</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510</v>
      </c>
      <c r="AL51" s="296"/>
      <c r="AM51" s="304">
        <v>182314186</v>
      </c>
      <c r="AN51" s="305">
        <v>62701</v>
      </c>
      <c r="AO51" s="306">
        <v>17.2</v>
      </c>
      <c r="AP51" s="307">
        <v>46888</v>
      </c>
      <c r="AQ51" s="308">
        <v>9.5</v>
      </c>
      <c r="AR51" s="309">
        <v>7.7</v>
      </c>
    </row>
    <row r="52" spans="1:16384" ht="13" x14ac:dyDescent="0.2">
      <c r="A52" s="243"/>
      <c r="AK52" s="310"/>
      <c r="AL52" s="311" t="s">
        <v>511</v>
      </c>
      <c r="AM52" s="312">
        <v>35138379</v>
      </c>
      <c r="AN52" s="313">
        <v>12085</v>
      </c>
      <c r="AO52" s="314">
        <v>-2</v>
      </c>
      <c r="AP52" s="315">
        <v>14375</v>
      </c>
      <c r="AQ52" s="316">
        <v>-5.5</v>
      </c>
      <c r="AR52" s="317">
        <v>3.5</v>
      </c>
    </row>
    <row r="53" spans="1:16384" ht="13" x14ac:dyDescent="0.2">
      <c r="A53" s="243"/>
      <c r="AK53" s="295" t="s">
        <v>512</v>
      </c>
      <c r="AL53" s="296"/>
      <c r="AM53" s="304">
        <v>169815707</v>
      </c>
      <c r="AN53" s="305">
        <v>58752</v>
      </c>
      <c r="AO53" s="306">
        <v>-6.3</v>
      </c>
      <c r="AP53" s="307">
        <v>46574</v>
      </c>
      <c r="AQ53" s="308">
        <v>-0.7</v>
      </c>
      <c r="AR53" s="309">
        <v>-5.6</v>
      </c>
    </row>
    <row r="54" spans="1:16384" ht="13" x14ac:dyDescent="0.2">
      <c r="A54" s="243"/>
      <c r="AK54" s="310"/>
      <c r="AL54" s="311" t="s">
        <v>511</v>
      </c>
      <c r="AM54" s="312">
        <v>39698447</v>
      </c>
      <c r="AN54" s="313">
        <v>13735</v>
      </c>
      <c r="AO54" s="314">
        <v>13.7</v>
      </c>
      <c r="AP54" s="315">
        <v>14394</v>
      </c>
      <c r="AQ54" s="316">
        <v>0.1</v>
      </c>
      <c r="AR54" s="317">
        <v>13.6</v>
      </c>
    </row>
    <row r="55" spans="1:16384" ht="13" x14ac:dyDescent="0.2">
      <c r="A55" s="243"/>
      <c r="AK55" s="295" t="s">
        <v>513</v>
      </c>
      <c r="AL55" s="296"/>
      <c r="AM55" s="304">
        <v>166385451</v>
      </c>
      <c r="AN55" s="305">
        <v>57777</v>
      </c>
      <c r="AO55" s="306">
        <v>-1.7</v>
      </c>
      <c r="AP55" s="307">
        <v>44729</v>
      </c>
      <c r="AQ55" s="308">
        <v>-4</v>
      </c>
      <c r="AR55" s="309">
        <v>2.2999999999999998</v>
      </c>
    </row>
    <row r="56" spans="1:16384" ht="13" x14ac:dyDescent="0.2">
      <c r="A56" s="243"/>
      <c r="AK56" s="310"/>
      <c r="AL56" s="311" t="s">
        <v>511</v>
      </c>
      <c r="AM56" s="312">
        <v>44160692</v>
      </c>
      <c r="AN56" s="313">
        <v>15335</v>
      </c>
      <c r="AO56" s="314">
        <v>11.6</v>
      </c>
      <c r="AP56" s="315">
        <v>15395</v>
      </c>
      <c r="AQ56" s="316">
        <v>7</v>
      </c>
      <c r="AR56" s="317">
        <v>4.5999999999999996</v>
      </c>
    </row>
    <row r="57" spans="1:16384" ht="13" x14ac:dyDescent="0.2">
      <c r="A57" s="243"/>
      <c r="AK57" s="295" t="s">
        <v>514</v>
      </c>
      <c r="AL57" s="296"/>
      <c r="AM57" s="304">
        <v>159724542</v>
      </c>
      <c r="AN57" s="305">
        <v>55737</v>
      </c>
      <c r="AO57" s="306">
        <v>-3.5</v>
      </c>
      <c r="AP57" s="307">
        <v>44130</v>
      </c>
      <c r="AQ57" s="308">
        <v>-1.3</v>
      </c>
      <c r="AR57" s="309">
        <v>-2.2000000000000002</v>
      </c>
    </row>
    <row r="58" spans="1:16384" ht="13" x14ac:dyDescent="0.2">
      <c r="A58" s="243"/>
      <c r="AK58" s="310"/>
      <c r="AL58" s="311" t="s">
        <v>511</v>
      </c>
      <c r="AM58" s="312">
        <v>44930098</v>
      </c>
      <c r="AN58" s="313">
        <v>15679</v>
      </c>
      <c r="AO58" s="314">
        <v>2.2000000000000002</v>
      </c>
      <c r="AP58" s="315">
        <v>15920</v>
      </c>
      <c r="AQ58" s="316">
        <v>3.4</v>
      </c>
      <c r="AR58" s="317">
        <v>-1.2</v>
      </c>
    </row>
    <row r="59" spans="1:16384" ht="13" x14ac:dyDescent="0.2">
      <c r="A59" s="243"/>
      <c r="AK59" s="295" t="s">
        <v>515</v>
      </c>
      <c r="AL59" s="296"/>
      <c r="AM59" s="304">
        <v>162354954</v>
      </c>
      <c r="AN59" s="305">
        <v>56995</v>
      </c>
      <c r="AO59" s="306">
        <v>2.2999999999999998</v>
      </c>
      <c r="AP59" s="307">
        <v>44816</v>
      </c>
      <c r="AQ59" s="308">
        <v>1.6</v>
      </c>
      <c r="AR59" s="309">
        <v>0.7</v>
      </c>
    </row>
    <row r="60" spans="1:16384" ht="13" x14ac:dyDescent="0.2">
      <c r="A60" s="243"/>
      <c r="AK60" s="310"/>
      <c r="AL60" s="311" t="s">
        <v>511</v>
      </c>
      <c r="AM60" s="312">
        <v>51555862</v>
      </c>
      <c r="AN60" s="313">
        <v>18099</v>
      </c>
      <c r="AO60" s="314">
        <v>15.4</v>
      </c>
      <c r="AP60" s="315">
        <v>17040</v>
      </c>
      <c r="AQ60" s="316">
        <v>7</v>
      </c>
      <c r="AR60" s="317">
        <v>8.4</v>
      </c>
    </row>
    <row r="61" spans="1:16384" ht="13" x14ac:dyDescent="0.2">
      <c r="A61" s="243"/>
      <c r="AK61" s="295" t="s">
        <v>516</v>
      </c>
      <c r="AL61" s="318"/>
      <c r="AM61" s="304">
        <v>168118968</v>
      </c>
      <c r="AN61" s="305">
        <v>58392</v>
      </c>
      <c r="AO61" s="306">
        <v>1.6</v>
      </c>
      <c r="AP61" s="307">
        <v>45427</v>
      </c>
      <c r="AQ61" s="319">
        <v>1</v>
      </c>
      <c r="AR61" s="309">
        <v>0.6</v>
      </c>
    </row>
    <row r="62" spans="1:16384" ht="13" x14ac:dyDescent="0.2">
      <c r="A62" s="243"/>
      <c r="AK62" s="310"/>
      <c r="AL62" s="311" t="s">
        <v>511</v>
      </c>
      <c r="AM62" s="312">
        <v>43096696</v>
      </c>
      <c r="AN62" s="313">
        <v>14987</v>
      </c>
      <c r="AO62" s="314">
        <v>8.1999999999999993</v>
      </c>
      <c r="AP62" s="315">
        <v>15425</v>
      </c>
      <c r="AQ62" s="316">
        <v>2.4</v>
      </c>
      <c r="AR62" s="317">
        <v>5.8</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TgprNfVAVWGXsDtmwLntTSSY2e1/HEuj5NCRUXSdVIyhJudAwq0ycirBNgmQjrVr01wV+zrlyHy21XmdMXBreA==" saltValue="edxyzeh8SasdbD4bmziDK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keQsbltU0npiSLDXgM/372Z/agvDo8/UhCeVP7ufxG9/022Vg/yTYHCQlWYNv7PkDuAMOJqm5Gsm0KGuSNCBpQ==" saltValue="49Ffk7/uAlbQ8djIKfTZF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AvZQTspVtaEZXNmW1bCvfOC727v7guqA3TX3QNpAKbDOZ5TmpNAd/aiKojWq6Wrt8v65RYk2dr3xu5AUI04OYA==" saltValue="y3sPU7vuCyzSaTi/V0Lds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517</v>
      </c>
      <c r="G46" s="323" t="s">
        <v>518</v>
      </c>
      <c r="H46" s="323" t="s">
        <v>519</v>
      </c>
      <c r="I46" s="323" t="s">
        <v>520</v>
      </c>
      <c r="J46" s="324" t="s">
        <v>521</v>
      </c>
    </row>
    <row r="47" spans="2:10" ht="57.75" customHeight="1" x14ac:dyDescent="0.2">
      <c r="B47" s="7"/>
      <c r="C47" s="1102" t="s">
        <v>4</v>
      </c>
      <c r="D47" s="1102"/>
      <c r="E47" s="1103"/>
      <c r="F47" s="325">
        <v>4.7300000000000004</v>
      </c>
      <c r="G47" s="326">
        <v>6.05</v>
      </c>
      <c r="H47" s="326">
        <v>11.79</v>
      </c>
      <c r="I47" s="326">
        <v>10.17</v>
      </c>
      <c r="J47" s="327">
        <v>10.77</v>
      </c>
    </row>
    <row r="48" spans="2:10" ht="57.75" customHeight="1" x14ac:dyDescent="0.2">
      <c r="B48" s="8"/>
      <c r="C48" s="1104" t="s">
        <v>5</v>
      </c>
      <c r="D48" s="1104"/>
      <c r="E48" s="1105"/>
      <c r="F48" s="328">
        <v>3.8</v>
      </c>
      <c r="G48" s="329">
        <v>3.11</v>
      </c>
      <c r="H48" s="329">
        <v>3.04</v>
      </c>
      <c r="I48" s="329">
        <v>3.2</v>
      </c>
      <c r="J48" s="330">
        <v>2.27</v>
      </c>
    </row>
    <row r="49" spans="2:10" ht="57.75" customHeight="1" thickBot="1" x14ac:dyDescent="0.25">
      <c r="B49" s="9"/>
      <c r="C49" s="1106" t="s">
        <v>6</v>
      </c>
      <c r="D49" s="1106"/>
      <c r="E49" s="1107"/>
      <c r="F49" s="331">
        <v>4.78</v>
      </c>
      <c r="G49" s="332">
        <v>1.62</v>
      </c>
      <c r="H49" s="332">
        <v>6.02</v>
      </c>
      <c r="I49" s="332">
        <v>1.3</v>
      </c>
      <c r="J49" s="333">
        <v>1.1499999999999999</v>
      </c>
    </row>
    <row r="50" spans="2:10" ht="13.5" customHeight="1" x14ac:dyDescent="0.2"/>
  </sheetData>
  <sheetProtection algorithmName="SHA-512" hashValue="u8xe7MgXgxeKpDkfCBLC0j+ly0mbFCmr7ntpwHCzxdRdf8R4iOH91utDL4UywXJ6iVORzUoc1a4yo43fB39BEg==" saltValue="7VzJIrUUjPepZpzmBgYlb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CA0FAFC4-4740-4A7E-9192-2E009783095B}"/>
</file>

<file path=customXml/itemProps2.xml><?xml version="1.0" encoding="utf-8"?>
<ds:datastoreItem xmlns:ds="http://schemas.openxmlformats.org/officeDocument/2006/customXml" ds:itemID="{B06D07C3-8499-4E0B-97C0-9E4D08E23B30}"/>
</file>

<file path=customXml/itemProps3.xml><?xml version="1.0" encoding="utf-8"?>
<ds:datastoreItem xmlns:ds="http://schemas.openxmlformats.org/officeDocument/2006/customXml" ds:itemID="{0E5EBC6E-1AFC-4AD0-A5D3-9F39801BC33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2026-03-12T08:09:59Z</cp:lastPrinted>
  <dcterms:created xsi:type="dcterms:W3CDTF">2026-02-19T23:58:01Z</dcterms:created>
  <dcterms:modified xsi:type="dcterms:W3CDTF">2026-03-17T07:59:48Z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