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113445\AppData\Local\Microsoft\Windows\INetCache\Content.Outlook\G0HJVL4G\"/>
    </mc:Choice>
  </mc:AlternateContent>
  <xr:revisionPtr revIDLastSave="0" documentId="13_ncr:1_{4E15BE2D-71F9-4357-A00C-290F605927D8}" xr6:coauthVersionLast="47" xr6:coauthVersionMax="47" xr10:uidLastSave="{00000000-0000-0000-0000-000000000000}"/>
  <bookViews>
    <workbookView xWindow="-120" yWindow="-1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BE33" i="10"/>
  <c r="CO32" i="10"/>
  <c r="CO33" i="10" s="1"/>
  <c r="CO34" i="10" s="1"/>
  <c r="CO35" i="10" s="1"/>
  <c r="CO36" i="10" s="1"/>
  <c r="CO37" i="10" s="1"/>
  <c r="CO38" i="10" s="1"/>
  <c r="CO39" i="10" s="1"/>
  <c r="CO40" i="10" s="1"/>
  <c r="CO41" i="10" s="1"/>
  <c r="BW32" i="10"/>
  <c r="BW33" i="10" s="1"/>
  <c r="BE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U33" i="10" s="1"/>
  <c r="AM32" i="10" l="1"/>
  <c r="AM33" i="10" s="1"/>
  <c r="AM34" i="10" s="1"/>
  <c r="AM35" i="10" s="1"/>
  <c r="AM36" i="10" s="1"/>
</calcChain>
</file>

<file path=xl/sharedStrings.xml><?xml version="1.0" encoding="utf-8"?>
<sst xmlns="http://schemas.openxmlformats.org/spreadsheetml/2006/main" count="1213" uniqueCount="574">
  <si>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</si>
  <si>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</si>
  <si>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</si>
  <si>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</si>
  <si>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</si>
  <si>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</si>
  <si>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</si>
  <si>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</si>
  <si>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</si>
  <si>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</si>
  <si>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</si>
  <si>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</si>
  <si>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</si>
  <si>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</si>
  <si>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</si>
  <si>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</si>
  <si>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</si>
  <si>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</si>
  <si>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</si>
  <si>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</si>
  <si>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</si>
  <si>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</si>
  <si>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</si>
  <si>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</si>
  <si>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</si>
  <si>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</si>
  <si>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</si>
  <si>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</si>
  <si>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</si>
  <si>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</si>
  <si>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</si>
  <si>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</si>
  <si>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</si>
  <si>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</si>
  <si>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</si>
  <si>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</si>
  <si>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</si>
  <si>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</si>
  <si>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</si>
  <si>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</si>
  <si>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</si>
  <si>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</si>
  <si>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</si>
  <si>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</si>
  <si>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</si>
  <si>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</si>
  <si>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</si>
  <si>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</si>
  <si>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</si>
  <si>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</si>
  <si>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</si>
  <si>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</si>
  <si>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</si>
  <si>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</si>
  <si>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</si>
  <si>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</si>
  <si>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</si>
  <si>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</si>
  <si>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</si>
  <si>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</si>
  <si>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</si>
  <si>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</si>
  <si>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</si>
  <si>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</si>
  <si>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</si>
  <si>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</si>
  <si>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</si>
  <si>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</si>
  <si>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</si>
  <si>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</si>
  <si>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</si>
  <si>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</si>
  <si>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</si>
  <si>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</si>
  <si>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</si>
  <si>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</si>
  <si>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</si>
  <si>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</si>
  <si>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</si>
  <si>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</si>
  <si>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埼玉県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</si>
  <si>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</si>
  <si>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</si>
  <si>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</si>
  <si>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</si>
  <si>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</si>
  <si>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</si>
  <si>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</si>
  <si>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</si>
  <si>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</si>
  <si>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</si>
  <si>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</si>
  <si>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</si>
  <si>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</si>
  <si>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</si>
  <si>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</si>
  <si>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</si>
  <si>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</si>
  <si>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</si>
  <si>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</si>
  <si>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</si>
  <si>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</si>
  <si>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</si>
  <si>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</si>
  <si>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</si>
  <si>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</si>
  <si>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</si>
  <si>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</si>
  <si>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</si>
  <si>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</si>
  <si>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</si>
  <si>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</si>
  <si>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</si>
  <si>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</si>
  <si>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1.1</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</si>
  <si>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</si>
  <si>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</si>
  <si>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</si>
  <si>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</si>
  <si>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</si>
  <si>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</si>
  <si>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</si>
  <si>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</si>
  <si>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</si>
  <si>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</si>
  <si>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</si>
  <si>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</si>
  <si>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</si>
  <si>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</si>
  <si>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</si>
  <si>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</si>
  <si>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</si>
  <si>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</si>
  <si>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</si>
  <si>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</si>
  <si>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</si>
  <si>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</si>
  <si>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</si>
  <si>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</si>
  <si>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</si>
  <si>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</si>
  <si>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</si>
  <si>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</si>
  <si>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</si>
  <si>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</si>
  <si>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</si>
  <si>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</si>
  <si>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</si>
  <si>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</si>
  <si>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</si>
  <si>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</si>
  <si>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</si>
  <si>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</si>
  <si>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</si>
  <si>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</si>
  <si>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</si>
  <si>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</si>
  <si>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</si>
  <si>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</si>
  <si>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</si>
  <si>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</si>
  <si>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</si>
  <si>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</si>
  <si>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</si>
  <si>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</si>
  <si>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</si>
  <si>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</si>
  <si>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</si>
  <si>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</si>
  <si>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</si>
  <si>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</si>
  <si>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</si>
  <si>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</si>
  <si>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</si>
  <si>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</si>
  <si>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</si>
  <si>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</si>
  <si>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</si>
  <si>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</si>
  <si>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</si>
  <si>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</si>
  <si>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</si>
  <si>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埼玉県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</si>
  <si>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</si>
  <si>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</si>
  <si>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</si>
  <si>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</si>
  <si>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</si>
  <si>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</si>
  <si>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</si>
  <si>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</si>
  <si>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</si>
  <si>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</si>
  <si>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</si>
  <si>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</si>
  <si>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</si>
  <si>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</si>
  <si>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</si>
  <si>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</si>
  <si>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</si>
  <si>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</si>
  <si>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</si>
  <si>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</si>
  <si>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</si>
  <si>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</si>
  <si>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</si>
  <si>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</si>
  <si>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</si>
  <si>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</si>
  <si>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</si>
  <si>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</si>
  <si>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</si>
  <si>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</si>
  <si>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</si>
  <si>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</si>
  <si>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</si>
  <si>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</si>
  <si>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</si>
  <si>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</si>
  <si>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</si>
  <si>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</si>
  <si>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</si>
  <si>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</si>
  <si>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</si>
  <si>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</si>
  <si>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</si>
  <si>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</si>
  <si>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</si>
  <si>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</si>
  <si>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</si>
  <si>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</si>
  <si>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</si>
  <si>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</si>
  <si>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</si>
  <si>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</si>
  <si>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</si>
  <si>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</si>
  <si>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</si>
  <si>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</si>
  <si>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</si>
  <si>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</si>
  <si>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</si>
  <si>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</si>
  <si>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</si>
  <si>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</si>
  <si>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</si>
  <si>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</si>
  <si>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</si>
  <si>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</si>
  <si>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</si>
  <si>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</si>
  <si>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</si>
  <si>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</si>
  <si>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</si>
  <si>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</si>
  <si>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</si>
  <si>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</si>
  <si>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</si>
  <si>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</si>
  <si>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</si>
  <si>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</si>
  <si>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</si>
  <si>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</si>
  <si>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</si>
  <si>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</si>
  <si>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</si>
  <si>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</si>
  <si>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</si>
  <si>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</si>
  <si>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</si>
  <si>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</si>
  <si>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</si>
  <si>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</si>
  <si>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</si>
  <si>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</si>
  <si>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</si>
  <si>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</si>
  <si>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</si>
  <si>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</si>
  <si>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</si>
  <si>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</si>
  <si>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</si>
  <si>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</si>
  <si>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</si>
  <si>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</si>
  <si>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</si>
  <si>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</si>
  <si>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</si>
  <si>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</si>
  <si>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</si>
  <si>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</si>
  <si>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</si>
  <si>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</si>
  <si>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</si>
  <si>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</si>
  <si>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</si>
  <si>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</si>
  <si>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</si>
  <si>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</si>
  <si>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</si>
  <si>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</si>
  <si>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</si>
  <si>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</si>
  <si>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</si>
  <si>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</si>
  <si>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</si>
  <si>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</si>
  <si>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</si>
  <si>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</si>
  <si>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</si>
  <si>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</si>
  <si>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</si>
  <si>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</si>
  <si>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</si>
  <si>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</si>
  <si>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</si>
  <si>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</si>
  <si>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</si>
  <si>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</si>
  <si>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</si>
  <si>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</si>
  <si>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</si>
  <si>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</si>
  <si>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</si>
  <si>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</si>
  <si>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</si>
  <si>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</si>
  <si>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</si>
  <si>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</si>
  <si>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</si>
  <si>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</si>
  <si>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</si>
  <si>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</si>
  <si>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</si>
  <si>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埼玉県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</si>
  <si>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</si>
  <si>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</si>
  <si>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</si>
  <si>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</si>
  <si>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</si>
  <si>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</si>
  <si>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</si>
  <si>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</si>
  <si>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</si>
  <si>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</si>
  <si>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</si>
  <si>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</si>
  <si>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</si>
  <si>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</si>
  <si>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</si>
  <si>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</si>
  <si>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</si>
  <si>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</si>
  <si>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</si>
  <si>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</si>
  <si>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</si>
  <si>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市町村振興事業特別会計</t>
    <phoneticPr fontId="3"/>
  </si>
  <si>
    <t>災害救助事業特別会計</t>
    <phoneticPr fontId="3"/>
  </si>
  <si>
    <t>母子父子寡婦福祉資金特別会計</t>
    <phoneticPr fontId="3"/>
  </si>
  <si>
    <t>地方独立行政法人埼玉県立病院機構貸付金事業等特別会計</t>
    <phoneticPr fontId="3"/>
  </si>
  <si>
    <t>中小企業高度化資金特別会計</t>
    <phoneticPr fontId="3"/>
  </si>
  <si>
    <t>就農支援資金貸付事業特別会計</t>
    <phoneticPr fontId="3"/>
  </si>
  <si>
    <t>林業・木材産業改善資金特別会計</t>
    <phoneticPr fontId="3"/>
  </si>
  <si>
    <t>本多静六博士育英事業特別会計</t>
    <phoneticPr fontId="3"/>
  </si>
  <si>
    <t>用地事業特別会計</t>
    <phoneticPr fontId="3"/>
  </si>
  <si>
    <t>県営住宅事業特別会計</t>
    <phoneticPr fontId="3"/>
  </si>
  <si>
    <t>高等学校等奨学金事業特別会計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</si>
  <si>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</si>
  <si>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</si>
  <si>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</si>
  <si>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</si>
  <si>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</si>
  <si>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</si>
  <si>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</si>
  <si>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</si>
  <si>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</si>
  <si>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</si>
  <si>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</si>
  <si>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</si>
  <si>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</si>
  <si>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</si>
  <si>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公営競技事業特別会計</t>
    <phoneticPr fontId="3"/>
  </si>
  <si>
    <t>埼玉県総合リハビリテーションセンター病院事業会計</t>
    <phoneticPr fontId="3"/>
  </si>
  <si>
    <t>法適用企業</t>
    <phoneticPr fontId="3"/>
  </si>
  <si>
    <t>工業用水道事業会計</t>
    <phoneticPr fontId="3"/>
  </si>
  <si>
    <t>水道用水供給事業会計</t>
    <phoneticPr fontId="3"/>
  </si>
  <si>
    <t>流域下水道事業会計</t>
    <phoneticPr fontId="3"/>
  </si>
  <si>
    <t>地域整備事業会計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</si>
  <si>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</si>
  <si>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</si>
  <si>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</si>
  <si>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</si>
  <si>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</si>
  <si>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</si>
  <si>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</si>
  <si>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</si>
  <si>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</si>
  <si>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</si>
  <si>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</si>
  <si>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</si>
  <si>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</si>
  <si>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</si>
  <si>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</si>
  <si>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</si>
  <si>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</si>
  <si>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</si>
  <si>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</si>
  <si>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</si>
  <si>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</si>
  <si>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</si>
  <si>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</si>
  <si>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</si>
  <si>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</si>
  <si>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</si>
  <si>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</si>
  <si>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</si>
  <si>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</si>
  <si>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</si>
  <si>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</si>
  <si>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</si>
  <si>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</si>
  <si>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</si>
  <si>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</si>
  <si>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</si>
  <si>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</si>
  <si>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</si>
  <si>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</si>
  <si>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</si>
  <si>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</si>
  <si>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</si>
  <si>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</si>
  <si>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</si>
  <si>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</si>
  <si>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</si>
  <si>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</si>
  <si>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</si>
  <si>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</si>
  <si>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</si>
  <si>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</si>
  <si>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</si>
  <si>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</si>
  <si>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総合リハビリテーションセンター病院事業会計</t>
    <phoneticPr fontId="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</si>
  <si>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</si>
  <si>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</si>
  <si>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</si>
  <si>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</si>
  <si>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</si>
  <si>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</si>
  <si>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</si>
  <si>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</si>
  <si>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</si>
  <si>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</si>
  <si>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</si>
  <si>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</si>
  <si>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</si>
  <si>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</si>
  <si>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</si>
  <si>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</si>
  <si>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</si>
  <si>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</si>
  <si>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</si>
  <si>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</si>
  <si>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</si>
  <si>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</si>
  <si>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</si>
  <si>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</si>
  <si>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</si>
  <si>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</si>
  <si>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</si>
  <si>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</si>
  <si>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</si>
  <si>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</si>
  <si>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</si>
  <si>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</si>
  <si>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</si>
  <si>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</si>
  <si>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</si>
  <si>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</si>
  <si>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</si>
  <si>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</si>
  <si>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</si>
  <si>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</si>
  <si>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</si>
  <si>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</si>
  <si>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</si>
  <si>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</si>
  <si>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</si>
  <si>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</si>
  <si>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</si>
  <si>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</si>
  <si>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</si>
  <si>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</si>
  <si>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</si>
  <si>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</si>
  <si>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</si>
  <si>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</si>
  <si>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</si>
  <si>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</si>
  <si>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</si>
  <si>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</si>
  <si>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</si>
  <si>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</si>
  <si>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</si>
  <si>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</si>
  <si>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</si>
  <si>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</si>
  <si>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</si>
  <si>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</si>
  <si>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</si>
  <si>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</si>
  <si>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</si>
  <si>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</si>
  <si>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</si>
  <si>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</si>
  <si>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</si>
  <si>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</si>
  <si>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</si>
  <si>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</si>
  <si>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</si>
  <si>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</si>
  <si>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</si>
  <si>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地域整備事業会計</t>
  </si>
  <si>
    <t>水道用水供給事業会計</t>
  </si>
  <si>
    <t>一般会計</t>
  </si>
  <si>
    <t>工業用水道事業会計</t>
  </si>
  <si>
    <t>流域下水道事業会計</t>
  </si>
  <si>
    <t>公営競技事業特別会計</t>
  </si>
  <si>
    <t>埼玉県総合リハビリテーションセンター病院事業会計</t>
  </si>
  <si>
    <t>国民健康保険事業特別会計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</si>
  <si>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</si>
  <si>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</si>
  <si>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</si>
  <si>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</si>
  <si>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</si>
  <si>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</si>
  <si>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</si>
  <si>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</si>
  <si>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公共施設長寿命化等推進基金</t>
    <phoneticPr fontId="3"/>
  </si>
  <si>
    <t>－</t>
    <phoneticPr fontId="2"/>
  </si>
  <si>
    <t>大規模事業推進基金</t>
    <phoneticPr fontId="3"/>
  </si>
  <si>
    <t>後期高齢者医療財政安定化基金</t>
    <phoneticPr fontId="3"/>
  </si>
  <si>
    <t>さいたま環境創造基金</t>
    <phoneticPr fontId="3"/>
  </si>
  <si>
    <t>-</t>
    <phoneticPr fontId="2"/>
  </si>
  <si>
    <t>埼玉県浦和競馬組合</t>
  </si>
  <si>
    <t>彩の国さいたま人づくり広域連合</t>
  </si>
  <si>
    <t>○</t>
  </si>
  <si>
    <t>埼玉県農林公社（林業公社）</t>
  </si>
  <si>
    <t>埼玉県国際交流協会</t>
  </si>
  <si>
    <t>埼玉高速鉄道</t>
  </si>
  <si>
    <t>いきいき埼玉</t>
  </si>
  <si>
    <t>さいたま緑のトラスト協会</t>
  </si>
  <si>
    <t>埼玉県消防協会</t>
  </si>
  <si>
    <t>埼玉県生活衛生営業指導センター</t>
  </si>
  <si>
    <t>埼玉県産業文化センター</t>
  </si>
  <si>
    <t>埼玉県産業振興公社</t>
  </si>
  <si>
    <t>埼玉県土地開発公社</t>
  </si>
  <si>
    <t>埼玉県道路公社</t>
  </si>
  <si>
    <t>埼玉県河川公社</t>
  </si>
  <si>
    <t xml:space="preserve">埼玉県住宅供給公社 </t>
  </si>
  <si>
    <t>さいたまリバーフロンティア</t>
  </si>
  <si>
    <t>埼玉県埋蔵文化財調査事業団</t>
  </si>
  <si>
    <t>埼玉県暴力追放・薬物乱用防止センター</t>
  </si>
  <si>
    <t>埼玉県公園緑地協会</t>
  </si>
  <si>
    <t>埼玉県下水道公社</t>
  </si>
  <si>
    <t>さいたまアリーナ</t>
  </si>
  <si>
    <t>公立大学法人埼玉県立大学</t>
  </si>
  <si>
    <t>埼玉県芸術文化振興財団</t>
  </si>
  <si>
    <t>秩父開発機構</t>
  </si>
  <si>
    <t>埼玉新都市交通</t>
  </si>
  <si>
    <t>埼玉県立病院機構</t>
    <rPh sb="0" eb="2">
      <t>サイタマ</t>
    </rPh>
    <rPh sb="2" eb="4">
      <t>ケンリツ</t>
    </rPh>
    <rPh sb="4" eb="6">
      <t>ビョウイン</t>
    </rPh>
    <rPh sb="6" eb="8">
      <t>キコウ</t>
    </rPh>
    <phoneticPr fontId="3"/>
  </si>
  <si>
    <t>埼玉県青果物価格安定資金協会</t>
    <rPh sb="0" eb="3">
      <t>サイタマケン</t>
    </rPh>
    <rPh sb="3" eb="6">
      <t>セイカブツ</t>
    </rPh>
    <rPh sb="6" eb="8">
      <t>カカク</t>
    </rPh>
    <rPh sb="8" eb="10">
      <t>アンテイ</t>
    </rPh>
    <rPh sb="10" eb="12">
      <t>シキン</t>
    </rPh>
    <rPh sb="12" eb="14">
      <t>キョウカイ</t>
    </rPh>
    <phoneticPr fontId="3"/>
  </si>
  <si>
    <t>埼玉県勤労者福祉センター</t>
    <rPh sb="0" eb="3">
      <t>サイタマケン</t>
    </rPh>
    <rPh sb="3" eb="6">
      <t>キンロウシャ</t>
    </rPh>
    <rPh sb="6" eb="8">
      <t>フクシ</t>
    </rPh>
    <phoneticPr fontId="3"/>
  </si>
  <si>
    <t>デジタルSKIPステーション</t>
  </si>
  <si>
    <t>公立学校情報機器整備基金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</si>
</sst>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FDD4-4310-B6B1-ABCCCBB2DE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22502</c:v>
                </c:pt>
                <c:pt idx="1">
                  <c:v>24330</c:v>
                </c:pt>
                <c:pt idx="2">
                  <c:v>26046</c:v>
                </c:pt>
                <c:pt idx="3">
                  <c:v>28092</c:v>
                </c:pt>
                <c:pt idx="4">
                  <c:v>27017</c:v>
                </c:pt>
              </c:numCache>
            </c:numRef>
          </c:val>
          <c:smooth val="0"/>
          <c:extLst>
            <c:ext xmlns:c16="http://schemas.microsoft.com/office/drawing/2014/chart" uri="{C3380CC4-5D6E-409C-BE32-E72D297353CC}">
              <c16:uniqueId val="{00000001-FDD4-4310-B6B1-ABCCCBB2DE8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2.2400000000000002</c:v>
                </c:pt>
                <c:pt idx="1">
                  <c:v>2.69</c:v>
                </c:pt>
                <c:pt idx="2">
                  <c:v>3.23</c:v>
                </c:pt>
                <c:pt idx="3">
                  <c:v>2.71</c:v>
                </c:pt>
                <c:pt idx="4">
                  <c:v>3.6</c:v>
                </c:pt>
              </c:numCache>
            </c:numRef>
          </c:val>
          <c:extLst>
            <c:ext xmlns:c16="http://schemas.microsoft.com/office/drawing/2014/chart" uri="{C3380CC4-5D6E-409C-BE32-E72D297353CC}">
              <c16:uniqueId val="{00000000-D48A-4443-B236-0E260825BC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c:v>
                </c:pt>
                <c:pt idx="1">
                  <c:v>6.12</c:v>
                </c:pt>
                <c:pt idx="2">
                  <c:v>7.72</c:v>
                </c:pt>
                <c:pt idx="3">
                  <c:v>9.1</c:v>
                </c:pt>
                <c:pt idx="4">
                  <c:v>9.09</c:v>
                </c:pt>
              </c:numCache>
            </c:numRef>
          </c:val>
          <c:extLst>
            <c:ext xmlns:c16="http://schemas.microsoft.com/office/drawing/2014/chart" uri="{C3380CC4-5D6E-409C-BE32-E72D297353CC}">
              <c16:uniqueId val="{00000001-D48A-4443-B236-0E260825BC7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6.75</c:v>
                </c:pt>
                <c:pt idx="2">
                  <c:v>3.13</c:v>
                </c:pt>
                <c:pt idx="3">
                  <c:v>1.85</c:v>
                </c:pt>
                <c:pt idx="4">
                  <c:v>1.9</c:v>
                </c:pt>
              </c:numCache>
            </c:numRef>
          </c:val>
          <c:smooth val="0"/>
          <c:extLst>
            <c:ext xmlns:c16="http://schemas.microsoft.com/office/drawing/2014/chart" uri="{C3380CC4-5D6E-409C-BE32-E72D297353CC}">
              <c16:uniqueId val="{00000002-D48A-4443-B236-0E260825BC7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1.19</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0-98B1-4A45-B983-A0603AC84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B1-4A45-B983-A0603AC84A3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1.35</c:v>
                </c:pt>
                <c:pt idx="2">
                  <c:v>#N/A</c:v>
                </c:pt>
                <c:pt idx="3">
                  <c:v>0.66</c:v>
                </c:pt>
                <c:pt idx="4">
                  <c:v>#N/A</c:v>
                </c:pt>
                <c:pt idx="5">
                  <c:v>0.13</c:v>
                </c:pt>
                <c:pt idx="6">
                  <c:v>#N/A</c:v>
                </c:pt>
                <c:pt idx="7">
                  <c:v>0</c:v>
                </c:pt>
                <c:pt idx="8">
                  <c:v>#N/A</c:v>
                </c:pt>
                <c:pt idx="9">
                  <c:v>0.04</c:v>
                </c:pt>
              </c:numCache>
            </c:numRef>
          </c:val>
          <c:extLst>
            <c:ext xmlns:c16="http://schemas.microsoft.com/office/drawing/2014/chart" uri="{C3380CC4-5D6E-409C-BE32-E72D297353CC}">
              <c16:uniqueId val="{00000002-98B1-4A45-B983-A0603AC84A39}"/>
            </c:ext>
          </c:extLst>
        </c:ser>
        <c:ser>
          <c:idx val="3"/>
          <c:order val="3"/>
          <c:tx>
            <c:strRef>
              <c:f>データシート!$A$30</c:f>
              <c:strCache>
                <c:ptCount val="1"/>
                <c:pt idx="0">
                  <c:v>埼玉県総合リハビリテーションセンター病院事業会計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0.19</c:v>
                </c:pt>
                <c:pt idx="4">
                  <c:v>#N/A</c:v>
                </c:pt>
                <c:pt idx="5">
                  <c:v>0.24</c:v>
                </c:pt>
                <c:pt idx="6">
                  <c:v>#N/A</c:v>
                </c:pt>
                <c:pt idx="7">
                  <c:v>0.24</c:v>
                </c:pt>
                <c:pt idx="8">
                  <c:v>#N/A</c:v>
                </c:pt>
                <c:pt idx="9">
                  <c:v>0.24</c:v>
                </c:pt>
              </c:numCache>
            </c:numRef>
          </c:val>
          <c:extLst>
            <c:ext xmlns:c16="http://schemas.microsoft.com/office/drawing/2014/chart" uri="{C3380CC4-5D6E-409C-BE32-E72D297353CC}">
              <c16:uniqueId val="{00000003-98B1-4A45-B983-A0603AC84A39}"/>
            </c:ext>
          </c:extLst>
        </c:ser>
        <c:ser>
          <c:idx val="4"/>
          <c:order val="4"/>
          <c:tx>
            <c:strRef>
              <c:f>データシート!$A$31</c:f>
              <c:strCache>
                <c:ptCount val="1"/>
                <c:pt idx="0">
                  <c:v>公営競技事業特別会計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0.22</c:v>
                </c:pt>
                <c:pt idx="4">
                  <c:v>#N/A</c:v>
                </c:pt>
                <c:pt idx="5">
                  <c:v>0.34</c:v>
                </c:pt>
                <c:pt idx="6">
                  <c:v>#N/A</c:v>
                </c:pt>
                <c:pt idx="7">
                  <c:v>0.33</c:v>
                </c:pt>
                <c:pt idx="8">
                  <c:v>#N/A</c:v>
                </c:pt>
                <c:pt idx="9">
                  <c:v>0.33</c:v>
                </c:pt>
              </c:numCache>
            </c:numRef>
          </c:val>
          <c:extLst>
            <c:ext xmlns:c16="http://schemas.microsoft.com/office/drawing/2014/chart" uri="{C3380CC4-5D6E-409C-BE32-E72D297353CC}">
              <c16:uniqueId val="{00000004-98B1-4A45-B983-A0603AC84A39}"/>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1.39</c:v>
                </c:pt>
                <c:pt idx="4">
                  <c:v>#N/A</c:v>
                </c:pt>
                <c:pt idx="5">
                  <c:v>1.18</c:v>
                </c:pt>
                <c:pt idx="6">
                  <c:v>#N/A</c:v>
                </c:pt>
                <c:pt idx="7">
                  <c:v>1.04</c:v>
                </c:pt>
                <c:pt idx="8">
                  <c:v>#N/A</c:v>
                </c:pt>
                <c:pt idx="9">
                  <c:v>0.82</c:v>
                </c:pt>
              </c:numCache>
            </c:numRef>
          </c:val>
          <c:extLst>
            <c:ext xmlns:c16="http://schemas.microsoft.com/office/drawing/2014/chart" uri="{C3380CC4-5D6E-409C-BE32-E72D297353CC}">
              <c16:uniqueId val="{00000005-98B1-4A45-B983-A0603AC84A3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c:v>
                </c:pt>
                <c:pt idx="4">
                  <c:v>#N/A</c:v>
                </c:pt>
                <c:pt idx="5">
                  <c:v>1.02</c:v>
                </c:pt>
                <c:pt idx="6">
                  <c:v>#N/A</c:v>
                </c:pt>
                <c:pt idx="7">
                  <c:v>0.98</c:v>
                </c:pt>
                <c:pt idx="8">
                  <c:v>#N/A</c:v>
                </c:pt>
                <c:pt idx="9">
                  <c:v>0.91</c:v>
                </c:pt>
              </c:numCache>
            </c:numRef>
          </c:val>
          <c:extLst>
            <c:ext xmlns:c16="http://schemas.microsoft.com/office/drawing/2014/chart" uri="{C3380CC4-5D6E-409C-BE32-E72D297353CC}">
              <c16:uniqueId val="{00000006-98B1-4A45-B983-A0603AC84A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2.66</c:v>
                </c:pt>
                <c:pt idx="4">
                  <c:v>#N/A</c:v>
                </c:pt>
                <c:pt idx="5">
                  <c:v>3.21</c:v>
                </c:pt>
                <c:pt idx="6">
                  <c:v>#N/A</c:v>
                </c:pt>
                <c:pt idx="7">
                  <c:v>2.7</c:v>
                </c:pt>
                <c:pt idx="8">
                  <c:v>#N/A</c:v>
                </c:pt>
                <c:pt idx="9">
                  <c:v>3.57</c:v>
                </c:pt>
              </c:numCache>
            </c:numRef>
          </c:val>
          <c:extLst>
            <c:ext xmlns:c16="http://schemas.microsoft.com/office/drawing/2014/chart" uri="{C3380CC4-5D6E-409C-BE32-E72D297353CC}">
              <c16:uniqueId val="{00000007-98B1-4A45-B983-A0603AC84A39}"/>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4.3600000000000003</c:v>
                </c:pt>
                <c:pt idx="2">
                  <c:v>#N/A</c:v>
                </c:pt>
                <c:pt idx="3">
                  <c:v>4.32</c:v>
                </c:pt>
                <c:pt idx="4">
                  <c:v>#N/A</c:v>
                </c:pt>
                <c:pt idx="5">
                  <c:v>4.28</c:v>
                </c:pt>
                <c:pt idx="6">
                  <c:v>#N/A</c:v>
                </c:pt>
                <c:pt idx="7">
                  <c:v>3.88</c:v>
                </c:pt>
                <c:pt idx="8">
                  <c:v>#N/A</c:v>
                </c:pt>
                <c:pt idx="9">
                  <c:v>3.97</c:v>
                </c:pt>
              </c:numCache>
            </c:numRef>
          </c:val>
          <c:extLst>
            <c:ext xmlns:c16="http://schemas.microsoft.com/office/drawing/2014/chart" uri="{C3380CC4-5D6E-409C-BE32-E72D297353CC}">
              <c16:uniqueId val="{00000008-98B1-4A45-B983-A0603AC84A39}"/>
            </c:ext>
          </c:extLst>
        </c:ser>
        <c:ser>
          <c:idx val="9"/>
          <c:order val="9"/>
          <c:tx>
            <c:strRef>
              <c:f>データシート!$A$36</c:f>
              <c:strCache>
                <c:ptCount val="1"/>
                <c:pt idx="0">
                  <c:v>地域整備事業会計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4.4000000000000004</c:v>
                </c:pt>
                <c:pt idx="2">
                  <c:v>#N/A</c:v>
                </c:pt>
                <c:pt idx="3">
                  <c:v>3.67</c:v>
                </c:pt>
                <c:pt idx="4">
                  <c:v>#N/A</c:v>
                </c:pt>
                <c:pt idx="5">
                  <c:v>5.13</c:v>
                </c:pt>
                <c:pt idx="6">
                  <c:v>#N/A</c:v>
                </c:pt>
                <c:pt idx="7">
                  <c:v>4.8899999999999997</c:v>
                </c:pt>
                <c:pt idx="8">
                  <c:v>#N/A</c:v>
                </c:pt>
                <c:pt idx="9">
                  <c:v>4.6399999999999997</c:v>
                </c:pt>
              </c:numCache>
            </c:numRef>
          </c:val>
          <c:extLst>
            <c:ext xmlns:c16="http://schemas.microsoft.com/office/drawing/2014/chart" uri="{C3380CC4-5D6E-409C-BE32-E72D297353CC}">
              <c16:uniqueId val="{00000009-98B1-4A45-B983-A0603AC84A3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171742</c:v>
                </c:pt>
                <c:pt idx="5">
                  <c:v>178951</c:v>
                </c:pt>
                <c:pt idx="8">
                  <c:v>171885</c:v>
                </c:pt>
                <c:pt idx="11">
                  <c:v>171365</c:v>
                </c:pt>
                <c:pt idx="14">
                  <c:v>169889</c:v>
                </c:pt>
              </c:numCache>
            </c:numRef>
          </c:val>
          <c:extLst>
            <c:ext xmlns:c16="http://schemas.microsoft.com/office/drawing/2014/chart" uri="{C3380CC4-5D6E-409C-BE32-E72D297353CC}">
              <c16:uniqueId val="{00000000-9C85-44C6-821B-9AD49CC79B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85-44C6-821B-9AD49CC79B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992</c:v>
                </c:pt>
                <c:pt idx="3">
                  <c:v>899</c:v>
                </c:pt>
                <c:pt idx="6">
                  <c:v>890</c:v>
                </c:pt>
                <c:pt idx="9">
                  <c:v>936</c:v>
                </c:pt>
                <c:pt idx="12">
                  <c:v>988</c:v>
                </c:pt>
              </c:numCache>
            </c:numRef>
          </c:val>
          <c:extLst>
            <c:ext xmlns:c16="http://schemas.microsoft.com/office/drawing/2014/chart" uri="{C3380CC4-5D6E-409C-BE32-E72D297353CC}">
              <c16:uniqueId val="{00000002-9C85-44C6-821B-9AD49CC79B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85-44C6-821B-9AD49CC79B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5716</c:v>
                </c:pt>
                <c:pt idx="3">
                  <c:v>2551</c:v>
                </c:pt>
                <c:pt idx="6">
                  <c:v>2200</c:v>
                </c:pt>
                <c:pt idx="9">
                  <c:v>2055</c:v>
                </c:pt>
                <c:pt idx="12">
                  <c:v>1572</c:v>
                </c:pt>
              </c:numCache>
            </c:numRef>
          </c:val>
          <c:extLst>
            <c:ext xmlns:c16="http://schemas.microsoft.com/office/drawing/2014/chart" uri="{C3380CC4-5D6E-409C-BE32-E72D297353CC}">
              <c16:uniqueId val="{00000004-9C85-44C6-821B-9AD49CC79B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174728</c:v>
                </c:pt>
                <c:pt idx="3">
                  <c:v>177183</c:v>
                </c:pt>
                <c:pt idx="6">
                  <c:v>180257</c:v>
                </c:pt>
                <c:pt idx="9">
                  <c:v>181333</c:v>
                </c:pt>
                <c:pt idx="12">
                  <c:v>180289</c:v>
                </c:pt>
              </c:numCache>
            </c:numRef>
          </c:val>
          <c:extLst>
            <c:ext xmlns:c16="http://schemas.microsoft.com/office/drawing/2014/chart" uri="{C3380CC4-5D6E-409C-BE32-E72D297353CC}">
              <c16:uniqueId val="{00000005-9C85-44C6-821B-9AD49CC79B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85-44C6-821B-9AD49CC79B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105211</c:v>
                </c:pt>
                <c:pt idx="3">
                  <c:v>114906</c:v>
                </c:pt>
                <c:pt idx="6">
                  <c:v>112610</c:v>
                </c:pt>
                <c:pt idx="9">
                  <c:v>113611</c:v>
                </c:pt>
                <c:pt idx="12">
                  <c:v>113986</c:v>
                </c:pt>
              </c:numCache>
            </c:numRef>
          </c:val>
          <c:extLst>
            <c:ext xmlns:c16="http://schemas.microsoft.com/office/drawing/2014/chart" uri="{C3380CC4-5D6E-409C-BE32-E72D297353CC}">
              <c16:uniqueId val="{00000007-9C85-44C6-821B-9AD49CC79B8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114905</c:v>
                </c:pt>
                <c:pt idx="2">
                  <c:v>#N/A</c:v>
                </c:pt>
                <c:pt idx="3">
                  <c:v>#N/A</c:v>
                </c:pt>
                <c:pt idx="4">
                  <c:v>116588</c:v>
                </c:pt>
                <c:pt idx="5">
                  <c:v>#N/A</c:v>
                </c:pt>
                <c:pt idx="6">
                  <c:v>#N/A</c:v>
                </c:pt>
                <c:pt idx="7">
                  <c:v>124072</c:v>
                </c:pt>
                <c:pt idx="8">
                  <c:v>#N/A</c:v>
                </c:pt>
                <c:pt idx="9">
                  <c:v>#N/A</c:v>
                </c:pt>
                <c:pt idx="10">
                  <c:v>126570</c:v>
                </c:pt>
                <c:pt idx="11">
                  <c:v>#N/A</c:v>
                </c:pt>
                <c:pt idx="12">
                  <c:v>#N/A</c:v>
                </c:pt>
                <c:pt idx="13">
                  <c:v>126946</c:v>
                </c:pt>
                <c:pt idx="14">
                  <c:v>#N/A</c:v>
                </c:pt>
              </c:numCache>
            </c:numRef>
          </c:val>
          <c:smooth val="0"/>
          <c:extLst>
            <c:ext xmlns:c16="http://schemas.microsoft.com/office/drawing/2014/chart" uri="{C3380CC4-5D6E-409C-BE32-E72D297353CC}">
              <c16:uniqueId val="{00000008-9C85-44C6-821B-9AD49CC79B8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2261323</c:v>
                </c:pt>
                <c:pt idx="5">
                  <c:v>2292489</c:v>
                </c:pt>
                <c:pt idx="8">
                  <c:v>2253251</c:v>
                </c:pt>
                <c:pt idx="11">
                  <c:v>2197312</c:v>
                </c:pt>
                <c:pt idx="14">
                  <c:v>2104438</c:v>
                </c:pt>
              </c:numCache>
            </c:numRef>
          </c:val>
          <c:extLst>
            <c:ext xmlns:c16="http://schemas.microsoft.com/office/drawing/2014/chart" uri="{C3380CC4-5D6E-409C-BE32-E72D297353CC}">
              <c16:uniqueId val="{00000000-8AD8-420A-845F-E6A1AA1B8B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39384</c:v>
                </c:pt>
                <c:pt idx="5">
                  <c:v>67360</c:v>
                </c:pt>
                <c:pt idx="8">
                  <c:v>58609</c:v>
                </c:pt>
                <c:pt idx="11">
                  <c:v>54254</c:v>
                </c:pt>
                <c:pt idx="14">
                  <c:v>51959</c:v>
                </c:pt>
              </c:numCache>
            </c:numRef>
          </c:val>
          <c:extLst>
            <c:ext xmlns:c16="http://schemas.microsoft.com/office/drawing/2014/chart" uri="{C3380CC4-5D6E-409C-BE32-E72D297353CC}">
              <c16:uniqueId val="{00000001-8AD8-420A-845F-E6A1AA1B8B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956758</c:v>
                </c:pt>
                <c:pt idx="5">
                  <c:v>1104861</c:v>
                </c:pt>
                <c:pt idx="8">
                  <c:v>1189732</c:v>
                </c:pt>
                <c:pt idx="11">
                  <c:v>1256532</c:v>
                </c:pt>
                <c:pt idx="14">
                  <c:v>1296580</c:v>
                </c:pt>
              </c:numCache>
            </c:numRef>
          </c:val>
          <c:extLst>
            <c:ext xmlns:c16="http://schemas.microsoft.com/office/drawing/2014/chart" uri="{C3380CC4-5D6E-409C-BE32-E72D297353CC}">
              <c16:uniqueId val="{00000002-8AD8-420A-845F-E6A1AA1B8B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8-420A-845F-E6A1AA1B8B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8-420A-845F-E6A1AA1B8B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30436</c:v>
                </c:pt>
                <c:pt idx="3">
                  <c:v>28818</c:v>
                </c:pt>
                <c:pt idx="6">
                  <c:v>20151</c:v>
                </c:pt>
                <c:pt idx="9">
                  <c:v>21835</c:v>
                </c:pt>
                <c:pt idx="12">
                  <c:v>24817</c:v>
                </c:pt>
              </c:numCache>
            </c:numRef>
          </c:val>
          <c:extLst>
            <c:ext xmlns:c16="http://schemas.microsoft.com/office/drawing/2014/chart" uri="{C3380CC4-5D6E-409C-BE32-E72D297353CC}">
              <c16:uniqueId val="{00000005-8AD8-420A-845F-E6A1AA1B8B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331043</c:v>
                </c:pt>
                <c:pt idx="3">
                  <c:v>320520</c:v>
                </c:pt>
                <c:pt idx="6">
                  <c:v>311567</c:v>
                </c:pt>
                <c:pt idx="9">
                  <c:v>327359</c:v>
                </c:pt>
                <c:pt idx="12">
                  <c:v>329393</c:v>
                </c:pt>
              </c:numCache>
            </c:numRef>
          </c:val>
          <c:extLst>
            <c:ext xmlns:c16="http://schemas.microsoft.com/office/drawing/2014/chart" uri="{C3380CC4-5D6E-409C-BE32-E72D297353CC}">
              <c16:uniqueId val="{00000006-8AD8-420A-845F-E6A1AA1B8B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D8-420A-845F-E6A1AA1B8B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77237</c:v>
                </c:pt>
                <c:pt idx="3">
                  <c:v>28453</c:v>
                </c:pt>
                <c:pt idx="6">
                  <c:v>28191</c:v>
                </c:pt>
                <c:pt idx="9">
                  <c:v>31467</c:v>
                </c:pt>
                <c:pt idx="12">
                  <c:v>31073</c:v>
                </c:pt>
              </c:numCache>
            </c:numRef>
          </c:val>
          <c:extLst>
            <c:ext xmlns:c16="http://schemas.microsoft.com/office/drawing/2014/chart" uri="{C3380CC4-5D6E-409C-BE32-E72D297353CC}">
              <c16:uniqueId val="{00000008-8AD8-420A-845F-E6A1AA1B8B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8592</c:v>
                </c:pt>
                <c:pt idx="3">
                  <c:v>8852</c:v>
                </c:pt>
                <c:pt idx="6">
                  <c:v>10088</c:v>
                </c:pt>
                <c:pt idx="9">
                  <c:v>9973</c:v>
                </c:pt>
                <c:pt idx="12">
                  <c:v>9942</c:v>
                </c:pt>
              </c:numCache>
            </c:numRef>
          </c:val>
          <c:extLst>
            <c:ext xmlns:c16="http://schemas.microsoft.com/office/drawing/2014/chart" uri="{C3380CC4-5D6E-409C-BE32-E72D297353CC}">
              <c16:uniqueId val="{00000009-8AD8-420A-845F-E6A1AA1B8B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4724954</c:v>
                </c:pt>
                <c:pt idx="3">
                  <c:v>4868884</c:v>
                </c:pt>
                <c:pt idx="6">
                  <c:v>4863557</c:v>
                </c:pt>
                <c:pt idx="9">
                  <c:v>4839270</c:v>
                </c:pt>
                <c:pt idx="12">
                  <c:v>4775359</c:v>
                </c:pt>
              </c:numCache>
            </c:numRef>
          </c:val>
          <c:extLst>
            <c:ext xmlns:c16="http://schemas.microsoft.com/office/drawing/2014/chart" uri="{C3380CC4-5D6E-409C-BE32-E72D297353CC}">
              <c16:uniqueId val="{0000000A-8AD8-420A-845F-E6A1AA1B8BA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1914797</c:v>
                </c:pt>
                <c:pt idx="2">
                  <c:v>#N/A</c:v>
                </c:pt>
                <c:pt idx="3">
                  <c:v>#N/A</c:v>
                </c:pt>
                <c:pt idx="4">
                  <c:v>1790817</c:v>
                </c:pt>
                <c:pt idx="5">
                  <c:v>#N/A</c:v>
                </c:pt>
                <c:pt idx="6">
                  <c:v>#N/A</c:v>
                </c:pt>
                <c:pt idx="7">
                  <c:v>1731961</c:v>
                </c:pt>
                <c:pt idx="8">
                  <c:v>#N/A</c:v>
                </c:pt>
                <c:pt idx="9">
                  <c:v>#N/A</c:v>
                </c:pt>
                <c:pt idx="10">
                  <c:v>1721807</c:v>
                </c:pt>
                <c:pt idx="11">
                  <c:v>#N/A</c:v>
                </c:pt>
                <c:pt idx="12">
                  <c:v>#N/A</c:v>
                </c:pt>
                <c:pt idx="13">
                  <c:v>1717606</c:v>
                </c:pt>
                <c:pt idx="14">
                  <c:v>#N/A</c:v>
                </c:pt>
              </c:numCache>
            </c:numRef>
          </c:val>
          <c:smooth val="0"/>
          <c:extLst>
            <c:ext xmlns:c16="http://schemas.microsoft.com/office/drawing/2014/chart" uri="{C3380CC4-5D6E-409C-BE32-E72D297353CC}">
              <c16:uniqueId val="{0000000B-8AD8-420A-845F-E6A1AA1B8BA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97960</c:v>
                </c:pt>
                <c:pt idx="1">
                  <c:v>117855</c:v>
                </c:pt>
                <c:pt idx="2">
                  <c:v>120372</c:v>
                </c:pt>
              </c:numCache>
            </c:numRef>
          </c:val>
          <c:extLst>
            <c:ext xmlns:c16="http://schemas.microsoft.com/office/drawing/2014/chart" uri="{C3380CC4-5D6E-409C-BE32-E72D297353CC}">
              <c16:uniqueId val="{00000000-1CD2-4D11-B124-C09AA80397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33257</c:v>
                </c:pt>
                <c:pt idx="1">
                  <c:v>42412</c:v>
                </c:pt>
                <c:pt idx="2">
                  <c:v>50394</c:v>
                </c:pt>
              </c:numCache>
            </c:numRef>
          </c:val>
          <c:extLst>
            <c:ext xmlns:c16="http://schemas.microsoft.com/office/drawing/2014/chart" uri="{C3380CC4-5D6E-409C-BE32-E72D297353CC}">
              <c16:uniqueId val="{00000001-1CD2-4D11-B124-C09AA80397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129981</c:v>
                </c:pt>
                <c:pt idx="1">
                  <c:v>124620</c:v>
                </c:pt>
                <c:pt idx="2">
                  <c:v>128429</c:v>
                </c:pt>
              </c:numCache>
            </c:numRef>
          </c:val>
          <c:extLst>
            <c:ext xmlns:c16="http://schemas.microsoft.com/office/drawing/2014/chart" uri="{C3380CC4-5D6E-409C-BE32-E72D297353CC}">
              <c16:uniqueId val="{00000002-1CD2-4D11-B124-C09AA80397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本県では、地方債の過半を満期一括償還方式により発行しており、毎年度発行額の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を償還のために減債基金に積み立てている。令和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年度においては、償還進捗により、満期一括償還地方債に係る年度割相当額が減少している。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元利償還金について、県有施設の長寿命化などに係る地方債の発行額が増加したことや、金利上昇に伴い利子が増加したことにより、元利償還金が増加している。</a:t>
          </a: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年度以前の借入れについては据置期間を設定していたが、平成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年度以降は、据置期間を設定せず、毎年度の積立額を発行額の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として確実に積立てを行っており、積立不足は生じていない。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年度の将来負担比率の分子は令和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将来負担額の大部分を占める一般会計等に係る地方債現在高が臨時財政対策債の減少に伴い減少したこと、将来負担額から差し引かれる充当可能基金の増加などにより、分子全体は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一般会計等に係る地方債の現在高が将来負担比率に大きな影響を与えるため、今後も地方債現在高の適正管理に努めていく。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等中等教育段階の公立学校における情報機器整備に要する経費の財源に充てるための「公立学校情報機器整備基金」や臨時財政対策債償還費の一部が前倒しで措置された臨時財政対策債償還基金費分等を計上した「減債基金」等の残高が増加したことに伴い、基金全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・国庫支出金を原資としている基金については、国の施策に連動し事業執行を円滑に行うため、引き続き適正な積立てと取崩しに努めていく。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・県単独で設置している基金については、年度間の財源調整や特定の目的に機動的に対応することができるよう、引き続き適正な積立てと取崩しに努めていく。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・公共施設長寿命化等推進基金：公共施設等の長寿命化等の計画的な推進に要する経費の財源に活用する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・大規模事業推進基金：県民福祉の向上と県勢発展の基盤の充実に資するための大規模な事業の円滑な推進に活用する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・公立学校情報機器整備基金：初等中等教育段階の公立学校における情報機器の整備に係る事業に要する経費の財源に活用する。</a:t>
          </a:r>
        </a:p>
        <a:p>
          <a:r>
            <a:rPr lang="ja-JP" altLang="en-US" sz="1300">
              <a:effectLst/>
              <a:latin typeface="ＭＳ ゴシック" panose="020B0609070205080204" pitchFamily="49" charset="-128"/>
              <a:ea typeface="ＭＳ ゴシック" panose="020B0609070205080204" pitchFamily="49" charset="-128"/>
            </a:rPr>
            <a:t>・後期高齢者医療財政安定化基金：埼玉県後期高齢者医療広域連合が行う後期高齢者医療の財政の安定のために活用する。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・さいたま環境創造基金：水と緑に恵まれた良好な環境の確保並びに環境保全に関する知識の普及及び地域における環境保全のための実践活動の支援等に要する経費の財源に充てるために活用する。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・シラコバト長寿社会福祉基金：豊かで活力にあふれた長寿社会づくりに資する地域社会の保健福祉活動推進に要する経費の財源に活用する。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・公立学校情報機器整備基金：初等中等教育段階の公立学校における情報機器の整備に係る事業に要する経費の財源に充てるため、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シラコバト長寿社会福祉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事業の進捗を鑑み、過年度に国から受け入れた子育て支援対策臨時特例交付金の返還等を行うため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・公立学校情報機器整備基金：初等中等教育段階の公立学校における情報機器の整備に係る事業に要する経費の財源に充てるため、引き続き適正な積立てと取崩しに努めていく。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・公共施設長寿命化等推進基金：将来の公共施設等の維持管理や更新に備えるため、今後も積立てを行っていく。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・後年度の地方交付税の精算や定年年齢の段階的な引き上げに対応するため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・本県では、財源調整のための基金として、減債基金、大規模事業推進基金とあわせて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基金で対応している。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・財源調整のための基金は、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災害などによる想定しえない支出や景気変動による税収減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などに備えるため、後年度の地方交付税の精算措置分などを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除く実質的な基金残高を、過去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年間の取崩額の平均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・長期的には、さらなる高齢化の進展により、引き続き社会保障関連経費が増加していく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ことが見込まれる。また、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老朽化した施設の更新などの対応も必要となることから厳しい財政状況が続くと予想されるが、事業の見直しや執行節減に努めるとともに、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歳入面では地方税をはじめ財源の確保に向けたあらゆる取り組みを推進し、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立てたことによる増加。</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・本県では、財源調整のための基金として、財政調整基金、大規模事業推進基金とあわせて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基金で対応している。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・財源調整のための基金は、災害などによる想定しえない支出や景気変動による税収減、金利上昇等の公債費の償還リスクなどに備えるため、後年度の地方交付税の精算措置分などを除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く実質的な基金残高を、過去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年間の取崩額の平均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には、さらなる高齢化の進展により、引き続き社会保障関連経費が増加していくことが見込まれる。また、老朽化した施設の更新などの対応も必要となることから厳しい財政状況が続くと予想されるが、事業の見直しや執行節減に努めるとともに、歳入面では地方税をはじめ財源の確保に向けたあらゆる取り組みを推進し、基金残高の確保に努めていく。</a:t>
          </a: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ゴシック" panose="020B0609070205080204" pitchFamily="49" charset="-128"/>
              <a:ea typeface="ＭＳ ゴシック" panose="020B0609070205080204" pitchFamily="49" charset="-128"/>
            </a:rPr>
            <a:t>　本指標は、単年度の基準財政需要額に対する基準財政収入額の割合の過去</a:t>
          </a:r>
          <a:r>
            <a:rPr lang="en-US" altLang="ja-JP" sz="1100">
              <a:effectLst/>
              <a:latin typeface="ＭＳ ゴシック" panose="020B0609070205080204" pitchFamily="49" charset="-128"/>
              <a:ea typeface="ＭＳ ゴシック" panose="020B0609070205080204" pitchFamily="49" charset="-128"/>
            </a:rPr>
            <a:t>3</a:t>
          </a:r>
          <a:r>
            <a:rPr lang="ja-JP" altLang="en-US" sz="1100">
              <a:effectLst/>
              <a:latin typeface="ＭＳ ゴシック" panose="020B0609070205080204" pitchFamily="49" charset="-128"/>
              <a:ea typeface="ＭＳ ゴシック" panose="020B0609070205080204" pitchFamily="49" charset="-128"/>
            </a:rPr>
            <a:t>か年の平均値であるが、令和</a:t>
          </a:r>
          <a:r>
            <a:rPr lang="en-US" altLang="ja-JP" sz="1100">
              <a:effectLst/>
              <a:latin typeface="ＭＳ ゴシック" panose="020B0609070205080204" pitchFamily="49" charset="-128"/>
              <a:ea typeface="ＭＳ ゴシック" panose="020B0609070205080204" pitchFamily="49" charset="-128"/>
            </a:rPr>
            <a:t>6</a:t>
          </a:r>
          <a:r>
            <a:rPr lang="ja-JP" altLang="en-US" sz="1100">
              <a:effectLst/>
              <a:latin typeface="ＭＳ ゴシック" panose="020B0609070205080204" pitchFamily="49" charset="-128"/>
              <a:ea typeface="ＭＳ ゴシック" panose="020B0609070205080204" pitchFamily="49" charset="-128"/>
            </a:rPr>
            <a:t>年度は令和</a:t>
          </a:r>
          <a:r>
            <a:rPr lang="en-US" altLang="ja-JP" sz="1100">
              <a:effectLst/>
              <a:latin typeface="ＭＳ ゴシック" panose="020B0609070205080204" pitchFamily="49" charset="-128"/>
              <a:ea typeface="ＭＳ ゴシック" panose="020B0609070205080204" pitchFamily="49" charset="-128"/>
            </a:rPr>
            <a:t>5</a:t>
          </a:r>
          <a:r>
            <a:rPr lang="ja-JP" altLang="en-US" sz="1100">
              <a:effectLst/>
              <a:latin typeface="ＭＳ ゴシック" panose="020B0609070205080204" pitchFamily="49" charset="-128"/>
              <a:ea typeface="ＭＳ ゴシック" panose="020B0609070205080204" pitchFamily="49" charset="-128"/>
            </a:rPr>
            <a:t>年度から</a:t>
          </a:r>
          <a:r>
            <a:rPr lang="en-US" altLang="ja-JP" sz="1100">
              <a:effectLst/>
              <a:latin typeface="ＭＳ ゴシック" panose="020B0609070205080204" pitchFamily="49" charset="-128"/>
              <a:ea typeface="ＭＳ ゴシック" panose="020B0609070205080204" pitchFamily="49" charset="-128"/>
            </a:rPr>
            <a:t>0.01</a:t>
          </a:r>
          <a:r>
            <a:rPr lang="ja-JP" altLang="en-US" sz="1100">
              <a:effectLst/>
              <a:latin typeface="ＭＳ ゴシック" panose="020B0609070205080204" pitchFamily="49" charset="-128"/>
              <a:ea typeface="ＭＳ ゴシック" panose="020B0609070205080204" pitchFamily="49" charset="-128"/>
            </a:rPr>
            <a:t>ポイント増加した。</a:t>
          </a:r>
        </a:p>
        <a:p>
          <a:r>
            <a:rPr lang="ja-JP" altLang="en-US" sz="1100">
              <a:effectLst/>
              <a:latin typeface="ＭＳ ゴシック" panose="020B0609070205080204" pitchFamily="49" charset="-128"/>
              <a:ea typeface="ＭＳ ゴシック" panose="020B0609070205080204" pitchFamily="49" charset="-128"/>
            </a:rPr>
            <a:t>　これは、令和</a:t>
          </a:r>
          <a:r>
            <a:rPr lang="en-US" altLang="ja-JP" sz="1100">
              <a:effectLst/>
              <a:latin typeface="ＭＳ ゴシック" panose="020B0609070205080204" pitchFamily="49" charset="-128"/>
              <a:ea typeface="ＭＳ ゴシック" panose="020B0609070205080204" pitchFamily="49" charset="-128"/>
            </a:rPr>
            <a:t>3</a:t>
          </a:r>
          <a:r>
            <a:rPr lang="ja-JP" altLang="en-US" sz="1100">
              <a:effectLst/>
              <a:latin typeface="ＭＳ ゴシック" panose="020B0609070205080204" pitchFamily="49" charset="-128"/>
              <a:ea typeface="ＭＳ ゴシック" panose="020B0609070205080204" pitchFamily="49" charset="-128"/>
            </a:rPr>
            <a:t>年度と令和</a:t>
          </a:r>
          <a:r>
            <a:rPr lang="en-US" altLang="ja-JP" sz="1100">
              <a:effectLst/>
              <a:latin typeface="ＭＳ ゴシック" panose="020B0609070205080204" pitchFamily="49" charset="-128"/>
              <a:ea typeface="ＭＳ ゴシック" panose="020B0609070205080204" pitchFamily="49" charset="-128"/>
            </a:rPr>
            <a:t>6</a:t>
          </a:r>
          <a:r>
            <a:rPr lang="ja-JP" altLang="en-US" sz="1100">
              <a:effectLst/>
              <a:latin typeface="ＭＳ ゴシック" panose="020B0609070205080204" pitchFamily="49" charset="-128"/>
              <a:ea typeface="ＭＳ ゴシック" panose="020B0609070205080204" pitchFamily="49" charset="-128"/>
            </a:rPr>
            <a:t>年度の割合を比較した際、分子である基準財政収入額における特別法人事業譲与税の増加などによる増加が、分母である基準財政需要額の増加よりも大きいため、割合が増加したことによるものである。</a:t>
          </a:r>
        </a:p>
        <a:p>
          <a:r>
            <a:rPr lang="ja-JP" altLang="en-US" sz="1100">
              <a:effectLst/>
              <a:latin typeface="ＭＳ ゴシック" panose="020B0609070205080204" pitchFamily="49" charset="-128"/>
              <a:ea typeface="ＭＳ ゴシック" panose="020B0609070205080204" pitchFamily="49" charset="-128"/>
            </a:rPr>
            <a:t>　引き続き、県税収入などの自主財源の確保を行うことにより、財政力の更なる向上に努める。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137583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0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textlink="">
      <xdr:nvSpPr>
        <xdr:cNvPr id="86" name="楕円 85">
          <a:extLst>
            <a:ext uri="{FF2B5EF4-FFF2-40B4-BE49-F238E27FC236}">
              <a16:creationId xmlns:a16="http://schemas.microsoft.com/office/drawing/2014/main" id="{00000000-0008-0000-0300-000056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ポイントの改善となっている。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経常収支比率の算定上の分子は、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給与改定や定年年齢の段階的引上げ、社会保障関連経費の増に伴う人件費や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増加し、算定上の分母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地方譲与税等の増などにより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増加した。分子の増加割合よりも分母の増加割合の方が大きかったため、経常収支比率は改善する結果となった。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引き続き、税の徴収向上対策を中心とする歳入確保を図るとともに、事務事業の見直しなどの歳出削減による経常経費の抑制に努める。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31327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82717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00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64</xdr:row>
      <xdr:rowOff>95673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087187"/>
          <a:ext cx="889000" cy="9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63</xdr:row>
      <xdr:rowOff>25823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087187"/>
          <a:ext cx="889000" cy="7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textlink="">
      <xdr:nvSpPr>
        <xdr:cNvPr id="145" name="楕円 144">
          <a:extLst>
            <a:ext uri="{FF2B5EF4-FFF2-40B4-BE49-F238E27FC236}">
              <a16:creationId xmlns:a16="http://schemas.microsoft.com/office/drawing/2014/main" id="{00000000-0008-0000-0300-000091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92287</xdr:rowOff>
    </xdr:from>
    <xdr:to>
      <xdr:col>11</xdr:col>
      <xdr:colOff>82550</xdr:colOff>
      <xdr:row>59</xdr:row>
      <xdr:rowOff>22437</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7214</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万人当たりの職員数は全国平均を下回っている。効率的な行政運営を行うことにより、人口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人当たりの人件費・物件費等決算額が類似団体中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番目に少ない値となっている。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円の増となっているが、これは主に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給与改定による給与費の増や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定年年齢の段階的引き上げに伴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う退職手当の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引き続き、職員定数の適切な管理に努めるとともに、事務事業の効率的な見直しを行うことにより歳出の見直しに取り組む。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71007</xdr:rowOff>
    </xdr:from>
    <xdr:to>
      <xdr:col>23</xdr:col>
      <xdr:colOff>133350</xdr:colOff>
      <xdr:row>82</xdr:row>
      <xdr:rowOff>111773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9907"/>
          <a:ext cx="8382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71007</xdr:rowOff>
    </xdr:from>
    <xdr:to>
      <xdr:col>19</xdr:col>
      <xdr:colOff>133350</xdr:colOff>
      <xdr:row>82</xdr:row>
      <xdr:rowOff>160274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29907"/>
          <a:ext cx="889000" cy="8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107699</xdr:rowOff>
    </xdr:from>
    <xdr:to>
      <xdr:col>15</xdr:col>
      <xdr:colOff>82550</xdr:colOff>
      <xdr:row>82</xdr:row>
      <xdr:rowOff>160274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6599"/>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48834</xdr:rowOff>
    </xdr:from>
    <xdr:to>
      <xdr:col>11</xdr:col>
      <xdr:colOff>31750</xdr:colOff>
      <xdr:row>82</xdr:row>
      <xdr:rowOff>107699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7734"/>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60973</xdr:rowOff>
    </xdr:from>
    <xdr:to>
      <xdr:col>23</xdr:col>
      <xdr:colOff>184150</xdr:colOff>
      <xdr:row>82</xdr:row>
      <xdr:rowOff>162573</xdr:rowOff>
    </xdr:to>
    <xdr:sp textlink="">
      <xdr:nvSpPr>
        <xdr:cNvPr id="206" name="楕円 205">
          <a:extLst>
            <a:ext uri="{FF2B5EF4-FFF2-40B4-BE49-F238E27FC236}">
              <a16:creationId xmlns:a16="http://schemas.microsoft.com/office/drawing/2014/main" id="{00000000-0008-0000-0300-0000CE000000}"/>
            </a:ext>
          </a:extLst>
        </xdr:cNvPr>
        <xdr:cNvSpPr/>
      </xdr:nvSpPr>
      <xdr:spPr>
        <a:xfrm>
          <a:off x="4902200" y="141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77500</xdr:rowOff>
    </xdr:from>
    <xdr:ext cx="762000" cy="259045"/>
    <xdr:sp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20207</xdr:rowOff>
    </xdr:from>
    <xdr:to>
      <xdr:col>19</xdr:col>
      <xdr:colOff>184150</xdr:colOff>
      <xdr:row>82</xdr:row>
      <xdr:rowOff>121807</xdr:rowOff>
    </xdr:to>
    <xdr:sp textlink="">
      <xdr:nvSpPr>
        <xdr:cNvPr id="208" name="楕円 207">
          <a:extLst>
            <a:ext uri="{FF2B5EF4-FFF2-40B4-BE49-F238E27FC236}">
              <a16:creationId xmlns:a16="http://schemas.microsoft.com/office/drawing/2014/main" id="{00000000-0008-0000-0300-0000D0000000}"/>
            </a:ext>
          </a:extLst>
        </xdr:cNvPr>
        <xdr:cNvSpPr/>
      </xdr:nvSpPr>
      <xdr:spPr>
        <a:xfrm>
          <a:off x="4064000" y="140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131984</xdr:rowOff>
    </xdr:from>
    <xdr:ext cx="7366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109474</xdr:rowOff>
    </xdr:from>
    <xdr:to>
      <xdr:col>15</xdr:col>
      <xdr:colOff>133350</xdr:colOff>
      <xdr:row>83</xdr:row>
      <xdr:rowOff>39624</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3175000" y="141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49801</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56899</xdr:rowOff>
    </xdr:from>
    <xdr:to>
      <xdr:col>11</xdr:col>
      <xdr:colOff>82550</xdr:colOff>
      <xdr:row>82</xdr:row>
      <xdr:rowOff>158499</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2286000" y="1411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168676</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169484</xdr:rowOff>
    </xdr:from>
    <xdr:to>
      <xdr:col>7</xdr:col>
      <xdr:colOff>31750</xdr:colOff>
      <xdr:row>82</xdr:row>
      <xdr:rowOff>99634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1397000" y="140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109811</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本県がこれまで実施してきた職務・職責に応じた給与の推進により、ラスパイレス指数は低下傾向にある。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今後とも人事委員会勧告を尊重しながら、適正な給与水準としていく。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701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123189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8463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textlink="">
      <xdr:nvSpPr>
        <xdr:cNvPr id="264" name="楕円 263">
          <a:extLst>
            <a:ext uri="{FF2B5EF4-FFF2-40B4-BE49-F238E27FC236}">
              <a16:creationId xmlns:a16="http://schemas.microsoft.com/office/drawing/2014/main" id="{00000000-0008-0000-0300-000008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textlink="">
      <xdr:nvSpPr>
        <xdr:cNvPr id="266" name="楕円 265">
          <a:extLst>
            <a:ext uri="{FF2B5EF4-FFF2-40B4-BE49-F238E27FC236}">
              <a16:creationId xmlns:a16="http://schemas.microsoft.com/office/drawing/2014/main" id="{00000000-0008-0000-0300-00000A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textlink="">
      <xdr:nvSpPr>
        <xdr:cNvPr id="268" name="楕円 267">
          <a:extLst>
            <a:ext uri="{FF2B5EF4-FFF2-40B4-BE49-F238E27FC236}">
              <a16:creationId xmlns:a16="http://schemas.microsoft.com/office/drawing/2014/main" id="{00000000-0008-0000-0300-00000C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これまで一般行政部門等においては、市町村への権限移譲や民間委託の導入及び事務事業の見直しなどにより定数削減を行ってきた。その結果、人口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万人当たりの職員数は平均値を下回り、効率的な行政運営を行ってきている。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一方、児童虐待防止対策の体制強化に加え、自然災害や感染症など、県民の生命や財産に重大な影響を及ぼす事案に適切に対応する必要がある。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今後も不断の行財政改革を推進した上で簡素で効率的な組織体制を構築し、適切に定員を管理していく。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42670</xdr:rowOff>
    </xdr:from>
    <xdr:to>
      <xdr:col>81</xdr:col>
      <xdr:colOff>44450</xdr:colOff>
      <xdr:row>60</xdr:row>
      <xdr:rowOff>54011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29670"/>
          <a:ext cx="8382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39602</xdr:rowOff>
    </xdr:from>
    <xdr:to>
      <xdr:col>77</xdr:col>
      <xdr:colOff>44450</xdr:colOff>
      <xdr:row>60</xdr:row>
      <xdr:rowOff>42670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326602"/>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28123</xdr:rowOff>
    </xdr:from>
    <xdr:to>
      <xdr:col>72</xdr:col>
      <xdr:colOff>203200</xdr:colOff>
      <xdr:row>60</xdr:row>
      <xdr:rowOff>39602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315123"/>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26606</xdr:rowOff>
    </xdr:from>
    <xdr:to>
      <xdr:col>68</xdr:col>
      <xdr:colOff>152400</xdr:colOff>
      <xdr:row>60</xdr:row>
      <xdr:rowOff>28123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313606"/>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3211</xdr:rowOff>
    </xdr:from>
    <xdr:to>
      <xdr:col>81</xdr:col>
      <xdr:colOff>95250</xdr:colOff>
      <xdr:row>60</xdr:row>
      <xdr:rowOff>104811</xdr:rowOff>
    </xdr:to>
    <xdr:sp textlink="">
      <xdr:nvSpPr>
        <xdr:cNvPr id="327" name="楕円 326">
          <a:extLst>
            <a:ext uri="{FF2B5EF4-FFF2-40B4-BE49-F238E27FC236}">
              <a16:creationId xmlns:a16="http://schemas.microsoft.com/office/drawing/2014/main" id="{00000000-0008-0000-0300-000047010000}"/>
            </a:ext>
          </a:extLst>
        </xdr:cNvPr>
        <xdr:cNvSpPr/>
      </xdr:nvSpPr>
      <xdr:spPr>
        <a:xfrm>
          <a:off x="16967200" y="102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19738</xdr:rowOff>
    </xdr:from>
    <xdr:ext cx="762000" cy="259045"/>
    <xdr:sp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1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163320</xdr:rowOff>
    </xdr:from>
    <xdr:to>
      <xdr:col>77</xdr:col>
      <xdr:colOff>95250</xdr:colOff>
      <xdr:row>60</xdr:row>
      <xdr:rowOff>93470</xdr:rowOff>
    </xdr:to>
    <xdr:sp textlink="">
      <xdr:nvSpPr>
        <xdr:cNvPr id="329" name="楕円 328">
          <a:extLst>
            <a:ext uri="{FF2B5EF4-FFF2-40B4-BE49-F238E27FC236}">
              <a16:creationId xmlns:a16="http://schemas.microsoft.com/office/drawing/2014/main" id="{00000000-0008-0000-0300-000049010000}"/>
            </a:ext>
          </a:extLst>
        </xdr:cNvPr>
        <xdr:cNvSpPr/>
      </xdr:nvSpPr>
      <xdr:spPr>
        <a:xfrm>
          <a:off x="16129000" y="10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103647</xdr:rowOff>
    </xdr:from>
    <xdr:ext cx="7366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160252</xdr:rowOff>
    </xdr:from>
    <xdr:to>
      <xdr:col>73</xdr:col>
      <xdr:colOff>44450</xdr:colOff>
      <xdr:row>60</xdr:row>
      <xdr:rowOff>90402</xdr:rowOff>
    </xdr:to>
    <xdr:sp textlink="">
      <xdr:nvSpPr>
        <xdr:cNvPr id="331" name="楕円 330">
          <a:extLst>
            <a:ext uri="{FF2B5EF4-FFF2-40B4-BE49-F238E27FC236}">
              <a16:creationId xmlns:a16="http://schemas.microsoft.com/office/drawing/2014/main" id="{00000000-0008-0000-0300-00004B010000}"/>
            </a:ext>
          </a:extLst>
        </xdr:cNvPr>
        <xdr:cNvSpPr/>
      </xdr:nvSpPr>
      <xdr:spPr>
        <a:xfrm>
          <a:off x="15240000" y="10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100579</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4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148773</xdr:rowOff>
    </xdr:from>
    <xdr:to>
      <xdr:col>68</xdr:col>
      <xdr:colOff>203200</xdr:colOff>
      <xdr:row>60</xdr:row>
      <xdr:rowOff>78923</xdr:rowOff>
    </xdr:to>
    <xdr:sp textlink="">
      <xdr:nvSpPr>
        <xdr:cNvPr id="333" name="楕円 332">
          <a:extLst>
            <a:ext uri="{FF2B5EF4-FFF2-40B4-BE49-F238E27FC236}">
              <a16:creationId xmlns:a16="http://schemas.microsoft.com/office/drawing/2014/main" id="{00000000-0008-0000-0300-00004D010000}"/>
            </a:ext>
          </a:extLst>
        </xdr:cNvPr>
        <xdr:cNvSpPr/>
      </xdr:nvSpPr>
      <xdr:spPr>
        <a:xfrm>
          <a:off x="14351000" y="102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89100</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03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3462000" y="102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本指標は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単年度の実質公債費比率の過去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か年の平均値であるが、令和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年度の単年度の実質公債費比率が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となり、前年度（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11.2%</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ポイント改善したものの、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か年平均の算定対象となる令和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年度の単年度比率が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と低い水準であった影響により、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か年平均では前年度比で上昇したものである。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年度の単年度比率が低い水準となったのは、国の補正予算に伴う普通交付税の追加交付等により、分母の基礎となる標準財政規模が他年度と比較して大きく増加したためである。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164395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39</xdr:row>
      <xdr:rowOff>137583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124178</xdr:rowOff>
    </xdr:from>
    <xdr:to>
      <xdr:col>72</xdr:col>
      <xdr:colOff>203200</xdr:colOff>
      <xdr:row>39</xdr:row>
      <xdr:rowOff>124178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8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124178</xdr:rowOff>
    </xdr:from>
    <xdr:to>
      <xdr:col>68</xdr:col>
      <xdr:colOff>152400</xdr:colOff>
      <xdr:row>39</xdr:row>
      <xdr:rowOff>150989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textlink="">
      <xdr:nvSpPr>
        <xdr:cNvPr id="388" name="楕円 387">
          <a:extLst>
            <a:ext uri="{FF2B5EF4-FFF2-40B4-BE49-F238E27FC236}">
              <a16:creationId xmlns:a16="http://schemas.microsoft.com/office/drawing/2014/main" id="{00000000-0008-0000-0300-000084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textlink="">
      <xdr:nvSpPr>
        <xdr:cNvPr id="390" name="楕円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textlink="">
      <xdr:nvSpPr>
        <xdr:cNvPr id="392" name="楕円 391">
          <a:extLst>
            <a:ext uri="{FF2B5EF4-FFF2-40B4-BE49-F238E27FC236}">
              <a16:creationId xmlns:a16="http://schemas.microsoft.com/office/drawing/2014/main" id="{00000000-0008-0000-0300-000088010000}"/>
            </a:ext>
          </a:extLst>
        </xdr:cNvPr>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13705</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73378</xdr:rowOff>
    </xdr:from>
    <xdr:to>
      <xdr:col>68</xdr:col>
      <xdr:colOff>203200</xdr:colOff>
      <xdr:row>40</xdr:row>
      <xdr:rowOff>3528</xdr:rowOff>
    </xdr:to>
    <xdr:sp textlink="">
      <xdr:nvSpPr>
        <xdr:cNvPr id="394" name="楕円 393">
          <a:extLst>
            <a:ext uri="{FF2B5EF4-FFF2-40B4-BE49-F238E27FC236}">
              <a16:creationId xmlns:a16="http://schemas.microsoft.com/office/drawing/2014/main" id="{00000000-0008-0000-0300-00008A010000}"/>
            </a:ext>
          </a:extLst>
        </xdr:cNvPr>
        <xdr:cNvSpPr/>
      </xdr:nvSpPr>
      <xdr:spPr>
        <a:xfrm>
          <a:off x="14351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40516</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ポイントの低下となり、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年連続の低下となった。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標準財政規模が増加したことに加えて、地方債現在高が減少したことや財政調整基金、県債管理基金などの将来負担額から差し引かれる充当可能財源が増加したことなどから、比率が低下した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一般会計等に係る地方債現在高が将来負担額の約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割を占めており、将来負担比率に大きな影響を与えているため、今後も県でコントロール可能な地方債残高の適正管理に努めていく。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73939</xdr:rowOff>
    </xdr:from>
    <xdr:to>
      <xdr:col>81</xdr:col>
      <xdr:colOff>44450</xdr:colOff>
      <xdr:row>18</xdr:row>
      <xdr:rowOff>98069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16003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98069</xdr:rowOff>
    </xdr:from>
    <xdr:to>
      <xdr:col>77</xdr:col>
      <xdr:colOff>44450</xdr:colOff>
      <xdr:row>18</xdr:row>
      <xdr:rowOff>120269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184169"/>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120269</xdr:rowOff>
    </xdr:from>
    <xdr:to>
      <xdr:col>72</xdr:col>
      <xdr:colOff>203200</xdr:colOff>
      <xdr:row>18</xdr:row>
      <xdr:rowOff>127025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20636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127025</xdr:rowOff>
    </xdr:from>
    <xdr:to>
      <xdr:col>68</xdr:col>
      <xdr:colOff>152400</xdr:colOff>
      <xdr:row>19</xdr:row>
      <xdr:rowOff>67539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13125"/>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23139</xdr:rowOff>
    </xdr:from>
    <xdr:to>
      <xdr:col>81</xdr:col>
      <xdr:colOff>95250</xdr:colOff>
      <xdr:row>18</xdr:row>
      <xdr:rowOff>124739</xdr:rowOff>
    </xdr:to>
    <xdr:sp textlink="">
      <xdr:nvSpPr>
        <xdr:cNvPr id="446" name="楕円 445">
          <a:extLst>
            <a:ext uri="{FF2B5EF4-FFF2-40B4-BE49-F238E27FC236}">
              <a16:creationId xmlns:a16="http://schemas.microsoft.com/office/drawing/2014/main" id="{00000000-0008-0000-0300-0000BE010000}"/>
            </a:ext>
          </a:extLst>
        </xdr:cNvPr>
        <xdr:cNvSpPr/>
      </xdr:nvSpPr>
      <xdr:spPr>
        <a:xfrm>
          <a:off x="169672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39666</xdr:rowOff>
    </xdr:from>
    <xdr:ext cx="762000" cy="259045"/>
    <xdr:sp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9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47269</xdr:rowOff>
    </xdr:from>
    <xdr:to>
      <xdr:col>77</xdr:col>
      <xdr:colOff>95250</xdr:colOff>
      <xdr:row>18</xdr:row>
      <xdr:rowOff>148869</xdr:rowOff>
    </xdr:to>
    <xdr:sp textlink="">
      <xdr:nvSpPr>
        <xdr:cNvPr id="448" name="楕円 447">
          <a:extLst>
            <a:ext uri="{FF2B5EF4-FFF2-40B4-BE49-F238E27FC236}">
              <a16:creationId xmlns:a16="http://schemas.microsoft.com/office/drawing/2014/main" id="{00000000-0008-0000-0300-0000C0010000}"/>
            </a:ext>
          </a:extLst>
        </xdr:cNvPr>
        <xdr:cNvSpPr/>
      </xdr:nvSpPr>
      <xdr:spPr>
        <a:xfrm>
          <a:off x="16129000" y="31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159046</xdr:rowOff>
    </xdr:from>
    <xdr:ext cx="7366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0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69469</xdr:rowOff>
    </xdr:from>
    <xdr:to>
      <xdr:col>73</xdr:col>
      <xdr:colOff>44450</xdr:colOff>
      <xdr:row>18</xdr:row>
      <xdr:rowOff>171069</xdr:rowOff>
    </xdr:to>
    <xdr:sp textlink="">
      <xdr:nvSpPr>
        <xdr:cNvPr id="450" name="楕円 449">
          <a:extLst>
            <a:ext uri="{FF2B5EF4-FFF2-40B4-BE49-F238E27FC236}">
              <a16:creationId xmlns:a16="http://schemas.microsoft.com/office/drawing/2014/main" id="{00000000-0008-0000-0300-0000C2010000}"/>
            </a:ext>
          </a:extLst>
        </xdr:cNvPr>
        <xdr:cNvSpPr/>
      </xdr:nvSpPr>
      <xdr:spPr>
        <a:xfrm>
          <a:off x="15240000" y="31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9796</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76225</xdr:rowOff>
    </xdr:from>
    <xdr:to>
      <xdr:col>68</xdr:col>
      <xdr:colOff>203200</xdr:colOff>
      <xdr:row>19</xdr:row>
      <xdr:rowOff>6376</xdr:rowOff>
    </xdr:to>
    <xdr:sp textlink="">
      <xdr:nvSpPr>
        <xdr:cNvPr id="452" name="楕円 451">
          <a:extLst>
            <a:ext uri="{FF2B5EF4-FFF2-40B4-BE49-F238E27FC236}">
              <a16:creationId xmlns:a16="http://schemas.microsoft.com/office/drawing/2014/main" id="{00000000-0008-0000-0300-0000C4010000}"/>
            </a:ext>
          </a:extLst>
        </xdr:cNvPr>
        <xdr:cNvSpPr/>
      </xdr:nvSpPr>
      <xdr:spPr>
        <a:xfrm>
          <a:off x="14351000" y="3162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16552</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9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16739</xdr:rowOff>
    </xdr:from>
    <xdr:to>
      <xdr:col>64</xdr:col>
      <xdr:colOff>152400</xdr:colOff>
      <xdr:row>19</xdr:row>
      <xdr:rowOff>118339</xdr:rowOff>
    </xdr:to>
    <xdr:sp textlink="">
      <xdr:nvSpPr>
        <xdr:cNvPr id="454" name="楕円 453">
          <a:extLst>
            <a:ext uri="{FF2B5EF4-FFF2-40B4-BE49-F238E27FC236}">
              <a16:creationId xmlns:a16="http://schemas.microsoft.com/office/drawing/2014/main" id="{00000000-0008-0000-0300-0000C6010000}"/>
            </a:ext>
          </a:extLst>
        </xdr:cNvPr>
        <xdr:cNvSpPr/>
      </xdr:nvSpPr>
      <xdr:spPr>
        <a:xfrm>
          <a:off x="13462000" y="32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128516</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4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主な要因は、給与改定に伴い給与費が増加したことや、定年年齢の段階的引き上げに伴い退職手当が増加したことなどによる。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今後も、職員定数の適切な管理を行うとともに、人事委員会勧告を尊重しながら適切な給与水準としていく。</a:t>
          </a:r>
        </a:p>
      </xdr:txBody>
    </xdr:sp>
    <xdr:clientData/>
  </xdr:twoCellAnchor>
  <xdr:oneCellAnchor>
    <xdr:from>
      <xdr:col>3</xdr:col>
      <xdr:colOff>123825</xdr:colOff>
      <xdr:row>29</xdr:row>
      <xdr:rowOff>107950</xdr:rowOff>
    </xdr:from>
    <xdr:ext cx="298543" cy="225703"/>
    <xdr:sp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37</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48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37</xdr:row>
      <xdr:rowOff>120650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48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37</xdr:row>
      <xdr:rowOff>120650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159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59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textlink="">
      <xdr:nvSpPr>
        <xdr:cNvPr id="84" name="楕円 83">
          <a:extLst>
            <a:ext uri="{FF2B5EF4-FFF2-40B4-BE49-F238E27FC236}">
              <a16:creationId xmlns:a16="http://schemas.microsoft.com/office/drawing/2014/main" id="{00000000-0008-0000-0400-000054000000}"/>
            </a:ext>
          </a:extLst>
        </xdr:cNvPr>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textlink="">
      <xdr:nvSpPr>
        <xdr:cNvPr id="86" name="楕円 85">
          <a:extLst>
            <a:ext uri="{FF2B5EF4-FFF2-40B4-BE49-F238E27FC236}">
              <a16:creationId xmlns:a16="http://schemas.microsoft.com/office/drawing/2014/main" id="{00000000-0008-0000-0400-000056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69850</xdr:rowOff>
    </xdr:from>
    <xdr:to>
      <xdr:col>15</xdr:col>
      <xdr:colOff>149225</xdr:colOff>
      <xdr:row>38</xdr:row>
      <xdr:rowOff>0</xdr:rowOff>
    </xdr:to>
    <xdr:sp textlink="">
      <xdr:nvSpPr>
        <xdr:cNvPr id="88" name="楕円 87">
          <a:extLst>
            <a:ext uri="{FF2B5EF4-FFF2-40B4-BE49-F238E27FC236}">
              <a16:creationId xmlns:a16="http://schemas.microsoft.com/office/drawing/2014/main" id="{00000000-0008-0000-0400-000058000000}"/>
            </a:ext>
          </a:extLst>
        </xdr:cNvPr>
        <xdr:cNvSpPr/>
      </xdr:nvSpPr>
      <xdr:spPr>
        <a:xfrm>
          <a:off x="3048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156227</xdr:rowOff>
    </xdr:from>
    <xdr:ext cx="762000" cy="259045"/>
    <xdr:sp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textlink="">
      <xdr:nvSpPr>
        <xdr:cNvPr id="90" name="楕円 89">
          <a:extLst>
            <a:ext uri="{FF2B5EF4-FFF2-40B4-BE49-F238E27FC236}">
              <a16:creationId xmlns:a16="http://schemas.microsoft.com/office/drawing/2014/main" id="{00000000-0008-0000-0400-00005A000000}"/>
            </a:ext>
          </a:extLst>
        </xdr:cNvPr>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textlink="">
      <xdr:nvSpPr>
        <xdr:cNvPr id="92" name="楕円 91">
          <a:extLst>
            <a:ext uri="{FF2B5EF4-FFF2-40B4-BE49-F238E27FC236}">
              <a16:creationId xmlns:a16="http://schemas.microsoft.com/office/drawing/2014/main" id="{00000000-0008-0000-0400-00005C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ＤＸの推進によるシステムや機器の管理費の増加等により経常収支比率の算定上の分子となる歳出の増加率が、地方税や地方譲与税等の増などによる算定上の分母となる歳入の増加率を上回ったため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今後も効率的な財政運営により、財政負担を減らすよう努めていく。</a:t>
          </a:r>
        </a:p>
      </xdr:txBody>
    </xdr:sp>
    <xdr:clientData/>
  </xdr:twoCellAnchor>
  <xdr:oneCellAnchor>
    <xdr:from>
      <xdr:col>62</xdr:col>
      <xdr:colOff>6350</xdr:colOff>
      <xdr:row>9</xdr:row>
      <xdr:rowOff>107950</xdr:rowOff>
    </xdr:from>
    <xdr:ext cx="298543" cy="225703"/>
    <xdr:sp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textlink="">
      <xdr:nvSpPr>
        <xdr:cNvPr id="143" name="楕円 142">
          <a:extLst>
            <a:ext uri="{FF2B5EF4-FFF2-40B4-BE49-F238E27FC236}">
              <a16:creationId xmlns:a16="http://schemas.microsoft.com/office/drawing/2014/main" id="{00000000-0008-0000-0400-00008F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textlink="">
      <xdr:nvSpPr>
        <xdr:cNvPr id="149" name="楕円 148">
          <a:extLst>
            <a:ext uri="{FF2B5EF4-FFF2-40B4-BE49-F238E27FC236}">
              <a16:creationId xmlns:a16="http://schemas.microsoft.com/office/drawing/2014/main" id="{00000000-0008-0000-0400-000095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textlink="">
      <xdr:nvSpPr>
        <xdr:cNvPr id="151" name="楕円 150">
          <a:extLst>
            <a:ext uri="{FF2B5EF4-FFF2-40B4-BE49-F238E27FC236}">
              <a16:creationId xmlns:a16="http://schemas.microsoft.com/office/drawing/2014/main" id="{00000000-0008-0000-0400-000097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年度と同率となっている。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精神保健医療費や児童措置委託費等の増加により、経常収支比率の算定上の分子となる歳出が増加した一方で、地方税や地方譲与税等の増などにより算定上の分母となる歳入が増加したため、結果として経常収支比率は横ばい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今後も、資格審査等の適正化を進めていくことで、財政負担の抑制に努めていく。</a:t>
          </a:r>
        </a:p>
      </xdr:txBody>
    </xdr:sp>
    <xdr:clientData/>
  </xdr:twoCellAnchor>
  <xdr:oneCellAnchor>
    <xdr:from>
      <xdr:col>3</xdr:col>
      <xdr:colOff>123825</xdr:colOff>
      <xdr:row>49</xdr:row>
      <xdr:rowOff>107950</xdr:rowOff>
    </xdr:from>
    <xdr:ext cx="298543" cy="225703"/>
    <xdr:sp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textlink="">
      <xdr:nvSpPr>
        <xdr:cNvPr id="206" name="楕円 205">
          <a:extLst>
            <a:ext uri="{FF2B5EF4-FFF2-40B4-BE49-F238E27FC236}">
              <a16:creationId xmlns:a16="http://schemas.microsoft.com/office/drawing/2014/main" id="{00000000-0008-0000-0400-0000CE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129920</xdr:rowOff>
    </xdr:from>
    <xdr:ext cx="7366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textlink="">
      <xdr:nvSpPr>
        <xdr:cNvPr id="208" name="楕円 207">
          <a:extLst>
            <a:ext uri="{FF2B5EF4-FFF2-40B4-BE49-F238E27FC236}">
              <a16:creationId xmlns:a16="http://schemas.microsoft.com/office/drawing/2014/main" id="{00000000-0008-0000-0400-0000D0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97262</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textlink="">
      <xdr:nvSpPr>
        <xdr:cNvPr id="210" name="楕円 209">
          <a:extLst>
            <a:ext uri="{FF2B5EF4-FFF2-40B4-BE49-F238E27FC236}">
              <a16:creationId xmlns:a16="http://schemas.microsoft.com/office/drawing/2014/main" id="{00000000-0008-0000-0400-0000D2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31949</xdr:rowOff>
    </xdr:from>
    <xdr:ext cx="762000" cy="259045"/>
    <xdr:sp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textlink="">
      <xdr:nvSpPr>
        <xdr:cNvPr id="212" name="楕円 211">
          <a:extLst>
            <a:ext uri="{FF2B5EF4-FFF2-40B4-BE49-F238E27FC236}">
              <a16:creationId xmlns:a16="http://schemas.microsoft.com/office/drawing/2014/main" id="{00000000-0008-0000-0400-0000D4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国民健康保険財政調整繰出金が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により、経常収支比率の算定上の分子となる歳出が減少し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や地方譲与税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算定上の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分母となる歳入が増加した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ため、経常収支比率は低下している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textlink="">
      <xdr:nvSpPr>
        <xdr:cNvPr id="261" name="楕円 260">
          <a:extLst>
            <a:ext uri="{FF2B5EF4-FFF2-40B4-BE49-F238E27FC236}">
              <a16:creationId xmlns:a16="http://schemas.microsoft.com/office/drawing/2014/main" id="{00000000-0008-0000-0400-000005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textlink="">
      <xdr:nvSpPr>
        <xdr:cNvPr id="265" name="楕円 264">
          <a:extLst>
            <a:ext uri="{FF2B5EF4-FFF2-40B4-BE49-F238E27FC236}">
              <a16:creationId xmlns:a16="http://schemas.microsoft.com/office/drawing/2014/main" id="{00000000-0008-0000-0400-000009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textlink="">
      <xdr:nvSpPr>
        <xdr:cNvPr id="267" name="楕円 266">
          <a:extLst>
            <a:ext uri="{FF2B5EF4-FFF2-40B4-BE49-F238E27FC236}">
              <a16:creationId xmlns:a16="http://schemas.microsoft.com/office/drawing/2014/main" id="{00000000-0008-0000-0400-00000B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ポイント低下している。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市町村介護保険財政支援事業費や施設型給付費負担金等が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増加したことにより、経常収支比率の算定上の分子となる歳出が増加したものの、地方税や地方譲与税等の増などにより算定上の分母となる歳入がそれ以上に増加したことによるものである。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今後も、補助金等の交付が適当な事業効果に結びついているのかなど見直しを行い、真に必要な補助金等を精査していく。</a:t>
          </a:r>
        </a:p>
      </xdr:txBody>
    </xdr:sp>
    <xdr:clientData/>
  </xdr:twoCellAnchor>
  <xdr:oneCellAnchor>
    <xdr:from>
      <xdr:col>62</xdr:col>
      <xdr:colOff>6350</xdr:colOff>
      <xdr:row>29</xdr:row>
      <xdr:rowOff>107950</xdr:rowOff>
    </xdr:from>
    <xdr:ext cx="298543" cy="225703"/>
    <xdr:sp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156936</xdr:rowOff>
    </xdr:from>
    <xdr:to>
      <xdr:col>82</xdr:col>
      <xdr:colOff>107950</xdr:colOff>
      <xdr:row>37</xdr:row>
      <xdr:rowOff>167822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00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167822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6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37</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522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5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textlink="">
      <xdr:nvSpPr>
        <xdr:cNvPr id="322" name="楕円 321">
          <a:extLst>
            <a:ext uri="{FF2B5EF4-FFF2-40B4-BE49-F238E27FC236}">
              <a16:creationId xmlns:a16="http://schemas.microsoft.com/office/drawing/2014/main" id="{00000000-0008-0000-0400-000042010000}"/>
            </a:ext>
          </a:extLst>
        </xdr:cNvPr>
        <xdr:cNvSpPr/>
      </xdr:nvSpPr>
      <xdr:spPr>
        <a:xfrm>
          <a:off x="16459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122663</xdr:rowOff>
    </xdr:from>
    <xdr:ext cx="762000" cy="259045"/>
    <xdr:sp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117022</xdr:rowOff>
    </xdr:from>
    <xdr:to>
      <xdr:col>78</xdr:col>
      <xdr:colOff>120650</xdr:colOff>
      <xdr:row>38</xdr:row>
      <xdr:rowOff>47172</xdr:rowOff>
    </xdr:to>
    <xdr:sp textlink="">
      <xdr:nvSpPr>
        <xdr:cNvPr id="324" name="楕円 323">
          <a:extLst>
            <a:ext uri="{FF2B5EF4-FFF2-40B4-BE49-F238E27FC236}">
              <a16:creationId xmlns:a16="http://schemas.microsoft.com/office/drawing/2014/main" id="{00000000-0008-0000-0400-000044010000}"/>
            </a:ext>
          </a:extLst>
        </xdr:cNvPr>
        <xdr:cNvSpPr/>
      </xdr:nvSpPr>
      <xdr:spPr>
        <a:xfrm>
          <a:off x="15621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57349</xdr:rowOff>
    </xdr:from>
    <xdr:ext cx="7366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textlink="">
      <xdr:nvSpPr>
        <xdr:cNvPr id="326" name="楕円 325">
          <a:extLst>
            <a:ext uri="{FF2B5EF4-FFF2-40B4-BE49-F238E27FC236}">
              <a16:creationId xmlns:a16="http://schemas.microsoft.com/office/drawing/2014/main" id="{00000000-0008-0000-0400-000046010000}"/>
            </a:ext>
          </a:extLst>
        </xdr:cNvPr>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87284</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主な要因は、元金及び利子が減少したことにより、経常収支比率の算定上の分子となる歳出が減少し、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地方税や地方譲与税等の増などにより算定上の分母となる歳入が増加したため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、経常収支比率は低下している。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将来世代に過大な負担を残さないよう、真に必要な事業に重点化した上で、後年度の財政負担に配慮しながら県債の活用を図っていく。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76</xdr:row>
      <xdr:rowOff>61686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781643"/>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76</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91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4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43543</xdr:rowOff>
    </xdr:from>
    <xdr:to>
      <xdr:col>24</xdr:col>
      <xdr:colOff>76200</xdr:colOff>
      <xdr:row>74</xdr:row>
      <xdr:rowOff>145143</xdr:rowOff>
    </xdr:to>
    <xdr:sp textlink="">
      <xdr:nvSpPr>
        <xdr:cNvPr id="383" name="楕円 382">
          <a:extLst>
            <a:ext uri="{FF2B5EF4-FFF2-40B4-BE49-F238E27FC236}">
              <a16:creationId xmlns:a16="http://schemas.microsoft.com/office/drawing/2014/main" id="{00000000-0008-0000-0400-00007F010000}"/>
            </a:ext>
          </a:extLst>
        </xdr:cNvPr>
        <xdr:cNvSpPr/>
      </xdr:nvSpPr>
      <xdr:spPr>
        <a:xfrm>
          <a:off x="4775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60070</xdr:rowOff>
    </xdr:from>
    <xdr:ext cx="762000" cy="259045"/>
    <xdr:sp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10886</xdr:rowOff>
    </xdr:from>
    <xdr:to>
      <xdr:col>20</xdr:col>
      <xdr:colOff>38100</xdr:colOff>
      <xdr:row>76</xdr:row>
      <xdr:rowOff>112486</xdr:rowOff>
    </xdr:to>
    <xdr:sp textlink="">
      <xdr:nvSpPr>
        <xdr:cNvPr id="385" name="楕円 384">
          <a:extLst>
            <a:ext uri="{FF2B5EF4-FFF2-40B4-BE49-F238E27FC236}">
              <a16:creationId xmlns:a16="http://schemas.microsoft.com/office/drawing/2014/main" id="{00000000-0008-0000-0400-000081010000}"/>
            </a:ext>
          </a:extLst>
        </xdr:cNvPr>
        <xdr:cNvSpPr/>
      </xdr:nvSpPr>
      <xdr:spPr>
        <a:xfrm>
          <a:off x="3937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122662</xdr:rowOff>
    </xdr:from>
    <xdr:ext cx="7366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textlink="">
      <xdr:nvSpPr>
        <xdr:cNvPr id="387" name="楕円 386">
          <a:extLst>
            <a:ext uri="{FF2B5EF4-FFF2-40B4-BE49-F238E27FC236}">
              <a16:creationId xmlns:a16="http://schemas.microsoft.com/office/drawing/2014/main" id="{00000000-0008-0000-0400-000083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textlink="">
      <xdr:nvSpPr>
        <xdr:cNvPr id="389" name="楕円 388">
          <a:extLst>
            <a:ext uri="{FF2B5EF4-FFF2-40B4-BE49-F238E27FC236}">
              <a16:creationId xmlns:a16="http://schemas.microsoft.com/office/drawing/2014/main" id="{00000000-0008-0000-0400-000085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35378</xdr:rowOff>
    </xdr:from>
    <xdr:to>
      <xdr:col>6</xdr:col>
      <xdr:colOff>171450</xdr:colOff>
      <xdr:row>75</xdr:row>
      <xdr:rowOff>136978</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1270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147155</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主な要因は、給与改定や定年年齢の段階的引き上げに伴う人件費の増加などにより経常収支比率の算定上の分子となる歳出の増加が分母となる歳入の増加を上回ったことによる。</a:t>
          </a:r>
        </a:p>
      </xdr:txBody>
    </xdr:sp>
    <xdr:clientData/>
  </xdr:twoCellAnchor>
  <xdr:oneCellAnchor>
    <xdr:from>
      <xdr:col>62</xdr:col>
      <xdr:colOff>6350</xdr:colOff>
      <xdr:row>69</xdr:row>
      <xdr:rowOff>107950</xdr:rowOff>
    </xdr:from>
    <xdr:ext cx="298543" cy="225703"/>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139700</xdr:rowOff>
    </xdr:from>
    <xdr:to>
      <xdr:col>82</xdr:col>
      <xdr:colOff>107950</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1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139700</xdr:rowOff>
    </xdr:from>
    <xdr:to>
      <xdr:col>78</xdr:col>
      <xdr:colOff>69850</xdr:colOff>
      <xdr:row>78</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1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6350</xdr:rowOff>
    </xdr:from>
    <xdr:to>
      <xdr:col>73</xdr:col>
      <xdr:colOff>180975</xdr:colOff>
      <xdr:row>78</xdr:row>
      <xdr:rowOff>152400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651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6350</xdr:rowOff>
    </xdr:from>
    <xdr:to>
      <xdr:col>69</xdr:col>
      <xdr:colOff>92075</xdr:colOff>
      <xdr:row>78</xdr:row>
      <xdr:rowOff>114300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651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textlink="">
      <xdr:nvSpPr>
        <xdr:cNvPr id="442" name="楕円 441">
          <a:extLst>
            <a:ext uri="{FF2B5EF4-FFF2-40B4-BE49-F238E27FC236}">
              <a16:creationId xmlns:a16="http://schemas.microsoft.com/office/drawing/2014/main" id="{00000000-0008-0000-0400-0000BA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textlink="">
      <xdr:nvSpPr>
        <xdr:cNvPr id="444" name="楕円 443">
          <a:extLst>
            <a:ext uri="{FF2B5EF4-FFF2-40B4-BE49-F238E27FC236}">
              <a16:creationId xmlns:a16="http://schemas.microsoft.com/office/drawing/2014/main" id="{00000000-0008-0000-0400-0000BC010000}"/>
            </a:ext>
          </a:extLst>
        </xdr:cNvPr>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101600</xdr:rowOff>
    </xdr:from>
    <xdr:to>
      <xdr:col>74</xdr:col>
      <xdr:colOff>31750</xdr:colOff>
      <xdr:row>79</xdr:row>
      <xdr:rowOff>31750</xdr:rowOff>
    </xdr:to>
    <xdr:sp textlink="">
      <xdr:nvSpPr>
        <xdr:cNvPr id="446" name="楕円 445">
          <a:extLst>
            <a:ext uri="{FF2B5EF4-FFF2-40B4-BE49-F238E27FC236}">
              <a16:creationId xmlns:a16="http://schemas.microsoft.com/office/drawing/2014/main" id="{00000000-0008-0000-0400-0000BE010000}"/>
            </a:ext>
          </a:extLst>
        </xdr:cNvPr>
        <xdr:cNvSpPr/>
      </xdr:nvSpPr>
      <xdr:spPr>
        <a:xfrm>
          <a:off x="14732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127000</xdr:rowOff>
    </xdr:from>
    <xdr:to>
      <xdr:col>69</xdr:col>
      <xdr:colOff>142875</xdr:colOff>
      <xdr:row>75</xdr:row>
      <xdr:rowOff>57150</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3843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41927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63500</xdr:rowOff>
    </xdr:from>
    <xdr:to>
      <xdr:col>65</xdr:col>
      <xdr:colOff>53975</xdr:colOff>
      <xdr:row>78</xdr:row>
      <xdr:rowOff>165100</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2954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3827</xdr:rowOff>
    </xdr:from>
    <xdr:ext cx="7620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92460</xdr:rowOff>
    </xdr:from>
    <xdr:to>
      <xdr:col>29</xdr:col>
      <xdr:colOff>127000</xdr:colOff>
      <xdr:row>17</xdr:row>
      <xdr:rowOff>142980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4735"/>
          <a:ext cx="647700" cy="5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142980</xdr:rowOff>
    </xdr:from>
    <xdr:to>
      <xdr:col>26</xdr:col>
      <xdr:colOff>50800</xdr:colOff>
      <xdr:row>17</xdr:row>
      <xdr:rowOff>158786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5255"/>
          <a:ext cx="6985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158786</xdr:rowOff>
    </xdr:from>
    <xdr:to>
      <xdr:col>22</xdr:col>
      <xdr:colOff>114300</xdr:colOff>
      <xdr:row>18</xdr:row>
      <xdr:rowOff>4498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1061"/>
          <a:ext cx="698500" cy="17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144874</xdr:rowOff>
    </xdr:from>
    <xdr:to>
      <xdr:col>18</xdr:col>
      <xdr:colOff>177800</xdr:colOff>
      <xdr:row>18</xdr:row>
      <xdr:rowOff>4498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7149"/>
          <a:ext cx="698500" cy="3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41660</xdr:rowOff>
    </xdr:from>
    <xdr:to>
      <xdr:col>29</xdr:col>
      <xdr:colOff>177800</xdr:colOff>
      <xdr:row>17</xdr:row>
      <xdr:rowOff>143260</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13737</xdr:rowOff>
    </xdr:from>
    <xdr:ext cx="762000" cy="259045"/>
    <xdr:sp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92180</xdr:rowOff>
    </xdr:from>
    <xdr:to>
      <xdr:col>26</xdr:col>
      <xdr:colOff>101600</xdr:colOff>
      <xdr:row>18</xdr:row>
      <xdr:rowOff>22330</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7107</xdr:rowOff>
    </xdr:from>
    <xdr:ext cx="7366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0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107986</xdr:rowOff>
    </xdr:from>
    <xdr:to>
      <xdr:col>22</xdr:col>
      <xdr:colOff>165100</xdr:colOff>
      <xdr:row>18</xdr:row>
      <xdr:rowOff>38136</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22913</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125148</xdr:rowOff>
    </xdr:from>
    <xdr:to>
      <xdr:col>19</xdr:col>
      <xdr:colOff>38100</xdr:colOff>
      <xdr:row>18</xdr:row>
      <xdr:rowOff>55298</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40075</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94074</xdr:rowOff>
    </xdr:from>
    <xdr:to>
      <xdr:col>15</xdr:col>
      <xdr:colOff>101600</xdr:colOff>
      <xdr:row>18</xdr:row>
      <xdr:rowOff>24224</xdr:rowOff>
    </xdr:to>
    <xdr:sp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9001</xdr:rowOff>
    </xdr:from>
    <xdr:ext cx="762000" cy="259045"/>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25730</xdr:rowOff>
    </xdr:from>
    <xdr:to>
      <xdr:col>29</xdr:col>
      <xdr:colOff>127000</xdr:colOff>
      <xdr:row>37</xdr:row>
      <xdr:rowOff>28565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0430"/>
          <a:ext cx="647700" cy="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28565</xdr:rowOff>
    </xdr:from>
    <xdr:to>
      <xdr:col>26</xdr:col>
      <xdr:colOff>50800</xdr:colOff>
      <xdr:row>37</xdr:row>
      <xdr:rowOff>44293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53265"/>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44293</xdr:rowOff>
    </xdr:from>
    <xdr:to>
      <xdr:col>22</xdr:col>
      <xdr:colOff>114300</xdr:colOff>
      <xdr:row>37</xdr:row>
      <xdr:rowOff>91110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8993"/>
          <a:ext cx="698500" cy="46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91110</xdr:rowOff>
    </xdr:from>
    <xdr:to>
      <xdr:col>18</xdr:col>
      <xdr:colOff>177800</xdr:colOff>
      <xdr:row>37</xdr:row>
      <xdr:rowOff>102266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5810"/>
          <a:ext cx="698500" cy="1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146380</xdr:rowOff>
    </xdr:from>
    <xdr:to>
      <xdr:col>29</xdr:col>
      <xdr:colOff>177800</xdr:colOff>
      <xdr:row>37</xdr:row>
      <xdr:rowOff>76530</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9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118457</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149215</xdr:rowOff>
    </xdr:from>
    <xdr:to>
      <xdr:col>26</xdr:col>
      <xdr:colOff>101600</xdr:colOff>
      <xdr:row>37</xdr:row>
      <xdr:rowOff>79365</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64142</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8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164943</xdr:rowOff>
    </xdr:from>
    <xdr:to>
      <xdr:col>22</xdr:col>
      <xdr:colOff>165100</xdr:colOff>
      <xdr:row>37</xdr:row>
      <xdr:rowOff>95093</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79870</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40310</xdr:rowOff>
    </xdr:from>
    <xdr:to>
      <xdr:col>19</xdr:col>
      <xdr:colOff>38100</xdr:colOff>
      <xdr:row>37</xdr:row>
      <xdr:rowOff>141910</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126687</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51466</xdr:rowOff>
    </xdr:from>
    <xdr:to>
      <xdr:col>15</xdr:col>
      <xdr:colOff>101600</xdr:colOff>
      <xdr:row>37</xdr:row>
      <xdr:rowOff>153066</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137843</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40945</xdr:rowOff>
    </xdr:from>
    <xdr:to>
      <xdr:col>24</xdr:col>
      <xdr:colOff>63500</xdr:colOff>
      <xdr:row>37</xdr:row>
      <xdr:rowOff>149968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595"/>
          <a:ext cx="8382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108248</xdr:rowOff>
    </xdr:from>
    <xdr:to>
      <xdr:col>19</xdr:col>
      <xdr:colOff>177800</xdr:colOff>
      <xdr:row>37</xdr:row>
      <xdr:rowOff>149968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1898"/>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108248</xdr:rowOff>
    </xdr:from>
    <xdr:to>
      <xdr:col>15</xdr:col>
      <xdr:colOff>50800</xdr:colOff>
      <xdr:row>37</xdr:row>
      <xdr:rowOff>125774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189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107944</xdr:rowOff>
    </xdr:from>
    <xdr:to>
      <xdr:col>10</xdr:col>
      <xdr:colOff>114300</xdr:colOff>
      <xdr:row>37</xdr:row>
      <xdr:rowOff>125774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1594"/>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161595</xdr:rowOff>
    </xdr:from>
    <xdr:to>
      <xdr:col>24</xdr:col>
      <xdr:colOff>114300</xdr:colOff>
      <xdr:row>37</xdr:row>
      <xdr:rowOff>91745</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140022</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99168</xdr:rowOff>
    </xdr:from>
    <xdr:to>
      <xdr:col>20</xdr:col>
      <xdr:colOff>38100</xdr:colOff>
      <xdr:row>38</xdr:row>
      <xdr:rowOff>29318</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4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20445</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5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57448</xdr:rowOff>
    </xdr:from>
    <xdr:to>
      <xdr:col>15</xdr:col>
      <xdr:colOff>101600</xdr:colOff>
      <xdr:row>37</xdr:row>
      <xdr:rowOff>159048</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4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150175</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74974</xdr:rowOff>
    </xdr:from>
    <xdr:to>
      <xdr:col>10</xdr:col>
      <xdr:colOff>165100</xdr:colOff>
      <xdr:row>38</xdr:row>
      <xdr:rowOff>5124</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4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167701</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57144</xdr:rowOff>
    </xdr:from>
    <xdr:to>
      <xdr:col>6</xdr:col>
      <xdr:colOff>38100</xdr:colOff>
      <xdr:row>37</xdr:row>
      <xdr:rowOff>158744</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40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149871</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102781</xdr:rowOff>
    </xdr:from>
    <xdr:to>
      <xdr:col>24</xdr:col>
      <xdr:colOff>63500</xdr:colOff>
      <xdr:row>57</xdr:row>
      <xdr:rowOff>105753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7543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4711</xdr:rowOff>
    </xdr:from>
    <xdr:to>
      <xdr:col>19</xdr:col>
      <xdr:colOff>177800</xdr:colOff>
      <xdr:row>57</xdr:row>
      <xdr:rowOff>102781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34461"/>
          <a:ext cx="889000" cy="4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4711</xdr:rowOff>
    </xdr:from>
    <xdr:to>
      <xdr:col>15</xdr:col>
      <xdr:colOff>50800</xdr:colOff>
      <xdr:row>56</xdr:row>
      <xdr:rowOff>2883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34461"/>
          <a:ext cx="889000" cy="1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2883</xdr:rowOff>
    </xdr:from>
    <xdr:to>
      <xdr:col>10</xdr:col>
      <xdr:colOff>114300</xdr:colOff>
      <xdr:row>57</xdr:row>
      <xdr:rowOff>108610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04083"/>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54953</xdr:rowOff>
    </xdr:from>
    <xdr:to>
      <xdr:col>24</xdr:col>
      <xdr:colOff>114300</xdr:colOff>
      <xdr:row>57</xdr:row>
      <xdr:rowOff>156553</xdr:rowOff>
    </xdr:to>
    <xdr:sp textlink="">
      <xdr:nvSpPr>
        <xdr:cNvPr id="132" name="楕円 131">
          <a:extLst>
            <a:ext uri="{FF2B5EF4-FFF2-40B4-BE49-F238E27FC236}">
              <a16:creationId xmlns:a16="http://schemas.microsoft.com/office/drawing/2014/main" id="{00000000-0008-0000-0600-000084000000}"/>
            </a:ext>
          </a:extLst>
        </xdr:cNvPr>
        <xdr:cNvSpPr/>
      </xdr:nvSpPr>
      <xdr:spPr>
        <a:xfrm>
          <a:off x="45847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33380</xdr:rowOff>
    </xdr:from>
    <xdr:ext cx="534377" cy="259045"/>
    <xdr:sp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51981</xdr:rowOff>
    </xdr:from>
    <xdr:to>
      <xdr:col>20</xdr:col>
      <xdr:colOff>38100</xdr:colOff>
      <xdr:row>57</xdr:row>
      <xdr:rowOff>153581</xdr:rowOff>
    </xdr:to>
    <xdr:sp textlink="">
      <xdr:nvSpPr>
        <xdr:cNvPr id="134" name="楕円 133">
          <a:extLst>
            <a:ext uri="{FF2B5EF4-FFF2-40B4-BE49-F238E27FC236}">
              <a16:creationId xmlns:a16="http://schemas.microsoft.com/office/drawing/2014/main" id="{00000000-0008-0000-0600-000086000000}"/>
            </a:ext>
          </a:extLst>
        </xdr:cNvPr>
        <xdr:cNvSpPr/>
      </xdr:nvSpPr>
      <xdr:spPr>
        <a:xfrm>
          <a:off x="3746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144708</xdr:rowOff>
    </xdr:from>
    <xdr:ext cx="534377"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125361</xdr:rowOff>
    </xdr:from>
    <xdr:to>
      <xdr:col>15</xdr:col>
      <xdr:colOff>101600</xdr:colOff>
      <xdr:row>55</xdr:row>
      <xdr:rowOff>55511</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2857500" y="93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46638</xdr:rowOff>
    </xdr:from>
    <xdr:ext cx="534377"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4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123533</xdr:rowOff>
    </xdr:from>
    <xdr:to>
      <xdr:col>10</xdr:col>
      <xdr:colOff>165100</xdr:colOff>
      <xdr:row>56</xdr:row>
      <xdr:rowOff>53683</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1968500" y="95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44810</xdr:rowOff>
    </xdr:from>
    <xdr:ext cx="534377"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57810</xdr:rowOff>
    </xdr:from>
    <xdr:to>
      <xdr:col>6</xdr:col>
      <xdr:colOff>38100</xdr:colOff>
      <xdr:row>57</xdr:row>
      <xdr:rowOff>159410</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1079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150537</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64567</xdr:rowOff>
    </xdr:from>
    <xdr:to>
      <xdr:col>24</xdr:col>
      <xdr:colOff>63500</xdr:colOff>
      <xdr:row>78</xdr:row>
      <xdr:rowOff>64719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376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64567</xdr:rowOff>
    </xdr:from>
    <xdr:to>
      <xdr:col>19</xdr:col>
      <xdr:colOff>177800</xdr:colOff>
      <xdr:row>78</xdr:row>
      <xdr:rowOff>71501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3766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64109</xdr:rowOff>
    </xdr:from>
    <xdr:to>
      <xdr:col>15</xdr:col>
      <xdr:colOff>50800</xdr:colOff>
      <xdr:row>78</xdr:row>
      <xdr:rowOff>71501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3720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64109</xdr:rowOff>
    </xdr:from>
    <xdr:to>
      <xdr:col>10</xdr:col>
      <xdr:colOff>114300</xdr:colOff>
      <xdr:row>78</xdr:row>
      <xdr:rowOff>64263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37209"/>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13919</xdr:rowOff>
    </xdr:from>
    <xdr:to>
      <xdr:col>24</xdr:col>
      <xdr:colOff>114300</xdr:colOff>
      <xdr:row>78</xdr:row>
      <xdr:rowOff>115519</xdr:rowOff>
    </xdr:to>
    <xdr:sp textlink="">
      <xdr:nvSpPr>
        <xdr:cNvPr id="187" name="楕円 186">
          <a:extLst>
            <a:ext uri="{FF2B5EF4-FFF2-40B4-BE49-F238E27FC236}">
              <a16:creationId xmlns:a16="http://schemas.microsoft.com/office/drawing/2014/main" id="{00000000-0008-0000-0600-0000BB000000}"/>
            </a:ext>
          </a:extLst>
        </xdr:cNvPr>
        <xdr:cNvSpPr/>
      </xdr:nvSpPr>
      <xdr:spPr>
        <a:xfrm>
          <a:off x="45847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100296</xdr:rowOff>
    </xdr:from>
    <xdr:ext cx="469744" cy="259045"/>
    <xdr:sp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13767</xdr:rowOff>
    </xdr:from>
    <xdr:to>
      <xdr:col>20</xdr:col>
      <xdr:colOff>38100</xdr:colOff>
      <xdr:row>78</xdr:row>
      <xdr:rowOff>115367</xdr:rowOff>
    </xdr:to>
    <xdr:sp textlink="">
      <xdr:nvSpPr>
        <xdr:cNvPr id="189" name="楕円 188">
          <a:extLst>
            <a:ext uri="{FF2B5EF4-FFF2-40B4-BE49-F238E27FC236}">
              <a16:creationId xmlns:a16="http://schemas.microsoft.com/office/drawing/2014/main" id="{00000000-0008-0000-0600-0000BD000000}"/>
            </a:ext>
          </a:extLst>
        </xdr:cNvPr>
        <xdr:cNvSpPr/>
      </xdr:nvSpPr>
      <xdr:spPr>
        <a:xfrm>
          <a:off x="3746500" y="133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106494</xdr:rowOff>
    </xdr:from>
    <xdr:ext cx="469744"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20701</xdr:rowOff>
    </xdr:from>
    <xdr:to>
      <xdr:col>15</xdr:col>
      <xdr:colOff>101600</xdr:colOff>
      <xdr:row>78</xdr:row>
      <xdr:rowOff>122301</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2857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113428</xdr:rowOff>
    </xdr:from>
    <xdr:ext cx="469744"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13309</xdr:rowOff>
    </xdr:from>
    <xdr:to>
      <xdr:col>10</xdr:col>
      <xdr:colOff>165100</xdr:colOff>
      <xdr:row>78</xdr:row>
      <xdr:rowOff>114909</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1968500" y="133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106036</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13463</xdr:rowOff>
    </xdr:from>
    <xdr:to>
      <xdr:col>6</xdr:col>
      <xdr:colOff>38100</xdr:colOff>
      <xdr:row>78</xdr:row>
      <xdr:rowOff>115063</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1079500" y="13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106190</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139192</xdr:rowOff>
    </xdr:from>
    <xdr:to>
      <xdr:col>24</xdr:col>
      <xdr:colOff>63500</xdr:colOff>
      <xdr:row>97</xdr:row>
      <xdr:rowOff>153163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69842"/>
          <a:ext cx="8382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39370</xdr:rowOff>
    </xdr:from>
    <xdr:to>
      <xdr:col>19</xdr:col>
      <xdr:colOff>177800</xdr:colOff>
      <xdr:row>97</xdr:row>
      <xdr:rowOff>139192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670020"/>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39370</xdr:rowOff>
    </xdr:from>
    <xdr:to>
      <xdr:col>15</xdr:col>
      <xdr:colOff>50800</xdr:colOff>
      <xdr:row>97</xdr:row>
      <xdr:rowOff>162561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670020"/>
          <a:ext cx="889000" cy="1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162561</xdr:rowOff>
    </xdr:from>
    <xdr:to>
      <xdr:col>10</xdr:col>
      <xdr:colOff>114300</xdr:colOff>
      <xdr:row>98</xdr:row>
      <xdr:rowOff>110744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793211"/>
          <a:ext cx="889000" cy="1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102363</xdr:rowOff>
    </xdr:from>
    <xdr:to>
      <xdr:col>24</xdr:col>
      <xdr:colOff>114300</xdr:colOff>
      <xdr:row>98</xdr:row>
      <xdr:rowOff>32513</xdr:rowOff>
    </xdr:to>
    <xdr:sp textlink="">
      <xdr:nvSpPr>
        <xdr:cNvPr id="243" name="楕円 242">
          <a:extLst>
            <a:ext uri="{FF2B5EF4-FFF2-40B4-BE49-F238E27FC236}">
              <a16:creationId xmlns:a16="http://schemas.microsoft.com/office/drawing/2014/main" id="{00000000-0008-0000-0600-0000F3000000}"/>
            </a:ext>
          </a:extLst>
        </xdr:cNvPr>
        <xdr:cNvSpPr/>
      </xdr:nvSpPr>
      <xdr:spPr>
        <a:xfrm>
          <a:off x="4584700" y="167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80790</xdr:rowOff>
    </xdr:from>
    <xdr:ext cx="469744" cy="259045"/>
    <xdr:sp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88392</xdr:rowOff>
    </xdr:from>
    <xdr:to>
      <xdr:col>20</xdr:col>
      <xdr:colOff>38100</xdr:colOff>
      <xdr:row>98</xdr:row>
      <xdr:rowOff>18542</xdr:rowOff>
    </xdr:to>
    <xdr:sp textlink="">
      <xdr:nvSpPr>
        <xdr:cNvPr id="245" name="楕円 244">
          <a:extLst>
            <a:ext uri="{FF2B5EF4-FFF2-40B4-BE49-F238E27FC236}">
              <a16:creationId xmlns:a16="http://schemas.microsoft.com/office/drawing/2014/main" id="{00000000-0008-0000-0600-0000F5000000}"/>
            </a:ext>
          </a:extLst>
        </xdr:cNvPr>
        <xdr:cNvSpPr/>
      </xdr:nvSpPr>
      <xdr:spPr>
        <a:xfrm>
          <a:off x="3746500" y="167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9669</xdr:rowOff>
    </xdr:from>
    <xdr:ext cx="469744"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160020</xdr:rowOff>
    </xdr:from>
    <xdr:to>
      <xdr:col>15</xdr:col>
      <xdr:colOff>101600</xdr:colOff>
      <xdr:row>97</xdr:row>
      <xdr:rowOff>90170</xdr:rowOff>
    </xdr:to>
    <xdr:sp textlink="">
      <xdr:nvSpPr>
        <xdr:cNvPr id="247" name="楕円 246">
          <a:extLst>
            <a:ext uri="{FF2B5EF4-FFF2-40B4-BE49-F238E27FC236}">
              <a16:creationId xmlns:a16="http://schemas.microsoft.com/office/drawing/2014/main" id="{00000000-0008-0000-0600-0000F7000000}"/>
            </a:ext>
          </a:extLst>
        </xdr:cNvPr>
        <xdr:cNvSpPr/>
      </xdr:nvSpPr>
      <xdr:spPr>
        <a:xfrm>
          <a:off x="2857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106697</xdr:rowOff>
    </xdr:from>
    <xdr:ext cx="469744"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39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111761</xdr:rowOff>
    </xdr:from>
    <xdr:to>
      <xdr:col>10</xdr:col>
      <xdr:colOff>165100</xdr:colOff>
      <xdr:row>98</xdr:row>
      <xdr:rowOff>41911</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1968500" y="16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58438</xdr:rowOff>
    </xdr:from>
    <xdr:ext cx="469744"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59944</xdr:rowOff>
    </xdr:from>
    <xdr:to>
      <xdr:col>6</xdr:col>
      <xdr:colOff>38100</xdr:colOff>
      <xdr:row>98</xdr:row>
      <xdr:rowOff>161544</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1079500" y="168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152671</xdr:rowOff>
    </xdr:from>
    <xdr:ext cx="469744"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9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47746</xdr:rowOff>
    </xdr:from>
    <xdr:to>
      <xdr:col>55</xdr:col>
      <xdr:colOff>0</xdr:colOff>
      <xdr:row>39</xdr:row>
      <xdr:rowOff>66377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734296"/>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98514</xdr:rowOff>
    </xdr:from>
    <xdr:to>
      <xdr:col>50</xdr:col>
      <xdr:colOff>114300</xdr:colOff>
      <xdr:row>39</xdr:row>
      <xdr:rowOff>66377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442164"/>
          <a:ext cx="889000" cy="3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67101</xdr:rowOff>
    </xdr:from>
    <xdr:to>
      <xdr:col>45</xdr:col>
      <xdr:colOff>177800</xdr:colOff>
      <xdr:row>37</xdr:row>
      <xdr:rowOff>98514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24951"/>
          <a:ext cx="889000" cy="7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67101</xdr:rowOff>
    </xdr:from>
    <xdr:to>
      <xdr:col>41</xdr:col>
      <xdr:colOff>50800</xdr:colOff>
      <xdr:row>37</xdr:row>
      <xdr:rowOff>96457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24951"/>
          <a:ext cx="889000" cy="7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168396</xdr:rowOff>
    </xdr:from>
    <xdr:to>
      <xdr:col>55</xdr:col>
      <xdr:colOff>50800</xdr:colOff>
      <xdr:row>39</xdr:row>
      <xdr:rowOff>98546</xdr:rowOff>
    </xdr:to>
    <xdr:sp textlink="">
      <xdr:nvSpPr>
        <xdr:cNvPr id="299" name="楕円 298">
          <a:extLst>
            <a:ext uri="{FF2B5EF4-FFF2-40B4-BE49-F238E27FC236}">
              <a16:creationId xmlns:a16="http://schemas.microsoft.com/office/drawing/2014/main" id="{00000000-0008-0000-0600-00002B010000}"/>
            </a:ext>
          </a:extLst>
        </xdr:cNvPr>
        <xdr:cNvSpPr/>
      </xdr:nvSpPr>
      <xdr:spPr>
        <a:xfrm>
          <a:off x="104267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83323</xdr:rowOff>
    </xdr:from>
    <xdr:ext cx="534377" cy="259045"/>
    <xdr:sp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15577</xdr:rowOff>
    </xdr:from>
    <xdr:to>
      <xdr:col>50</xdr:col>
      <xdr:colOff>165100</xdr:colOff>
      <xdr:row>39</xdr:row>
      <xdr:rowOff>117177</xdr:rowOff>
    </xdr:to>
    <xdr:sp textlink="">
      <xdr:nvSpPr>
        <xdr:cNvPr id="301" name="楕円 300">
          <a:extLst>
            <a:ext uri="{FF2B5EF4-FFF2-40B4-BE49-F238E27FC236}">
              <a16:creationId xmlns:a16="http://schemas.microsoft.com/office/drawing/2014/main" id="{00000000-0008-0000-0600-00002D010000}"/>
            </a:ext>
          </a:extLst>
        </xdr:cNvPr>
        <xdr:cNvSpPr/>
      </xdr:nvSpPr>
      <xdr:spPr>
        <a:xfrm>
          <a:off x="9588500" y="67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108304</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59411" y="67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47714</xdr:rowOff>
    </xdr:from>
    <xdr:to>
      <xdr:col>46</xdr:col>
      <xdr:colOff>38100</xdr:colOff>
      <xdr:row>37</xdr:row>
      <xdr:rowOff>149314</xdr:rowOff>
    </xdr:to>
    <xdr:sp textlink="">
      <xdr:nvSpPr>
        <xdr:cNvPr id="303" name="楕円 302">
          <a:extLst>
            <a:ext uri="{FF2B5EF4-FFF2-40B4-BE49-F238E27FC236}">
              <a16:creationId xmlns:a16="http://schemas.microsoft.com/office/drawing/2014/main" id="{00000000-0008-0000-0600-00002F010000}"/>
            </a:ext>
          </a:extLst>
        </xdr:cNvPr>
        <xdr:cNvSpPr/>
      </xdr:nvSpPr>
      <xdr:spPr>
        <a:xfrm>
          <a:off x="8699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140441</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4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16301</xdr:rowOff>
    </xdr:from>
    <xdr:to>
      <xdr:col>41</xdr:col>
      <xdr:colOff>101600</xdr:colOff>
      <xdr:row>33</xdr:row>
      <xdr:rowOff>117901</xdr:rowOff>
    </xdr:to>
    <xdr:sp textlink="">
      <xdr:nvSpPr>
        <xdr:cNvPr id="305" name="楕円 304">
          <a:extLst>
            <a:ext uri="{FF2B5EF4-FFF2-40B4-BE49-F238E27FC236}">
              <a16:creationId xmlns:a16="http://schemas.microsoft.com/office/drawing/2014/main" id="{00000000-0008-0000-0600-000031010000}"/>
            </a:ext>
          </a:extLst>
        </xdr:cNvPr>
        <xdr:cNvSpPr/>
      </xdr:nvSpPr>
      <xdr:spPr>
        <a:xfrm>
          <a:off x="7810500" y="56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109028</xdr:rowOff>
    </xdr:from>
    <xdr:ext cx="59901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6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45657</xdr:rowOff>
    </xdr:from>
    <xdr:to>
      <xdr:col>36</xdr:col>
      <xdr:colOff>165100</xdr:colOff>
      <xdr:row>37</xdr:row>
      <xdr:rowOff>147257</xdr:rowOff>
    </xdr:to>
    <xdr:sp textlink="">
      <xdr:nvSpPr>
        <xdr:cNvPr id="307" name="楕円 306">
          <a:extLst>
            <a:ext uri="{FF2B5EF4-FFF2-40B4-BE49-F238E27FC236}">
              <a16:creationId xmlns:a16="http://schemas.microsoft.com/office/drawing/2014/main" id="{00000000-0008-0000-0600-000033010000}"/>
            </a:ext>
          </a:extLst>
        </xdr:cNvPr>
        <xdr:cNvSpPr/>
      </xdr:nvSpPr>
      <xdr:spPr>
        <a:xfrm>
          <a:off x="69215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138383</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30582</xdr:rowOff>
    </xdr:from>
    <xdr:to>
      <xdr:col>55</xdr:col>
      <xdr:colOff>0</xdr:colOff>
      <xdr:row>57</xdr:row>
      <xdr:rowOff>44234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803232"/>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30582</xdr:rowOff>
    </xdr:from>
    <xdr:to>
      <xdr:col>50</xdr:col>
      <xdr:colOff>114300</xdr:colOff>
      <xdr:row>57</xdr:row>
      <xdr:rowOff>56566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803232"/>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56566</xdr:rowOff>
    </xdr:from>
    <xdr:to>
      <xdr:col>45</xdr:col>
      <xdr:colOff>177800</xdr:colOff>
      <xdr:row>57</xdr:row>
      <xdr:rowOff>78359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829216"/>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78359</xdr:rowOff>
    </xdr:from>
    <xdr:to>
      <xdr:col>41</xdr:col>
      <xdr:colOff>50800</xdr:colOff>
      <xdr:row>57</xdr:row>
      <xdr:rowOff>101574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851009"/>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164884</xdr:rowOff>
    </xdr:from>
    <xdr:to>
      <xdr:col>55</xdr:col>
      <xdr:colOff>50800</xdr:colOff>
      <xdr:row>57</xdr:row>
      <xdr:rowOff>95034</xdr:rowOff>
    </xdr:to>
    <xdr:sp textlink="">
      <xdr:nvSpPr>
        <xdr:cNvPr id="354" name="楕円 353">
          <a:extLst>
            <a:ext uri="{FF2B5EF4-FFF2-40B4-BE49-F238E27FC236}">
              <a16:creationId xmlns:a16="http://schemas.microsoft.com/office/drawing/2014/main" id="{00000000-0008-0000-0600-000062010000}"/>
            </a:ext>
          </a:extLst>
        </xdr:cNvPr>
        <xdr:cNvSpPr/>
      </xdr:nvSpPr>
      <xdr:spPr>
        <a:xfrm>
          <a:off x="10426700" y="97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79811</xdr:rowOff>
    </xdr:from>
    <xdr:ext cx="534377" cy="259045"/>
    <xdr:sp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6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151232</xdr:rowOff>
    </xdr:from>
    <xdr:to>
      <xdr:col>50</xdr:col>
      <xdr:colOff>165100</xdr:colOff>
      <xdr:row>57</xdr:row>
      <xdr:rowOff>81382</xdr:rowOff>
    </xdr:to>
    <xdr:sp textlink="">
      <xdr:nvSpPr>
        <xdr:cNvPr id="356" name="楕円 355">
          <a:extLst>
            <a:ext uri="{FF2B5EF4-FFF2-40B4-BE49-F238E27FC236}">
              <a16:creationId xmlns:a16="http://schemas.microsoft.com/office/drawing/2014/main" id="{00000000-0008-0000-0600-000064010000}"/>
            </a:ext>
          </a:extLst>
        </xdr:cNvPr>
        <xdr:cNvSpPr/>
      </xdr:nvSpPr>
      <xdr:spPr>
        <a:xfrm>
          <a:off x="9588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72509</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5766</xdr:rowOff>
    </xdr:from>
    <xdr:to>
      <xdr:col>46</xdr:col>
      <xdr:colOff>38100</xdr:colOff>
      <xdr:row>57</xdr:row>
      <xdr:rowOff>107366</xdr:rowOff>
    </xdr:to>
    <xdr:sp textlink="">
      <xdr:nvSpPr>
        <xdr:cNvPr id="358" name="楕円 357">
          <a:extLst>
            <a:ext uri="{FF2B5EF4-FFF2-40B4-BE49-F238E27FC236}">
              <a16:creationId xmlns:a16="http://schemas.microsoft.com/office/drawing/2014/main" id="{00000000-0008-0000-0600-000066010000}"/>
            </a:ext>
          </a:extLst>
        </xdr:cNvPr>
        <xdr:cNvSpPr/>
      </xdr:nvSpPr>
      <xdr:spPr>
        <a:xfrm>
          <a:off x="8699500" y="97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98493</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27559</xdr:rowOff>
    </xdr:from>
    <xdr:to>
      <xdr:col>41</xdr:col>
      <xdr:colOff>101600</xdr:colOff>
      <xdr:row>57</xdr:row>
      <xdr:rowOff>129159</xdr:rowOff>
    </xdr:to>
    <xdr:sp textlink="">
      <xdr:nvSpPr>
        <xdr:cNvPr id="360" name="楕円 359">
          <a:extLst>
            <a:ext uri="{FF2B5EF4-FFF2-40B4-BE49-F238E27FC236}">
              <a16:creationId xmlns:a16="http://schemas.microsoft.com/office/drawing/2014/main" id="{00000000-0008-0000-0600-000068010000}"/>
            </a:ext>
          </a:extLst>
        </xdr:cNvPr>
        <xdr:cNvSpPr/>
      </xdr:nvSpPr>
      <xdr:spPr>
        <a:xfrm>
          <a:off x="7810500" y="98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120286</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50774</xdr:rowOff>
    </xdr:from>
    <xdr:to>
      <xdr:col>36</xdr:col>
      <xdr:colOff>165100</xdr:colOff>
      <xdr:row>57</xdr:row>
      <xdr:rowOff>152374</xdr:rowOff>
    </xdr:to>
    <xdr:sp textlink="">
      <xdr:nvSpPr>
        <xdr:cNvPr id="362" name="楕円 361">
          <a:extLst>
            <a:ext uri="{FF2B5EF4-FFF2-40B4-BE49-F238E27FC236}">
              <a16:creationId xmlns:a16="http://schemas.microsoft.com/office/drawing/2014/main" id="{00000000-0008-0000-0600-00006A010000}"/>
            </a:ext>
          </a:extLst>
        </xdr:cNvPr>
        <xdr:cNvSpPr/>
      </xdr:nvSpPr>
      <xdr:spPr>
        <a:xfrm>
          <a:off x="6921500" y="98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143501</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9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133254</xdr:rowOff>
    </xdr:from>
    <xdr:to>
      <xdr:col>55</xdr:col>
      <xdr:colOff>0</xdr:colOff>
      <xdr:row>77</xdr:row>
      <xdr:rowOff>153096</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334904"/>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133254</xdr:rowOff>
    </xdr:from>
    <xdr:to>
      <xdr:col>50</xdr:col>
      <xdr:colOff>114300</xdr:colOff>
      <xdr:row>77</xdr:row>
      <xdr:rowOff>141368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334904"/>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141368</xdr:rowOff>
    </xdr:from>
    <xdr:to>
      <xdr:col>45</xdr:col>
      <xdr:colOff>177800</xdr:colOff>
      <xdr:row>77</xdr:row>
      <xdr:rowOff>145210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343018"/>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145210</xdr:rowOff>
    </xdr:from>
    <xdr:to>
      <xdr:col>41</xdr:col>
      <xdr:colOff>50800</xdr:colOff>
      <xdr:row>77</xdr:row>
      <xdr:rowOff>161348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346860"/>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102296</xdr:rowOff>
    </xdr:from>
    <xdr:to>
      <xdr:col>55</xdr:col>
      <xdr:colOff>50800</xdr:colOff>
      <xdr:row>78</xdr:row>
      <xdr:rowOff>32446</xdr:rowOff>
    </xdr:to>
    <xdr:sp textlink="">
      <xdr:nvSpPr>
        <xdr:cNvPr id="407" name="楕円 406">
          <a:extLst>
            <a:ext uri="{FF2B5EF4-FFF2-40B4-BE49-F238E27FC236}">
              <a16:creationId xmlns:a16="http://schemas.microsoft.com/office/drawing/2014/main" id="{00000000-0008-0000-0600-000097010000}"/>
            </a:ext>
          </a:extLst>
        </xdr:cNvPr>
        <xdr:cNvSpPr/>
      </xdr:nvSpPr>
      <xdr:spPr>
        <a:xfrm>
          <a:off x="10426700" y="13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17223</xdr:rowOff>
    </xdr:from>
    <xdr:ext cx="469744" cy="259045"/>
    <xdr:sp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1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82454</xdr:rowOff>
    </xdr:from>
    <xdr:to>
      <xdr:col>50</xdr:col>
      <xdr:colOff>165100</xdr:colOff>
      <xdr:row>78</xdr:row>
      <xdr:rowOff>12604</xdr:rowOff>
    </xdr:to>
    <xdr:sp textlink="">
      <xdr:nvSpPr>
        <xdr:cNvPr id="409" name="楕円 408">
          <a:extLst>
            <a:ext uri="{FF2B5EF4-FFF2-40B4-BE49-F238E27FC236}">
              <a16:creationId xmlns:a16="http://schemas.microsoft.com/office/drawing/2014/main" id="{00000000-0008-0000-0600-000099010000}"/>
            </a:ext>
          </a:extLst>
        </xdr:cNvPr>
        <xdr:cNvSpPr/>
      </xdr:nvSpPr>
      <xdr:spPr>
        <a:xfrm>
          <a:off x="9588500" y="132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3731</xdr:rowOff>
    </xdr:from>
    <xdr:ext cx="469744"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3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90568</xdr:rowOff>
    </xdr:from>
    <xdr:to>
      <xdr:col>46</xdr:col>
      <xdr:colOff>38100</xdr:colOff>
      <xdr:row>78</xdr:row>
      <xdr:rowOff>20718</xdr:rowOff>
    </xdr:to>
    <xdr:sp textlink="">
      <xdr:nvSpPr>
        <xdr:cNvPr id="411" name="楕円 410">
          <a:extLst>
            <a:ext uri="{FF2B5EF4-FFF2-40B4-BE49-F238E27FC236}">
              <a16:creationId xmlns:a16="http://schemas.microsoft.com/office/drawing/2014/main" id="{00000000-0008-0000-0600-00009B010000}"/>
            </a:ext>
          </a:extLst>
        </xdr:cNvPr>
        <xdr:cNvSpPr/>
      </xdr:nvSpPr>
      <xdr:spPr>
        <a:xfrm>
          <a:off x="8699500" y="132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11845</xdr:rowOff>
    </xdr:from>
    <xdr:ext cx="469744"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3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94410</xdr:rowOff>
    </xdr:from>
    <xdr:to>
      <xdr:col>41</xdr:col>
      <xdr:colOff>101600</xdr:colOff>
      <xdr:row>78</xdr:row>
      <xdr:rowOff>24560</xdr:rowOff>
    </xdr:to>
    <xdr:sp textlink="">
      <xdr:nvSpPr>
        <xdr:cNvPr id="413" name="楕円 412">
          <a:extLst>
            <a:ext uri="{FF2B5EF4-FFF2-40B4-BE49-F238E27FC236}">
              <a16:creationId xmlns:a16="http://schemas.microsoft.com/office/drawing/2014/main" id="{00000000-0008-0000-0600-00009D010000}"/>
            </a:ext>
          </a:extLst>
        </xdr:cNvPr>
        <xdr:cNvSpPr/>
      </xdr:nvSpPr>
      <xdr:spPr>
        <a:xfrm>
          <a:off x="7810500" y="132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15687</xdr:rowOff>
    </xdr:from>
    <xdr:ext cx="469744"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38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110548</xdr:rowOff>
    </xdr:from>
    <xdr:to>
      <xdr:col>36</xdr:col>
      <xdr:colOff>165100</xdr:colOff>
      <xdr:row>78</xdr:row>
      <xdr:rowOff>40698</xdr:rowOff>
    </xdr:to>
    <xdr:sp textlink="">
      <xdr:nvSpPr>
        <xdr:cNvPr id="415" name="楕円 414">
          <a:extLst>
            <a:ext uri="{FF2B5EF4-FFF2-40B4-BE49-F238E27FC236}">
              <a16:creationId xmlns:a16="http://schemas.microsoft.com/office/drawing/2014/main" id="{00000000-0008-0000-0600-00009F010000}"/>
            </a:ext>
          </a:extLst>
        </xdr:cNvPr>
        <xdr:cNvSpPr/>
      </xdr:nvSpPr>
      <xdr:spPr>
        <a:xfrm>
          <a:off x="6921500" y="133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31825</xdr:rowOff>
    </xdr:from>
    <xdr:ext cx="469744"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40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154377</xdr:rowOff>
    </xdr:from>
    <xdr:to>
      <xdr:col>55</xdr:col>
      <xdr:colOff>0</xdr:colOff>
      <xdr:row>98</xdr:row>
      <xdr:rowOff>7569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6785027"/>
          <a:ext cx="8382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7569</xdr:rowOff>
    </xdr:from>
    <xdr:to>
      <xdr:col>50</xdr:col>
      <xdr:colOff>114300</xdr:colOff>
      <xdr:row>98</xdr:row>
      <xdr:rowOff>54890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809669"/>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54890</xdr:rowOff>
    </xdr:from>
    <xdr:to>
      <xdr:col>45</xdr:col>
      <xdr:colOff>177800</xdr:colOff>
      <xdr:row>98</xdr:row>
      <xdr:rowOff>106919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856990"/>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106919</xdr:rowOff>
    </xdr:from>
    <xdr:to>
      <xdr:col>41</xdr:col>
      <xdr:colOff>50800</xdr:colOff>
      <xdr:row>99</xdr:row>
      <xdr:rowOff>12095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909019"/>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103577</xdr:rowOff>
    </xdr:from>
    <xdr:to>
      <xdr:col>55</xdr:col>
      <xdr:colOff>50800</xdr:colOff>
      <xdr:row>98</xdr:row>
      <xdr:rowOff>33727</xdr:rowOff>
    </xdr:to>
    <xdr:sp textlink="">
      <xdr:nvSpPr>
        <xdr:cNvPr id="461" name="楕円 460">
          <a:extLst>
            <a:ext uri="{FF2B5EF4-FFF2-40B4-BE49-F238E27FC236}">
              <a16:creationId xmlns:a16="http://schemas.microsoft.com/office/drawing/2014/main" id="{00000000-0008-0000-0600-0000CD010000}"/>
            </a:ext>
          </a:extLst>
        </xdr:cNvPr>
        <xdr:cNvSpPr/>
      </xdr:nvSpPr>
      <xdr:spPr>
        <a:xfrm>
          <a:off x="10426700" y="167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82004</xdr:rowOff>
    </xdr:from>
    <xdr:ext cx="534377" cy="259045"/>
    <xdr:sp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7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128219</xdr:rowOff>
    </xdr:from>
    <xdr:to>
      <xdr:col>50</xdr:col>
      <xdr:colOff>165100</xdr:colOff>
      <xdr:row>98</xdr:row>
      <xdr:rowOff>58369</xdr:rowOff>
    </xdr:to>
    <xdr:sp textlink="">
      <xdr:nvSpPr>
        <xdr:cNvPr id="463" name="楕円 462">
          <a:extLst>
            <a:ext uri="{FF2B5EF4-FFF2-40B4-BE49-F238E27FC236}">
              <a16:creationId xmlns:a16="http://schemas.microsoft.com/office/drawing/2014/main" id="{00000000-0008-0000-0600-0000CF010000}"/>
            </a:ext>
          </a:extLst>
        </xdr:cNvPr>
        <xdr:cNvSpPr/>
      </xdr:nvSpPr>
      <xdr:spPr>
        <a:xfrm>
          <a:off x="9588500" y="167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49496</xdr:rowOff>
    </xdr:from>
    <xdr:ext cx="534377"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8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4090</xdr:rowOff>
    </xdr:from>
    <xdr:to>
      <xdr:col>46</xdr:col>
      <xdr:colOff>38100</xdr:colOff>
      <xdr:row>98</xdr:row>
      <xdr:rowOff>105690</xdr:rowOff>
    </xdr:to>
    <xdr:sp textlink="">
      <xdr:nvSpPr>
        <xdr:cNvPr id="465" name="楕円 464">
          <a:extLst>
            <a:ext uri="{FF2B5EF4-FFF2-40B4-BE49-F238E27FC236}">
              <a16:creationId xmlns:a16="http://schemas.microsoft.com/office/drawing/2014/main" id="{00000000-0008-0000-0600-0000D1010000}"/>
            </a:ext>
          </a:extLst>
        </xdr:cNvPr>
        <xdr:cNvSpPr/>
      </xdr:nvSpPr>
      <xdr:spPr>
        <a:xfrm>
          <a:off x="8699500" y="168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96817</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56119</xdr:rowOff>
    </xdr:from>
    <xdr:to>
      <xdr:col>41</xdr:col>
      <xdr:colOff>101600</xdr:colOff>
      <xdr:row>98</xdr:row>
      <xdr:rowOff>157719</xdr:rowOff>
    </xdr:to>
    <xdr:sp textlink="">
      <xdr:nvSpPr>
        <xdr:cNvPr id="467" name="楕円 466">
          <a:extLst>
            <a:ext uri="{FF2B5EF4-FFF2-40B4-BE49-F238E27FC236}">
              <a16:creationId xmlns:a16="http://schemas.microsoft.com/office/drawing/2014/main" id="{00000000-0008-0000-0600-0000D3010000}"/>
            </a:ext>
          </a:extLst>
        </xdr:cNvPr>
        <xdr:cNvSpPr/>
      </xdr:nvSpPr>
      <xdr:spPr>
        <a:xfrm>
          <a:off x="7810500" y="168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148846</xdr:rowOff>
    </xdr:from>
    <xdr:ext cx="534377" cy="259045"/>
    <xdr:sp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9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132745</xdr:rowOff>
    </xdr:from>
    <xdr:to>
      <xdr:col>36</xdr:col>
      <xdr:colOff>165100</xdr:colOff>
      <xdr:row>99</xdr:row>
      <xdr:rowOff>62895</xdr:rowOff>
    </xdr:to>
    <xdr:sp textlink="">
      <xdr:nvSpPr>
        <xdr:cNvPr id="469" name="楕円 468">
          <a:extLst>
            <a:ext uri="{FF2B5EF4-FFF2-40B4-BE49-F238E27FC236}">
              <a16:creationId xmlns:a16="http://schemas.microsoft.com/office/drawing/2014/main" id="{00000000-0008-0000-0600-0000D5010000}"/>
            </a:ext>
          </a:extLst>
        </xdr:cNvPr>
        <xdr:cNvSpPr/>
      </xdr:nvSpPr>
      <xdr:spPr>
        <a:xfrm>
          <a:off x="6921500" y="169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54022</xdr:rowOff>
    </xdr:from>
    <xdr:ext cx="469744"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37428" y="170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98781</xdr:rowOff>
    </xdr:from>
    <xdr:to>
      <xdr:col>85</xdr:col>
      <xdr:colOff>127000</xdr:colOff>
      <xdr:row>38</xdr:row>
      <xdr:rowOff>112496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5481300" y="661388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89865</xdr:rowOff>
    </xdr:from>
    <xdr:to>
      <xdr:col>81</xdr:col>
      <xdr:colOff>50800</xdr:colOff>
      <xdr:row>38</xdr:row>
      <xdr:rowOff>98781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60496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89865</xdr:rowOff>
    </xdr:from>
    <xdr:to>
      <xdr:col>76</xdr:col>
      <xdr:colOff>114300</xdr:colOff>
      <xdr:row>38</xdr:row>
      <xdr:rowOff>89865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04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39573</xdr:rowOff>
    </xdr:from>
    <xdr:to>
      <xdr:col>71</xdr:col>
      <xdr:colOff>177800</xdr:colOff>
      <xdr:row>38</xdr:row>
      <xdr:rowOff>89865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383223"/>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61696</xdr:rowOff>
    </xdr:from>
    <xdr:to>
      <xdr:col>85</xdr:col>
      <xdr:colOff>177800</xdr:colOff>
      <xdr:row>38</xdr:row>
      <xdr:rowOff>163296</xdr:rowOff>
    </xdr:to>
    <xdr:sp textlink="">
      <xdr:nvSpPr>
        <xdr:cNvPr id="514" name="楕円 513">
          <a:extLst>
            <a:ext uri="{FF2B5EF4-FFF2-40B4-BE49-F238E27FC236}">
              <a16:creationId xmlns:a16="http://schemas.microsoft.com/office/drawing/2014/main" id="{00000000-0008-0000-0600-000002020000}"/>
            </a:ext>
          </a:extLst>
        </xdr:cNvPr>
        <xdr:cNvSpPr/>
      </xdr:nvSpPr>
      <xdr:spPr>
        <a:xfrm>
          <a:off x="162687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148073</xdr:rowOff>
    </xdr:from>
    <xdr:ext cx="378565" cy="259045"/>
    <xdr:sp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9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47981</xdr:rowOff>
    </xdr:from>
    <xdr:to>
      <xdr:col>81</xdr:col>
      <xdr:colOff>101600</xdr:colOff>
      <xdr:row>38</xdr:row>
      <xdr:rowOff>149581</xdr:rowOff>
    </xdr:to>
    <xdr:sp textlink="">
      <xdr:nvSpPr>
        <xdr:cNvPr id="516" name="楕円 515">
          <a:extLst>
            <a:ext uri="{FF2B5EF4-FFF2-40B4-BE49-F238E27FC236}">
              <a16:creationId xmlns:a16="http://schemas.microsoft.com/office/drawing/2014/main" id="{00000000-0008-0000-0600-000004020000}"/>
            </a:ext>
          </a:extLst>
        </xdr:cNvPr>
        <xdr:cNvSpPr/>
      </xdr:nvSpPr>
      <xdr:spPr>
        <a:xfrm>
          <a:off x="154305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140708</xdr:rowOff>
    </xdr:from>
    <xdr:ext cx="378565"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5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39065</xdr:rowOff>
    </xdr:from>
    <xdr:to>
      <xdr:col>76</xdr:col>
      <xdr:colOff>165100</xdr:colOff>
      <xdr:row>38</xdr:row>
      <xdr:rowOff>140665</xdr:rowOff>
    </xdr:to>
    <xdr:sp textlink="">
      <xdr:nvSpPr>
        <xdr:cNvPr id="518" name="楕円 517">
          <a:extLst>
            <a:ext uri="{FF2B5EF4-FFF2-40B4-BE49-F238E27FC236}">
              <a16:creationId xmlns:a16="http://schemas.microsoft.com/office/drawing/2014/main" id="{00000000-0008-0000-0600-000006020000}"/>
            </a:ext>
          </a:extLst>
        </xdr:cNvPr>
        <xdr:cNvSpPr/>
      </xdr:nvSpPr>
      <xdr:spPr>
        <a:xfrm>
          <a:off x="14541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131792</xdr:rowOff>
    </xdr:from>
    <xdr:ext cx="378565"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39065</xdr:rowOff>
    </xdr:from>
    <xdr:to>
      <xdr:col>72</xdr:col>
      <xdr:colOff>38100</xdr:colOff>
      <xdr:row>38</xdr:row>
      <xdr:rowOff>140665</xdr:rowOff>
    </xdr:to>
    <xdr:sp textlink="">
      <xdr:nvSpPr>
        <xdr:cNvPr id="520" name="楕円 519">
          <a:extLst>
            <a:ext uri="{FF2B5EF4-FFF2-40B4-BE49-F238E27FC236}">
              <a16:creationId xmlns:a16="http://schemas.microsoft.com/office/drawing/2014/main" id="{00000000-0008-0000-0600-000008020000}"/>
            </a:ext>
          </a:extLst>
        </xdr:cNvPr>
        <xdr:cNvSpPr/>
      </xdr:nvSpPr>
      <xdr:spPr>
        <a:xfrm>
          <a:off x="13652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131792</xdr:rowOff>
    </xdr:from>
    <xdr:ext cx="378565" cy="259045"/>
    <xdr:sp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160223</xdr:rowOff>
    </xdr:from>
    <xdr:to>
      <xdr:col>67</xdr:col>
      <xdr:colOff>101600</xdr:colOff>
      <xdr:row>37</xdr:row>
      <xdr:rowOff>90373</xdr:rowOff>
    </xdr:to>
    <xdr:sp textlink="">
      <xdr:nvSpPr>
        <xdr:cNvPr id="522" name="楕円 521">
          <a:extLst>
            <a:ext uri="{FF2B5EF4-FFF2-40B4-BE49-F238E27FC236}">
              <a16:creationId xmlns:a16="http://schemas.microsoft.com/office/drawing/2014/main" id="{00000000-0008-0000-0600-00000A020000}"/>
            </a:ext>
          </a:extLst>
        </xdr:cNvPr>
        <xdr:cNvSpPr/>
      </xdr:nvSpPr>
      <xdr:spPr>
        <a:xfrm>
          <a:off x="12763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81500</xdr:rowOff>
    </xdr:from>
    <xdr:ext cx="469744" cy="259045"/>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4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169114</xdr:rowOff>
    </xdr:from>
    <xdr:to>
      <xdr:col>85</xdr:col>
      <xdr:colOff>127000</xdr:colOff>
      <xdr:row>77</xdr:row>
      <xdr:rowOff>29096</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5481300" y="1319931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20752</xdr:rowOff>
    </xdr:from>
    <xdr:to>
      <xdr:col>81</xdr:col>
      <xdr:colOff>50800</xdr:colOff>
      <xdr:row>77</xdr:row>
      <xdr:rowOff>29096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322240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2693</xdr:rowOff>
    </xdr:from>
    <xdr:to>
      <xdr:col>76</xdr:col>
      <xdr:colOff>114300</xdr:colOff>
      <xdr:row>77</xdr:row>
      <xdr:rowOff>20752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320434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2693</xdr:rowOff>
    </xdr:from>
    <xdr:to>
      <xdr:col>71</xdr:col>
      <xdr:colOff>177800</xdr:colOff>
      <xdr:row>77</xdr:row>
      <xdr:rowOff>147510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3204343"/>
          <a:ext cx="889000" cy="1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118314</xdr:rowOff>
    </xdr:from>
    <xdr:to>
      <xdr:col>85</xdr:col>
      <xdr:colOff>177800</xdr:colOff>
      <xdr:row>77</xdr:row>
      <xdr:rowOff>48464</xdr:rowOff>
    </xdr:to>
    <xdr:sp textlink="">
      <xdr:nvSpPr>
        <xdr:cNvPr id="617" name="楕円 616">
          <a:extLst>
            <a:ext uri="{FF2B5EF4-FFF2-40B4-BE49-F238E27FC236}">
              <a16:creationId xmlns:a16="http://schemas.microsoft.com/office/drawing/2014/main" id="{00000000-0008-0000-0600-000069020000}"/>
            </a:ext>
          </a:extLst>
        </xdr:cNvPr>
        <xdr:cNvSpPr/>
      </xdr:nvSpPr>
      <xdr:spPr>
        <a:xfrm>
          <a:off x="16268700" y="131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96741</xdr:rowOff>
    </xdr:from>
    <xdr:ext cx="534377" cy="259045"/>
    <xdr:sp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31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149746</xdr:rowOff>
    </xdr:from>
    <xdr:to>
      <xdr:col>81</xdr:col>
      <xdr:colOff>101600</xdr:colOff>
      <xdr:row>77</xdr:row>
      <xdr:rowOff>79896</xdr:rowOff>
    </xdr:to>
    <xdr:sp textlink="">
      <xdr:nvSpPr>
        <xdr:cNvPr id="619" name="楕円 618">
          <a:extLst>
            <a:ext uri="{FF2B5EF4-FFF2-40B4-BE49-F238E27FC236}">
              <a16:creationId xmlns:a16="http://schemas.microsoft.com/office/drawing/2014/main" id="{00000000-0008-0000-0600-00006B020000}"/>
            </a:ext>
          </a:extLst>
        </xdr:cNvPr>
        <xdr:cNvSpPr/>
      </xdr:nvSpPr>
      <xdr:spPr>
        <a:xfrm>
          <a:off x="15430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71023</xdr:rowOff>
    </xdr:from>
    <xdr:ext cx="534377"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141402</xdr:rowOff>
    </xdr:from>
    <xdr:to>
      <xdr:col>76</xdr:col>
      <xdr:colOff>165100</xdr:colOff>
      <xdr:row>77</xdr:row>
      <xdr:rowOff>71552</xdr:rowOff>
    </xdr:to>
    <xdr:sp textlink="">
      <xdr:nvSpPr>
        <xdr:cNvPr id="621" name="楕円 620">
          <a:extLst>
            <a:ext uri="{FF2B5EF4-FFF2-40B4-BE49-F238E27FC236}">
              <a16:creationId xmlns:a16="http://schemas.microsoft.com/office/drawing/2014/main" id="{00000000-0008-0000-0600-00006D020000}"/>
            </a:ext>
          </a:extLst>
        </xdr:cNvPr>
        <xdr:cNvSpPr/>
      </xdr:nvSpPr>
      <xdr:spPr>
        <a:xfrm>
          <a:off x="14541500" y="131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62679</xdr:rowOff>
    </xdr:from>
    <xdr:ext cx="534377" cy="259045"/>
    <xdr:sp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123343</xdr:rowOff>
    </xdr:from>
    <xdr:to>
      <xdr:col>72</xdr:col>
      <xdr:colOff>38100</xdr:colOff>
      <xdr:row>77</xdr:row>
      <xdr:rowOff>53493</xdr:rowOff>
    </xdr:to>
    <xdr:sp textlink="">
      <xdr:nvSpPr>
        <xdr:cNvPr id="623" name="楕円 622">
          <a:extLst>
            <a:ext uri="{FF2B5EF4-FFF2-40B4-BE49-F238E27FC236}">
              <a16:creationId xmlns:a16="http://schemas.microsoft.com/office/drawing/2014/main" id="{00000000-0008-0000-0600-00006F020000}"/>
            </a:ext>
          </a:extLst>
        </xdr:cNvPr>
        <xdr:cNvSpPr/>
      </xdr:nvSpPr>
      <xdr:spPr>
        <a:xfrm>
          <a:off x="13652500" y="131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44620</xdr:rowOff>
    </xdr:from>
    <xdr:ext cx="534377" cy="259045"/>
    <xdr:sp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96710</xdr:rowOff>
    </xdr:from>
    <xdr:to>
      <xdr:col>67</xdr:col>
      <xdr:colOff>101600</xdr:colOff>
      <xdr:row>78</xdr:row>
      <xdr:rowOff>26860</xdr:rowOff>
    </xdr:to>
    <xdr:sp textlink="">
      <xdr:nvSpPr>
        <xdr:cNvPr id="625" name="楕円 624">
          <a:extLst>
            <a:ext uri="{FF2B5EF4-FFF2-40B4-BE49-F238E27FC236}">
              <a16:creationId xmlns:a16="http://schemas.microsoft.com/office/drawing/2014/main" id="{00000000-0008-0000-0600-000071020000}"/>
            </a:ext>
          </a:extLst>
        </xdr:cNvPr>
        <xdr:cNvSpPr/>
      </xdr:nvSpPr>
      <xdr:spPr>
        <a:xfrm>
          <a:off x="12763500" y="132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17987</xdr:rowOff>
    </xdr:from>
    <xdr:ext cx="534377" cy="259045"/>
    <xdr:sp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108153</xdr:rowOff>
    </xdr:from>
    <xdr:to>
      <xdr:col>85</xdr:col>
      <xdr:colOff>127000</xdr:colOff>
      <xdr:row>97</xdr:row>
      <xdr:rowOff>13475</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567353"/>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13475</xdr:rowOff>
    </xdr:from>
    <xdr:to>
      <xdr:col>81</xdr:col>
      <xdr:colOff>50800</xdr:colOff>
      <xdr:row>97</xdr:row>
      <xdr:rowOff>31992</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64412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66815</xdr:rowOff>
    </xdr:from>
    <xdr:to>
      <xdr:col>76</xdr:col>
      <xdr:colOff>114300</xdr:colOff>
      <xdr:row>97</xdr:row>
      <xdr:rowOff>31992</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526015"/>
          <a:ext cx="889000" cy="1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66815</xdr:rowOff>
    </xdr:from>
    <xdr:to>
      <xdr:col>71</xdr:col>
      <xdr:colOff>177800</xdr:colOff>
      <xdr:row>98</xdr:row>
      <xdr:rowOff>25743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526015"/>
          <a:ext cx="889000" cy="3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57353</xdr:rowOff>
    </xdr:from>
    <xdr:to>
      <xdr:col>85</xdr:col>
      <xdr:colOff>177800</xdr:colOff>
      <xdr:row>96</xdr:row>
      <xdr:rowOff>158953</xdr:rowOff>
    </xdr:to>
    <xdr:sp textlink="">
      <xdr:nvSpPr>
        <xdr:cNvPr id="672" name="楕円 671">
          <a:extLst>
            <a:ext uri="{FF2B5EF4-FFF2-40B4-BE49-F238E27FC236}">
              <a16:creationId xmlns:a16="http://schemas.microsoft.com/office/drawing/2014/main" id="{00000000-0008-0000-0600-0000A0020000}"/>
            </a:ext>
          </a:extLst>
        </xdr:cNvPr>
        <xdr:cNvSpPr/>
      </xdr:nvSpPr>
      <xdr:spPr>
        <a:xfrm>
          <a:off x="16268700" y="165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35780</xdr:rowOff>
    </xdr:from>
    <xdr:ext cx="534377" cy="259045"/>
    <xdr:sp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4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134125</xdr:rowOff>
    </xdr:from>
    <xdr:to>
      <xdr:col>81</xdr:col>
      <xdr:colOff>101600</xdr:colOff>
      <xdr:row>97</xdr:row>
      <xdr:rowOff>64275</xdr:rowOff>
    </xdr:to>
    <xdr:sp textlink="">
      <xdr:nvSpPr>
        <xdr:cNvPr id="674" name="楕円 673">
          <a:extLst>
            <a:ext uri="{FF2B5EF4-FFF2-40B4-BE49-F238E27FC236}">
              <a16:creationId xmlns:a16="http://schemas.microsoft.com/office/drawing/2014/main" id="{00000000-0008-0000-0600-0000A2020000}"/>
            </a:ext>
          </a:extLst>
        </xdr:cNvPr>
        <xdr:cNvSpPr/>
      </xdr:nvSpPr>
      <xdr:spPr>
        <a:xfrm>
          <a:off x="15430500" y="16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55402</xdr:rowOff>
    </xdr:from>
    <xdr:ext cx="469744"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6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152642</xdr:rowOff>
    </xdr:from>
    <xdr:to>
      <xdr:col>76</xdr:col>
      <xdr:colOff>165100</xdr:colOff>
      <xdr:row>97</xdr:row>
      <xdr:rowOff>82792</xdr:rowOff>
    </xdr:to>
    <xdr:sp textlink="">
      <xdr:nvSpPr>
        <xdr:cNvPr id="676" name="楕円 675">
          <a:extLst>
            <a:ext uri="{FF2B5EF4-FFF2-40B4-BE49-F238E27FC236}">
              <a16:creationId xmlns:a16="http://schemas.microsoft.com/office/drawing/2014/main" id="{00000000-0008-0000-0600-0000A4020000}"/>
            </a:ext>
          </a:extLst>
        </xdr:cNvPr>
        <xdr:cNvSpPr/>
      </xdr:nvSpPr>
      <xdr:spPr>
        <a:xfrm>
          <a:off x="14541500" y="16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73919</xdr:rowOff>
    </xdr:from>
    <xdr:ext cx="469744" cy="259045"/>
    <xdr:sp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0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16015</xdr:rowOff>
    </xdr:from>
    <xdr:to>
      <xdr:col>72</xdr:col>
      <xdr:colOff>38100</xdr:colOff>
      <xdr:row>96</xdr:row>
      <xdr:rowOff>117615</xdr:rowOff>
    </xdr:to>
    <xdr:sp textlink="">
      <xdr:nvSpPr>
        <xdr:cNvPr id="678" name="楕円 677">
          <a:extLst>
            <a:ext uri="{FF2B5EF4-FFF2-40B4-BE49-F238E27FC236}">
              <a16:creationId xmlns:a16="http://schemas.microsoft.com/office/drawing/2014/main" id="{00000000-0008-0000-0600-0000A6020000}"/>
            </a:ext>
          </a:extLst>
        </xdr:cNvPr>
        <xdr:cNvSpPr/>
      </xdr:nvSpPr>
      <xdr:spPr>
        <a:xfrm>
          <a:off x="13652500" y="164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108742</xdr:rowOff>
    </xdr:from>
    <xdr:ext cx="534377" cy="259045"/>
    <xdr:sp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5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146393</xdr:rowOff>
    </xdr:from>
    <xdr:to>
      <xdr:col>67</xdr:col>
      <xdr:colOff>101600</xdr:colOff>
      <xdr:row>98</xdr:row>
      <xdr:rowOff>76543</xdr:rowOff>
    </xdr:to>
    <xdr:sp textlink="">
      <xdr:nvSpPr>
        <xdr:cNvPr id="680" name="楕円 679">
          <a:extLst>
            <a:ext uri="{FF2B5EF4-FFF2-40B4-BE49-F238E27FC236}">
              <a16:creationId xmlns:a16="http://schemas.microsoft.com/office/drawing/2014/main" id="{00000000-0008-0000-0600-0000A8020000}"/>
            </a:ext>
          </a:extLst>
        </xdr:cNvPr>
        <xdr:cNvSpPr/>
      </xdr:nvSpPr>
      <xdr:spPr>
        <a:xfrm>
          <a:off x="12763500" y="167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67670</xdr:rowOff>
    </xdr:from>
    <xdr:ext cx="469744" cy="259045"/>
    <xdr:sp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65176</xdr:rowOff>
    </xdr:from>
    <xdr:to>
      <xdr:col>116</xdr:col>
      <xdr:colOff>63500</xdr:colOff>
      <xdr:row>36</xdr:row>
      <xdr:rowOff>44145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1323300" y="6065926"/>
          <a:ext cx="8382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44145</xdr:rowOff>
    </xdr:from>
    <xdr:to>
      <xdr:col>111</xdr:col>
      <xdr:colOff>177800</xdr:colOff>
      <xdr:row>37</xdr:row>
      <xdr:rowOff>127356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0434300" y="6216345"/>
          <a:ext cx="889000" cy="2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33172</xdr:rowOff>
    </xdr:from>
    <xdr:to>
      <xdr:col>107</xdr:col>
      <xdr:colOff>50800</xdr:colOff>
      <xdr:row>37</xdr:row>
      <xdr:rowOff>127356</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376822"/>
          <a:ext cx="889000" cy="9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33172</xdr:rowOff>
    </xdr:from>
    <xdr:to>
      <xdr:col>102</xdr:col>
      <xdr:colOff>114300</xdr:colOff>
      <xdr:row>37</xdr:row>
      <xdr:rowOff>72492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18656300" y="6376822"/>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14376</xdr:rowOff>
    </xdr:from>
    <xdr:to>
      <xdr:col>116</xdr:col>
      <xdr:colOff>114300</xdr:colOff>
      <xdr:row>35</xdr:row>
      <xdr:rowOff>115976</xdr:rowOff>
    </xdr:to>
    <xdr:sp textlink="">
      <xdr:nvSpPr>
        <xdr:cNvPr id="725" name="楕円 724">
          <a:extLst>
            <a:ext uri="{FF2B5EF4-FFF2-40B4-BE49-F238E27FC236}">
              <a16:creationId xmlns:a16="http://schemas.microsoft.com/office/drawing/2014/main" id="{00000000-0008-0000-0600-0000D5020000}"/>
            </a:ext>
          </a:extLst>
        </xdr:cNvPr>
        <xdr:cNvSpPr/>
      </xdr:nvSpPr>
      <xdr:spPr>
        <a:xfrm>
          <a:off x="221107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37253</xdr:rowOff>
    </xdr:from>
    <xdr:ext cx="469744" cy="259045"/>
    <xdr:sp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58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164795</xdr:rowOff>
    </xdr:from>
    <xdr:to>
      <xdr:col>112</xdr:col>
      <xdr:colOff>38100</xdr:colOff>
      <xdr:row>36</xdr:row>
      <xdr:rowOff>94945</xdr:rowOff>
    </xdr:to>
    <xdr:sp textlink="">
      <xdr:nvSpPr>
        <xdr:cNvPr id="727" name="楕円 726">
          <a:extLst>
            <a:ext uri="{FF2B5EF4-FFF2-40B4-BE49-F238E27FC236}">
              <a16:creationId xmlns:a16="http://schemas.microsoft.com/office/drawing/2014/main" id="{00000000-0008-0000-0600-0000D7020000}"/>
            </a:ext>
          </a:extLst>
        </xdr:cNvPr>
        <xdr:cNvSpPr/>
      </xdr:nvSpPr>
      <xdr:spPr>
        <a:xfrm>
          <a:off x="21272500" y="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111472</xdr:rowOff>
    </xdr:from>
    <xdr:ext cx="378565"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594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76556</xdr:rowOff>
    </xdr:from>
    <xdr:to>
      <xdr:col>107</xdr:col>
      <xdr:colOff>101600</xdr:colOff>
      <xdr:row>38</xdr:row>
      <xdr:rowOff>6706</xdr:rowOff>
    </xdr:to>
    <xdr:sp textlink="">
      <xdr:nvSpPr>
        <xdr:cNvPr id="729" name="楕円 728">
          <a:extLst>
            <a:ext uri="{FF2B5EF4-FFF2-40B4-BE49-F238E27FC236}">
              <a16:creationId xmlns:a16="http://schemas.microsoft.com/office/drawing/2014/main" id="{00000000-0008-0000-0600-0000D9020000}"/>
            </a:ext>
          </a:extLst>
        </xdr:cNvPr>
        <xdr:cNvSpPr/>
      </xdr:nvSpPr>
      <xdr:spPr>
        <a:xfrm>
          <a:off x="20383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23233</xdr:rowOff>
    </xdr:from>
    <xdr:ext cx="378565"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153822</xdr:rowOff>
    </xdr:from>
    <xdr:to>
      <xdr:col>102</xdr:col>
      <xdr:colOff>165100</xdr:colOff>
      <xdr:row>37</xdr:row>
      <xdr:rowOff>83972</xdr:rowOff>
    </xdr:to>
    <xdr:sp textlink="">
      <xdr:nvSpPr>
        <xdr:cNvPr id="731" name="楕円 730">
          <a:extLst>
            <a:ext uri="{FF2B5EF4-FFF2-40B4-BE49-F238E27FC236}">
              <a16:creationId xmlns:a16="http://schemas.microsoft.com/office/drawing/2014/main" id="{00000000-0008-0000-0600-0000DB020000}"/>
            </a:ext>
          </a:extLst>
        </xdr:cNvPr>
        <xdr:cNvSpPr/>
      </xdr:nvSpPr>
      <xdr:spPr>
        <a:xfrm>
          <a:off x="19494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100499</xdr:rowOff>
    </xdr:from>
    <xdr:ext cx="378565"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10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21692</xdr:rowOff>
    </xdr:from>
    <xdr:to>
      <xdr:col>98</xdr:col>
      <xdr:colOff>38100</xdr:colOff>
      <xdr:row>37</xdr:row>
      <xdr:rowOff>123292</xdr:rowOff>
    </xdr:to>
    <xdr:sp textlink="">
      <xdr:nvSpPr>
        <xdr:cNvPr id="733" name="楕円 732">
          <a:extLst>
            <a:ext uri="{FF2B5EF4-FFF2-40B4-BE49-F238E27FC236}">
              <a16:creationId xmlns:a16="http://schemas.microsoft.com/office/drawing/2014/main" id="{00000000-0008-0000-0600-0000DD020000}"/>
            </a:ext>
          </a:extLst>
        </xdr:cNvPr>
        <xdr:cNvSpPr/>
      </xdr:nvSpPr>
      <xdr:spPr>
        <a:xfrm>
          <a:off x="186055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139819</xdr:rowOff>
    </xdr:from>
    <xdr:ext cx="378565"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75561</xdr:rowOff>
    </xdr:from>
    <xdr:to>
      <xdr:col>116</xdr:col>
      <xdr:colOff>63500</xdr:colOff>
      <xdr:row>59</xdr:row>
      <xdr:rowOff>75676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10191111"/>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75561</xdr:rowOff>
    </xdr:from>
    <xdr:to>
      <xdr:col>111</xdr:col>
      <xdr:colOff>177800</xdr:colOff>
      <xdr:row>59</xdr:row>
      <xdr:rowOff>76149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10191111"/>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76149</xdr:rowOff>
    </xdr:from>
    <xdr:to>
      <xdr:col>107</xdr:col>
      <xdr:colOff>50800</xdr:colOff>
      <xdr:row>59</xdr:row>
      <xdr:rowOff>77863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19545300" y="1019169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77863</xdr:rowOff>
    </xdr:from>
    <xdr:to>
      <xdr:col>102</xdr:col>
      <xdr:colOff>114300</xdr:colOff>
      <xdr:row>59</xdr:row>
      <xdr:rowOff>81097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18656300" y="10193413"/>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24876</xdr:rowOff>
    </xdr:from>
    <xdr:to>
      <xdr:col>116</xdr:col>
      <xdr:colOff>114300</xdr:colOff>
      <xdr:row>59</xdr:row>
      <xdr:rowOff>126476</xdr:rowOff>
    </xdr:to>
    <xdr:sp textlink="">
      <xdr:nvSpPr>
        <xdr:cNvPr id="782" name="楕円 781">
          <a:extLst>
            <a:ext uri="{FF2B5EF4-FFF2-40B4-BE49-F238E27FC236}">
              <a16:creationId xmlns:a16="http://schemas.microsoft.com/office/drawing/2014/main" id="{00000000-0008-0000-0600-00000E030000}"/>
            </a:ext>
          </a:extLst>
        </xdr:cNvPr>
        <xdr:cNvSpPr/>
      </xdr:nvSpPr>
      <xdr:spPr>
        <a:xfrm>
          <a:off x="22110700" y="101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111253</xdr:rowOff>
    </xdr:from>
    <xdr:ext cx="469744" cy="259045"/>
    <xdr:sp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1005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24761</xdr:rowOff>
    </xdr:from>
    <xdr:to>
      <xdr:col>112</xdr:col>
      <xdr:colOff>38100</xdr:colOff>
      <xdr:row>59</xdr:row>
      <xdr:rowOff>126361</xdr:rowOff>
    </xdr:to>
    <xdr:sp textlink="">
      <xdr:nvSpPr>
        <xdr:cNvPr id="784" name="楕円 783">
          <a:extLst>
            <a:ext uri="{FF2B5EF4-FFF2-40B4-BE49-F238E27FC236}">
              <a16:creationId xmlns:a16="http://schemas.microsoft.com/office/drawing/2014/main" id="{00000000-0008-0000-0600-000010030000}"/>
            </a:ext>
          </a:extLst>
        </xdr:cNvPr>
        <xdr:cNvSpPr/>
      </xdr:nvSpPr>
      <xdr:spPr>
        <a:xfrm>
          <a:off x="21272500" y="10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117488</xdr:rowOff>
    </xdr:from>
    <xdr:ext cx="469744"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75728" y="102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25349</xdr:rowOff>
    </xdr:from>
    <xdr:to>
      <xdr:col>107</xdr:col>
      <xdr:colOff>101600</xdr:colOff>
      <xdr:row>59</xdr:row>
      <xdr:rowOff>126949</xdr:rowOff>
    </xdr:to>
    <xdr:sp textlink="">
      <xdr:nvSpPr>
        <xdr:cNvPr id="786" name="楕円 785">
          <a:extLst>
            <a:ext uri="{FF2B5EF4-FFF2-40B4-BE49-F238E27FC236}">
              <a16:creationId xmlns:a16="http://schemas.microsoft.com/office/drawing/2014/main" id="{00000000-0008-0000-0600-000012030000}"/>
            </a:ext>
          </a:extLst>
        </xdr:cNvPr>
        <xdr:cNvSpPr/>
      </xdr:nvSpPr>
      <xdr:spPr>
        <a:xfrm>
          <a:off x="20383500" y="101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118076</xdr:rowOff>
    </xdr:from>
    <xdr:ext cx="469744"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102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27063</xdr:rowOff>
    </xdr:from>
    <xdr:to>
      <xdr:col>102</xdr:col>
      <xdr:colOff>165100</xdr:colOff>
      <xdr:row>59</xdr:row>
      <xdr:rowOff>128663</xdr:rowOff>
    </xdr:to>
    <xdr:sp textlink="">
      <xdr:nvSpPr>
        <xdr:cNvPr id="788" name="楕円 787">
          <a:extLst>
            <a:ext uri="{FF2B5EF4-FFF2-40B4-BE49-F238E27FC236}">
              <a16:creationId xmlns:a16="http://schemas.microsoft.com/office/drawing/2014/main" id="{00000000-0008-0000-0600-000014030000}"/>
            </a:ext>
          </a:extLst>
        </xdr:cNvPr>
        <xdr:cNvSpPr/>
      </xdr:nvSpPr>
      <xdr:spPr>
        <a:xfrm>
          <a:off x="19494500" y="101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119790</xdr:rowOff>
    </xdr:from>
    <xdr:ext cx="469744"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2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30297</xdr:rowOff>
    </xdr:from>
    <xdr:to>
      <xdr:col>98</xdr:col>
      <xdr:colOff>38100</xdr:colOff>
      <xdr:row>59</xdr:row>
      <xdr:rowOff>131897</xdr:rowOff>
    </xdr:to>
    <xdr:sp textlink="">
      <xdr:nvSpPr>
        <xdr:cNvPr id="790" name="楕円 789">
          <a:extLst>
            <a:ext uri="{FF2B5EF4-FFF2-40B4-BE49-F238E27FC236}">
              <a16:creationId xmlns:a16="http://schemas.microsoft.com/office/drawing/2014/main" id="{00000000-0008-0000-0600-000016030000}"/>
            </a:ext>
          </a:extLst>
        </xdr:cNvPr>
        <xdr:cNvSpPr/>
      </xdr:nvSpPr>
      <xdr:spPr>
        <a:xfrm>
          <a:off x="18605500" y="101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123024</xdr:rowOff>
    </xdr:from>
    <xdr:ext cx="469744" cy="259045"/>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23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50546</xdr:rowOff>
    </xdr:from>
    <xdr:to>
      <xdr:col>116</xdr:col>
      <xdr:colOff>63500</xdr:colOff>
      <xdr:row>77</xdr:row>
      <xdr:rowOff>151892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080746"/>
          <a:ext cx="838200" cy="27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50546</xdr:rowOff>
    </xdr:from>
    <xdr:to>
      <xdr:col>111</xdr:col>
      <xdr:colOff>177800</xdr:colOff>
      <xdr:row>76</xdr:row>
      <xdr:rowOff>69214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08074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69214</xdr:rowOff>
    </xdr:from>
    <xdr:to>
      <xdr:col>107</xdr:col>
      <xdr:colOff>50800</xdr:colOff>
      <xdr:row>76</xdr:row>
      <xdr:rowOff>84837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099414"/>
          <a:ext cx="889000" cy="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25019</xdr:rowOff>
    </xdr:from>
    <xdr:to>
      <xdr:col>102</xdr:col>
      <xdr:colOff>114300</xdr:colOff>
      <xdr:row>76</xdr:row>
      <xdr:rowOff>84837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055219"/>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101092</xdr:rowOff>
    </xdr:from>
    <xdr:to>
      <xdr:col>116</xdr:col>
      <xdr:colOff>114300</xdr:colOff>
      <xdr:row>78</xdr:row>
      <xdr:rowOff>31242</xdr:rowOff>
    </xdr:to>
    <xdr:sp textlink="">
      <xdr:nvSpPr>
        <xdr:cNvPr id="838" name="楕円 837">
          <a:extLst>
            <a:ext uri="{FF2B5EF4-FFF2-40B4-BE49-F238E27FC236}">
              <a16:creationId xmlns:a16="http://schemas.microsoft.com/office/drawing/2014/main" id="{00000000-0008-0000-0600-000046030000}"/>
            </a:ext>
          </a:extLst>
        </xdr:cNvPr>
        <xdr:cNvSpPr/>
      </xdr:nvSpPr>
      <xdr:spPr>
        <a:xfrm>
          <a:off x="22110700" y="133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79519</xdr:rowOff>
    </xdr:from>
    <xdr:ext cx="469744" cy="259045"/>
    <xdr:sp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171196</xdr:rowOff>
    </xdr:from>
    <xdr:to>
      <xdr:col>112</xdr:col>
      <xdr:colOff>38100</xdr:colOff>
      <xdr:row>76</xdr:row>
      <xdr:rowOff>101346</xdr:rowOff>
    </xdr:to>
    <xdr:sp textlink="">
      <xdr:nvSpPr>
        <xdr:cNvPr id="840" name="楕円 839">
          <a:extLst>
            <a:ext uri="{FF2B5EF4-FFF2-40B4-BE49-F238E27FC236}">
              <a16:creationId xmlns:a16="http://schemas.microsoft.com/office/drawing/2014/main" id="{00000000-0008-0000-0600-000048030000}"/>
            </a:ext>
          </a:extLst>
        </xdr:cNvPr>
        <xdr:cNvSpPr/>
      </xdr:nvSpPr>
      <xdr:spPr>
        <a:xfrm>
          <a:off x="212725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117873</xdr:rowOff>
    </xdr:from>
    <xdr:ext cx="469744"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280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18414</xdr:rowOff>
    </xdr:from>
    <xdr:to>
      <xdr:col>107</xdr:col>
      <xdr:colOff>101600</xdr:colOff>
      <xdr:row>76</xdr:row>
      <xdr:rowOff>120014</xdr:rowOff>
    </xdr:to>
    <xdr:sp textlink="">
      <xdr:nvSpPr>
        <xdr:cNvPr id="842" name="楕円 841">
          <a:extLst>
            <a:ext uri="{FF2B5EF4-FFF2-40B4-BE49-F238E27FC236}">
              <a16:creationId xmlns:a16="http://schemas.microsoft.com/office/drawing/2014/main" id="{00000000-0008-0000-0600-00004A030000}"/>
            </a:ext>
          </a:extLst>
        </xdr:cNvPr>
        <xdr:cNvSpPr/>
      </xdr:nvSpPr>
      <xdr:spPr>
        <a:xfrm>
          <a:off x="20383500" y="130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136542</xdr:rowOff>
    </xdr:from>
    <xdr:ext cx="469744"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82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34037</xdr:rowOff>
    </xdr:from>
    <xdr:to>
      <xdr:col>102</xdr:col>
      <xdr:colOff>165100</xdr:colOff>
      <xdr:row>76</xdr:row>
      <xdr:rowOff>135637</xdr:rowOff>
    </xdr:to>
    <xdr:sp textlink="">
      <xdr:nvSpPr>
        <xdr:cNvPr id="844" name="楕円 843">
          <a:extLst>
            <a:ext uri="{FF2B5EF4-FFF2-40B4-BE49-F238E27FC236}">
              <a16:creationId xmlns:a16="http://schemas.microsoft.com/office/drawing/2014/main" id="{00000000-0008-0000-0600-00004C030000}"/>
            </a:ext>
          </a:extLst>
        </xdr:cNvPr>
        <xdr:cNvSpPr/>
      </xdr:nvSpPr>
      <xdr:spPr>
        <a:xfrm>
          <a:off x="19494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152163</xdr:rowOff>
    </xdr:from>
    <xdr:ext cx="469744"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8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145669</xdr:rowOff>
    </xdr:from>
    <xdr:to>
      <xdr:col>98</xdr:col>
      <xdr:colOff>38100</xdr:colOff>
      <xdr:row>76</xdr:row>
      <xdr:rowOff>75819</xdr:rowOff>
    </xdr:to>
    <xdr:sp textlink="">
      <xdr:nvSpPr>
        <xdr:cNvPr id="846" name="楕円 845">
          <a:extLst>
            <a:ext uri="{FF2B5EF4-FFF2-40B4-BE49-F238E27FC236}">
              <a16:creationId xmlns:a16="http://schemas.microsoft.com/office/drawing/2014/main" id="{00000000-0008-0000-0600-00004E030000}"/>
            </a:ext>
          </a:extLst>
        </xdr:cNvPr>
        <xdr:cNvSpPr/>
      </xdr:nvSpPr>
      <xdr:spPr>
        <a:xfrm>
          <a:off x="186055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92346</xdr:rowOff>
    </xdr:from>
    <xdr:ext cx="469744"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77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78,184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5,723</a:t>
          </a:r>
          <a:r>
            <a:rPr kumimoji="1" lang="ja-JP" altLang="en-US" sz="1300">
              <a:latin typeface="ＭＳ Ｐゴシック" panose="020B0600070205080204" pitchFamily="50" charset="-128"/>
              <a:ea typeface="ＭＳ Ｐゴシック" panose="020B0600070205080204" pitchFamily="50" charset="-128"/>
            </a:rPr>
            <a:t>円の増となっている。これは主に給与改定に伴い給与費が増加したことや、定年年齢の段階的引き上げに伴い退職手当が増加したことによるものである。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99,827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円の増となっている。これは主に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市町村介護保険財政支援事業費や施設型給付費負担金等が増加したこ</a:t>
          </a:r>
          <a:r>
            <a:rPr kumimoji="1" lang="ja-JP" altLang="en-US" sz="1300">
              <a:latin typeface="ＭＳ Ｐゴシック" panose="020B0600070205080204" pitchFamily="50" charset="-128"/>
              <a:ea typeface="ＭＳ Ｐゴシック" panose="020B0600070205080204" pitchFamily="50" charset="-128"/>
            </a:rPr>
            <a:t>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6,914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円の減となっている。これは主に堤防や護岸、調節池の新規整備に係る事業費が減少したことによるものである。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11,828</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2,015</a:t>
          </a:r>
          <a:r>
            <a:rPr kumimoji="1" lang="ja-JP" altLang="en-US" sz="1300">
              <a:latin typeface="ＭＳ Ｐゴシック" panose="020B0600070205080204" pitchFamily="50" charset="-128"/>
              <a:ea typeface="ＭＳ Ｐゴシック" panose="020B0600070205080204" pitchFamily="50" charset="-128"/>
            </a:rPr>
            <a:t>円の増となっている。これは主に公立学校情報機器整備基金や財政調整基金への積立金の額が増加したことによるものである。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円の増となっている。これは主に高度浄水施設整備等の事業進捗に伴い、水道用水供給事業会計への出資金の額が増加したことによるものである。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36</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61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37</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8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162560</xdr:rowOff>
    </xdr:from>
    <xdr:to>
      <xdr:col>15</xdr:col>
      <xdr:colOff>50800</xdr:colOff>
      <xdr:row>37</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4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145415</xdr:rowOff>
    </xdr:from>
    <xdr:to>
      <xdr:col>10</xdr:col>
      <xdr:colOff>114300</xdr:colOff>
      <xdr:row>36</xdr:row>
      <xdr:rowOff>162560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7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83185</xdr:rowOff>
    </xdr:from>
    <xdr:to>
      <xdr:col>24</xdr:col>
      <xdr:colOff>114300</xdr:colOff>
      <xdr:row>37</xdr:row>
      <xdr:rowOff>13335</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61612</xdr:rowOff>
    </xdr:from>
    <xdr:ext cx="378565"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85090</xdr:rowOff>
    </xdr:from>
    <xdr:to>
      <xdr:col>20</xdr:col>
      <xdr:colOff>38100</xdr:colOff>
      <xdr:row>37</xdr:row>
      <xdr:rowOff>15240</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6367</xdr:rowOff>
    </xdr:from>
    <xdr:ext cx="378565"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130810</xdr:rowOff>
    </xdr:from>
    <xdr:to>
      <xdr:col>15</xdr:col>
      <xdr:colOff>101600</xdr:colOff>
      <xdr:row>37</xdr:row>
      <xdr:rowOff>60960</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52087</xdr:rowOff>
    </xdr:from>
    <xdr:ext cx="378565"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111760</xdr:rowOff>
    </xdr:from>
    <xdr:to>
      <xdr:col>10</xdr:col>
      <xdr:colOff>165100</xdr:colOff>
      <xdr:row>37</xdr:row>
      <xdr:rowOff>41910</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33037</xdr:rowOff>
    </xdr:from>
    <xdr:ext cx="378565"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94615</xdr:rowOff>
    </xdr:from>
    <xdr:to>
      <xdr:col>6</xdr:col>
      <xdr:colOff>38100</xdr:colOff>
      <xdr:row>37</xdr:row>
      <xdr:rowOff>24765</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15892</xdr:rowOff>
    </xdr:from>
    <xdr:ext cx="378565"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24257</xdr:rowOff>
    </xdr:from>
    <xdr:to>
      <xdr:col>24</xdr:col>
      <xdr:colOff>63500</xdr:colOff>
      <xdr:row>57</xdr:row>
      <xdr:rowOff>72851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6907"/>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72851</xdr:rowOff>
    </xdr:from>
    <xdr:to>
      <xdr:col>19</xdr:col>
      <xdr:colOff>177800</xdr:colOff>
      <xdr:row>57</xdr:row>
      <xdr:rowOff>157106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5501"/>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79121</xdr:rowOff>
    </xdr:from>
    <xdr:to>
      <xdr:col>15</xdr:col>
      <xdr:colOff>50800</xdr:colOff>
      <xdr:row>57</xdr:row>
      <xdr:rowOff>157106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1771"/>
          <a:ext cx="8890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79121</xdr:rowOff>
    </xdr:from>
    <xdr:to>
      <xdr:col>10</xdr:col>
      <xdr:colOff>114300</xdr:colOff>
      <xdr:row>58</xdr:row>
      <xdr:rowOff>159980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1771"/>
          <a:ext cx="889000" cy="2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144907</xdr:rowOff>
    </xdr:from>
    <xdr:to>
      <xdr:col>24</xdr:col>
      <xdr:colOff>114300</xdr:colOff>
      <xdr:row>57</xdr:row>
      <xdr:rowOff>75057</xdr:rowOff>
    </xdr:to>
    <xdr:sp textlink="">
      <xdr:nvSpPr>
        <xdr:cNvPr id="138" name="楕円 137">
          <a:extLst>
            <a:ext uri="{FF2B5EF4-FFF2-40B4-BE49-F238E27FC236}">
              <a16:creationId xmlns:a16="http://schemas.microsoft.com/office/drawing/2014/main" id="{00000000-0008-0000-0700-00008A000000}"/>
            </a:ext>
          </a:extLst>
        </xdr:cNvPr>
        <xdr:cNvSpPr/>
      </xdr:nvSpPr>
      <xdr:spPr>
        <a:xfrm>
          <a:off x="45847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123334</xdr:rowOff>
    </xdr:from>
    <xdr:ext cx="534377" cy="259045"/>
    <xdr:sp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22051</xdr:rowOff>
    </xdr:from>
    <xdr:to>
      <xdr:col>20</xdr:col>
      <xdr:colOff>38100</xdr:colOff>
      <xdr:row>57</xdr:row>
      <xdr:rowOff>123651</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3746500" y="97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140178</xdr:rowOff>
    </xdr:from>
    <xdr:ext cx="534377" cy="259045"/>
    <xdr:sp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5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106306</xdr:rowOff>
    </xdr:from>
    <xdr:to>
      <xdr:col>15</xdr:col>
      <xdr:colOff>101600</xdr:colOff>
      <xdr:row>58</xdr:row>
      <xdr:rowOff>36456</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2857500" y="9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27583</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28321</xdr:rowOff>
    </xdr:from>
    <xdr:to>
      <xdr:col>10</xdr:col>
      <xdr:colOff>165100</xdr:colOff>
      <xdr:row>57</xdr:row>
      <xdr:rowOff>129921</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1968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121048</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109180</xdr:rowOff>
    </xdr:from>
    <xdr:to>
      <xdr:col>6</xdr:col>
      <xdr:colOff>38100</xdr:colOff>
      <xdr:row>59</xdr:row>
      <xdr:rowOff>39330</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079500" y="100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30457</xdr:rowOff>
    </xdr:from>
    <xdr:ext cx="534377"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139883</xdr:rowOff>
    </xdr:from>
    <xdr:to>
      <xdr:col>24</xdr:col>
      <xdr:colOff>63500</xdr:colOff>
      <xdr:row>76</xdr:row>
      <xdr:rowOff>99878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98633"/>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99878</xdr:rowOff>
    </xdr:from>
    <xdr:to>
      <xdr:col>19</xdr:col>
      <xdr:colOff>177800</xdr:colOff>
      <xdr:row>77</xdr:row>
      <xdr:rowOff>11227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30078"/>
          <a:ext cx="8890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8255</xdr:rowOff>
    </xdr:from>
    <xdr:to>
      <xdr:col>15</xdr:col>
      <xdr:colOff>50800</xdr:colOff>
      <xdr:row>77</xdr:row>
      <xdr:rowOff>11227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38455"/>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155839</xdr:rowOff>
    </xdr:from>
    <xdr:to>
      <xdr:col>10</xdr:col>
      <xdr:colOff>114300</xdr:colOff>
      <xdr:row>76</xdr:row>
      <xdr:rowOff>8255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014589"/>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89083</xdr:rowOff>
    </xdr:from>
    <xdr:to>
      <xdr:col>24</xdr:col>
      <xdr:colOff>114300</xdr:colOff>
      <xdr:row>76</xdr:row>
      <xdr:rowOff>19233</xdr:rowOff>
    </xdr:to>
    <xdr:sp textlink="">
      <xdr:nvSpPr>
        <xdr:cNvPr id="192" name="楕円 191">
          <a:extLst>
            <a:ext uri="{FF2B5EF4-FFF2-40B4-BE49-F238E27FC236}">
              <a16:creationId xmlns:a16="http://schemas.microsoft.com/office/drawing/2014/main" id="{00000000-0008-0000-0700-0000C0000000}"/>
            </a:ext>
          </a:extLst>
        </xdr:cNvPr>
        <xdr:cNvSpPr/>
      </xdr:nvSpPr>
      <xdr:spPr>
        <a:xfrm>
          <a:off x="4584700" y="129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4010</xdr:rowOff>
    </xdr:from>
    <xdr:ext cx="534377" cy="259045"/>
    <xdr:sp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6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49078</xdr:rowOff>
    </xdr:from>
    <xdr:to>
      <xdr:col>20</xdr:col>
      <xdr:colOff>38100</xdr:colOff>
      <xdr:row>76</xdr:row>
      <xdr:rowOff>150678</xdr:rowOff>
    </xdr:to>
    <xdr:sp textlink="">
      <xdr:nvSpPr>
        <xdr:cNvPr id="194" name="楕円 193">
          <a:extLst>
            <a:ext uri="{FF2B5EF4-FFF2-40B4-BE49-F238E27FC236}">
              <a16:creationId xmlns:a16="http://schemas.microsoft.com/office/drawing/2014/main" id="{00000000-0008-0000-0700-0000C2000000}"/>
            </a:ext>
          </a:extLst>
        </xdr:cNvPr>
        <xdr:cNvSpPr/>
      </xdr:nvSpPr>
      <xdr:spPr>
        <a:xfrm>
          <a:off x="3746500" y="130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141805</xdr:rowOff>
    </xdr:from>
    <xdr:ext cx="534377"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17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131877</xdr:rowOff>
    </xdr:from>
    <xdr:to>
      <xdr:col>15</xdr:col>
      <xdr:colOff>101600</xdr:colOff>
      <xdr:row>77</xdr:row>
      <xdr:rowOff>62027</xdr:rowOff>
    </xdr:to>
    <xdr:sp textlink="">
      <xdr:nvSpPr>
        <xdr:cNvPr id="196" name="楕円 195">
          <a:extLst>
            <a:ext uri="{FF2B5EF4-FFF2-40B4-BE49-F238E27FC236}">
              <a16:creationId xmlns:a16="http://schemas.microsoft.com/office/drawing/2014/main" id="{00000000-0008-0000-0700-0000C4000000}"/>
            </a:ext>
          </a:extLst>
        </xdr:cNvPr>
        <xdr:cNvSpPr/>
      </xdr:nvSpPr>
      <xdr:spPr>
        <a:xfrm>
          <a:off x="2857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53154</xdr:rowOff>
    </xdr:from>
    <xdr:ext cx="534377"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128905</xdr:rowOff>
    </xdr:from>
    <xdr:to>
      <xdr:col>10</xdr:col>
      <xdr:colOff>165100</xdr:colOff>
      <xdr:row>76</xdr:row>
      <xdr:rowOff>59055</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19685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50182</xdr:rowOff>
    </xdr:from>
    <xdr:ext cx="534377" cy="259045"/>
    <xdr:sp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0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105039</xdr:rowOff>
    </xdr:from>
    <xdr:to>
      <xdr:col>6</xdr:col>
      <xdr:colOff>38100</xdr:colOff>
      <xdr:row>76</xdr:row>
      <xdr:rowOff>35189</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1079500" y="1296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26316</xdr:rowOff>
    </xdr:from>
    <xdr:ext cx="534377"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0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163551</xdr:rowOff>
    </xdr:from>
    <xdr:to>
      <xdr:col>24</xdr:col>
      <xdr:colOff>63500</xdr:colOff>
      <xdr:row>96</xdr:row>
      <xdr:rowOff>161607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451301"/>
          <a:ext cx="838200" cy="16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24181</xdr:rowOff>
    </xdr:from>
    <xdr:to>
      <xdr:col>19</xdr:col>
      <xdr:colOff>177800</xdr:colOff>
      <xdr:row>95</xdr:row>
      <xdr:rowOff>163551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26131"/>
          <a:ext cx="889000" cy="8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12903</xdr:rowOff>
    </xdr:from>
    <xdr:to>
      <xdr:col>15</xdr:col>
      <xdr:colOff>50800</xdr:colOff>
      <xdr:row>91</xdr:row>
      <xdr:rowOff>24181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614853"/>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12903</xdr:rowOff>
    </xdr:from>
    <xdr:to>
      <xdr:col>10</xdr:col>
      <xdr:colOff>114300</xdr:colOff>
      <xdr:row>93</xdr:row>
      <xdr:rowOff>65939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14853"/>
          <a:ext cx="889000" cy="3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110807</xdr:rowOff>
    </xdr:from>
    <xdr:to>
      <xdr:col>24</xdr:col>
      <xdr:colOff>114300</xdr:colOff>
      <xdr:row>97</xdr:row>
      <xdr:rowOff>40957</xdr:rowOff>
    </xdr:to>
    <xdr:sp textlink="">
      <xdr:nvSpPr>
        <xdr:cNvPr id="247" name="楕円 246">
          <a:extLst>
            <a:ext uri="{FF2B5EF4-FFF2-40B4-BE49-F238E27FC236}">
              <a16:creationId xmlns:a16="http://schemas.microsoft.com/office/drawing/2014/main" id="{00000000-0008-0000-0700-0000F7000000}"/>
            </a:ext>
          </a:extLst>
        </xdr:cNvPr>
        <xdr:cNvSpPr/>
      </xdr:nvSpPr>
      <xdr:spPr>
        <a:xfrm>
          <a:off x="4584700" y="165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89234</xdr:rowOff>
    </xdr:from>
    <xdr:ext cx="534377" cy="259045"/>
    <xdr:sp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112751</xdr:rowOff>
    </xdr:from>
    <xdr:to>
      <xdr:col>20</xdr:col>
      <xdr:colOff>38100</xdr:colOff>
      <xdr:row>96</xdr:row>
      <xdr:rowOff>42901</xdr:rowOff>
    </xdr:to>
    <xdr:sp textlink="">
      <xdr:nvSpPr>
        <xdr:cNvPr id="249" name="楕円 248">
          <a:extLst>
            <a:ext uri="{FF2B5EF4-FFF2-40B4-BE49-F238E27FC236}">
              <a16:creationId xmlns:a16="http://schemas.microsoft.com/office/drawing/2014/main" id="{00000000-0008-0000-0700-0000F9000000}"/>
            </a:ext>
          </a:extLst>
        </xdr:cNvPr>
        <xdr:cNvSpPr/>
      </xdr:nvSpPr>
      <xdr:spPr>
        <a:xfrm>
          <a:off x="3746500" y="164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34028</xdr:rowOff>
    </xdr:from>
    <xdr:ext cx="534377"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4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144831</xdr:rowOff>
    </xdr:from>
    <xdr:to>
      <xdr:col>15</xdr:col>
      <xdr:colOff>101600</xdr:colOff>
      <xdr:row>91</xdr:row>
      <xdr:rowOff>74981</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2857500" y="155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66108</xdr:rowOff>
    </xdr:from>
    <xdr:ext cx="534377"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133553</xdr:rowOff>
    </xdr:from>
    <xdr:to>
      <xdr:col>10</xdr:col>
      <xdr:colOff>165100</xdr:colOff>
      <xdr:row>91</xdr:row>
      <xdr:rowOff>63703</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1968500" y="155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54830</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6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15139</xdr:rowOff>
    </xdr:from>
    <xdr:to>
      <xdr:col>6</xdr:col>
      <xdr:colOff>38100</xdr:colOff>
      <xdr:row>93</xdr:row>
      <xdr:rowOff>116739</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1079500" y="15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107866</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133604</xdr:rowOff>
    </xdr:from>
    <xdr:to>
      <xdr:col>55</xdr:col>
      <xdr:colOff>0</xdr:colOff>
      <xdr:row>38</xdr:row>
      <xdr:rowOff>135128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487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03746"/>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88646</xdr:rowOff>
    </xdr:from>
    <xdr:to>
      <xdr:col>45</xdr:col>
      <xdr:colOff>177800</xdr:colOff>
      <xdr:row>38</xdr:row>
      <xdr:rowOff>100076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037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100076</xdr:rowOff>
    </xdr:from>
    <xdr:to>
      <xdr:col>41</xdr:col>
      <xdr:colOff>50800</xdr:colOff>
      <xdr:row>38</xdr:row>
      <xdr:rowOff>106934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1517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82804</xdr:rowOff>
    </xdr:from>
    <xdr:to>
      <xdr:col>55</xdr:col>
      <xdr:colOff>50800</xdr:colOff>
      <xdr:row>39</xdr:row>
      <xdr:rowOff>12954</xdr:rowOff>
    </xdr:to>
    <xdr:sp textlink="">
      <xdr:nvSpPr>
        <xdr:cNvPr id="303" name="楕円 302">
          <a:extLst>
            <a:ext uri="{FF2B5EF4-FFF2-40B4-BE49-F238E27FC236}">
              <a16:creationId xmlns:a16="http://schemas.microsoft.com/office/drawing/2014/main" id="{00000000-0008-0000-0700-00002F010000}"/>
            </a:ext>
          </a:extLst>
        </xdr:cNvPr>
        <xdr:cNvSpPr/>
      </xdr:nvSpPr>
      <xdr:spPr>
        <a:xfrm>
          <a:off x="104267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169181</xdr:rowOff>
    </xdr:from>
    <xdr:ext cx="378565" cy="259045"/>
    <xdr:sp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textlink="">
      <xdr:nvSpPr>
        <xdr:cNvPr id="305" name="楕円 304">
          <a:extLst>
            <a:ext uri="{FF2B5EF4-FFF2-40B4-BE49-F238E27FC236}">
              <a16:creationId xmlns:a16="http://schemas.microsoft.com/office/drawing/2014/main" id="{00000000-0008-0000-0700-000031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5605</xdr:rowOff>
    </xdr:from>
    <xdr:ext cx="378565"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37846</xdr:rowOff>
    </xdr:from>
    <xdr:to>
      <xdr:col>46</xdr:col>
      <xdr:colOff>38100</xdr:colOff>
      <xdr:row>38</xdr:row>
      <xdr:rowOff>139446</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8699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130573</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49276</xdr:rowOff>
    </xdr:from>
    <xdr:to>
      <xdr:col>41</xdr:col>
      <xdr:colOff>101600</xdr:colOff>
      <xdr:row>38</xdr:row>
      <xdr:rowOff>150876</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7810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142003</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56134</xdr:rowOff>
    </xdr:from>
    <xdr:to>
      <xdr:col>36</xdr:col>
      <xdr:colOff>165100</xdr:colOff>
      <xdr:row>38</xdr:row>
      <xdr:rowOff>157734</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6921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148861</xdr:rowOff>
    </xdr:from>
    <xdr:ext cx="378565"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163671</xdr:rowOff>
    </xdr:from>
    <xdr:to>
      <xdr:col>55</xdr:col>
      <xdr:colOff>0</xdr:colOff>
      <xdr:row>58</xdr:row>
      <xdr:rowOff>169352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107771"/>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169352</xdr:rowOff>
    </xdr:from>
    <xdr:to>
      <xdr:col>50</xdr:col>
      <xdr:colOff>114300</xdr:colOff>
      <xdr:row>58</xdr:row>
      <xdr:rowOff>169810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345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169810</xdr:rowOff>
    </xdr:from>
    <xdr:to>
      <xdr:col>45</xdr:col>
      <xdr:colOff>177800</xdr:colOff>
      <xdr:row>59</xdr:row>
      <xdr:rowOff>8647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391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170038</xdr:rowOff>
    </xdr:from>
    <xdr:to>
      <xdr:col>41</xdr:col>
      <xdr:colOff>50800</xdr:colOff>
      <xdr:row>59</xdr:row>
      <xdr:rowOff>8647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1413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112871</xdr:rowOff>
    </xdr:from>
    <xdr:to>
      <xdr:col>55</xdr:col>
      <xdr:colOff>50800</xdr:colOff>
      <xdr:row>59</xdr:row>
      <xdr:rowOff>43021</xdr:rowOff>
    </xdr:to>
    <xdr:sp textlink="">
      <xdr:nvSpPr>
        <xdr:cNvPr id="360" name="楕円 359">
          <a:extLst>
            <a:ext uri="{FF2B5EF4-FFF2-40B4-BE49-F238E27FC236}">
              <a16:creationId xmlns:a16="http://schemas.microsoft.com/office/drawing/2014/main" id="{00000000-0008-0000-0700-000068010000}"/>
            </a:ext>
          </a:extLst>
        </xdr:cNvPr>
        <xdr:cNvSpPr/>
      </xdr:nvSpPr>
      <xdr:spPr>
        <a:xfrm>
          <a:off x="104267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27798</xdr:rowOff>
    </xdr:from>
    <xdr:ext cx="469744" cy="259045"/>
    <xdr:sp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7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118552</xdr:rowOff>
    </xdr:from>
    <xdr:to>
      <xdr:col>50</xdr:col>
      <xdr:colOff>165100</xdr:colOff>
      <xdr:row>59</xdr:row>
      <xdr:rowOff>48702</xdr:rowOff>
    </xdr:to>
    <xdr:sp textlink="">
      <xdr:nvSpPr>
        <xdr:cNvPr id="362" name="楕円 361">
          <a:extLst>
            <a:ext uri="{FF2B5EF4-FFF2-40B4-BE49-F238E27FC236}">
              <a16:creationId xmlns:a16="http://schemas.microsoft.com/office/drawing/2014/main" id="{00000000-0008-0000-0700-00006A010000}"/>
            </a:ext>
          </a:extLst>
        </xdr:cNvPr>
        <xdr:cNvSpPr/>
      </xdr:nvSpPr>
      <xdr:spPr>
        <a:xfrm>
          <a:off x="9588500" y="100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39829</xdr:rowOff>
    </xdr:from>
    <xdr:ext cx="469744"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15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119010</xdr:rowOff>
    </xdr:from>
    <xdr:to>
      <xdr:col>46</xdr:col>
      <xdr:colOff>38100</xdr:colOff>
      <xdr:row>59</xdr:row>
      <xdr:rowOff>49160</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8699500" y="100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40287</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129297</xdr:rowOff>
    </xdr:from>
    <xdr:to>
      <xdr:col>41</xdr:col>
      <xdr:colOff>101600</xdr:colOff>
      <xdr:row>59</xdr:row>
      <xdr:rowOff>59447</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7810500" y="100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50574</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119238</xdr:rowOff>
    </xdr:from>
    <xdr:to>
      <xdr:col>36</xdr:col>
      <xdr:colOff>165100</xdr:colOff>
      <xdr:row>59</xdr:row>
      <xdr:rowOff>49388</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6921500" y="100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40515</xdr:rowOff>
    </xdr:from>
    <xdr:ext cx="469744"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5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13202</xdr:rowOff>
    </xdr:from>
    <xdr:to>
      <xdr:col>55</xdr:col>
      <xdr:colOff>0</xdr:colOff>
      <xdr:row>79</xdr:row>
      <xdr:rowOff>38430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57752"/>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72557</xdr:rowOff>
    </xdr:from>
    <xdr:to>
      <xdr:col>50</xdr:col>
      <xdr:colOff>114300</xdr:colOff>
      <xdr:row>79</xdr:row>
      <xdr:rowOff>13202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45657"/>
          <a:ext cx="889000" cy="1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87154</xdr:rowOff>
    </xdr:from>
    <xdr:to>
      <xdr:col>45</xdr:col>
      <xdr:colOff>177800</xdr:colOff>
      <xdr:row>78</xdr:row>
      <xdr:rowOff>72557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945904"/>
          <a:ext cx="889000" cy="4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87154</xdr:rowOff>
    </xdr:from>
    <xdr:to>
      <xdr:col>41</xdr:col>
      <xdr:colOff>50800</xdr:colOff>
      <xdr:row>78</xdr:row>
      <xdr:rowOff>64621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945904"/>
          <a:ext cx="889000" cy="49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159080</xdr:rowOff>
    </xdr:from>
    <xdr:to>
      <xdr:col>55</xdr:col>
      <xdr:colOff>50800</xdr:colOff>
      <xdr:row>79</xdr:row>
      <xdr:rowOff>89230</xdr:rowOff>
    </xdr:to>
    <xdr:sp textlink="">
      <xdr:nvSpPr>
        <xdr:cNvPr id="417" name="楕円 416">
          <a:extLst>
            <a:ext uri="{FF2B5EF4-FFF2-40B4-BE49-F238E27FC236}">
              <a16:creationId xmlns:a16="http://schemas.microsoft.com/office/drawing/2014/main" id="{00000000-0008-0000-0700-0000A1010000}"/>
            </a:ext>
          </a:extLst>
        </xdr:cNvPr>
        <xdr:cNvSpPr/>
      </xdr:nvSpPr>
      <xdr:spPr>
        <a:xfrm>
          <a:off x="104267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74007</xdr:rowOff>
    </xdr:from>
    <xdr:ext cx="469744" cy="259045"/>
    <xdr:sp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133852</xdr:rowOff>
    </xdr:from>
    <xdr:to>
      <xdr:col>50</xdr:col>
      <xdr:colOff>165100</xdr:colOff>
      <xdr:row>79</xdr:row>
      <xdr:rowOff>64002</xdr:rowOff>
    </xdr:to>
    <xdr:sp textlink="">
      <xdr:nvSpPr>
        <xdr:cNvPr id="419" name="楕円 418">
          <a:extLst>
            <a:ext uri="{FF2B5EF4-FFF2-40B4-BE49-F238E27FC236}">
              <a16:creationId xmlns:a16="http://schemas.microsoft.com/office/drawing/2014/main" id="{00000000-0008-0000-0700-0000A3010000}"/>
            </a:ext>
          </a:extLst>
        </xdr:cNvPr>
        <xdr:cNvSpPr/>
      </xdr:nvSpPr>
      <xdr:spPr>
        <a:xfrm>
          <a:off x="9588500" y="13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55129</xdr:rowOff>
    </xdr:from>
    <xdr:ext cx="469744"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91728" y="1359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21757</xdr:rowOff>
    </xdr:from>
    <xdr:to>
      <xdr:col>46</xdr:col>
      <xdr:colOff>38100</xdr:colOff>
      <xdr:row>78</xdr:row>
      <xdr:rowOff>123357</xdr:rowOff>
    </xdr:to>
    <xdr:sp textlink="">
      <xdr:nvSpPr>
        <xdr:cNvPr id="421" name="楕円 420">
          <a:extLst>
            <a:ext uri="{FF2B5EF4-FFF2-40B4-BE49-F238E27FC236}">
              <a16:creationId xmlns:a16="http://schemas.microsoft.com/office/drawing/2014/main" id="{00000000-0008-0000-0700-0000A5010000}"/>
            </a:ext>
          </a:extLst>
        </xdr:cNvPr>
        <xdr:cNvSpPr/>
      </xdr:nvSpPr>
      <xdr:spPr>
        <a:xfrm>
          <a:off x="8699500" y="13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114484</xdr:rowOff>
    </xdr:from>
    <xdr:ext cx="534377"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36354</xdr:rowOff>
    </xdr:from>
    <xdr:to>
      <xdr:col>41</xdr:col>
      <xdr:colOff>101600</xdr:colOff>
      <xdr:row>75</xdr:row>
      <xdr:rowOff>137954</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7810500" y="128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129081</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8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13821</xdr:rowOff>
    </xdr:from>
    <xdr:to>
      <xdr:col>36</xdr:col>
      <xdr:colOff>165100</xdr:colOff>
      <xdr:row>78</xdr:row>
      <xdr:rowOff>115421</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6921500" y="13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106548</xdr:rowOff>
    </xdr:from>
    <xdr:ext cx="534377"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40782</xdr:rowOff>
    </xdr:from>
    <xdr:to>
      <xdr:col>55</xdr:col>
      <xdr:colOff>0</xdr:colOff>
      <xdr:row>99</xdr:row>
      <xdr:rowOff>44456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7014332"/>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44456</xdr:rowOff>
    </xdr:from>
    <xdr:to>
      <xdr:col>50</xdr:col>
      <xdr:colOff>114300</xdr:colOff>
      <xdr:row>99</xdr:row>
      <xdr:rowOff>58531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70180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48651</xdr:rowOff>
    </xdr:from>
    <xdr:to>
      <xdr:col>45</xdr:col>
      <xdr:colOff>177800</xdr:colOff>
      <xdr:row>99</xdr:row>
      <xdr:rowOff>58531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7022201"/>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48651</xdr:rowOff>
    </xdr:from>
    <xdr:to>
      <xdr:col>41</xdr:col>
      <xdr:colOff>50800</xdr:colOff>
      <xdr:row>99</xdr:row>
      <xdr:rowOff>89784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7022201"/>
          <a:ext cx="889000" cy="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161432</xdr:rowOff>
    </xdr:from>
    <xdr:to>
      <xdr:col>55</xdr:col>
      <xdr:colOff>50800</xdr:colOff>
      <xdr:row>99</xdr:row>
      <xdr:rowOff>91582</xdr:rowOff>
    </xdr:to>
    <xdr:sp textlink="">
      <xdr:nvSpPr>
        <xdr:cNvPr id="475" name="楕円 474">
          <a:extLst>
            <a:ext uri="{FF2B5EF4-FFF2-40B4-BE49-F238E27FC236}">
              <a16:creationId xmlns:a16="http://schemas.microsoft.com/office/drawing/2014/main" id="{00000000-0008-0000-0700-0000DB010000}"/>
            </a:ext>
          </a:extLst>
        </xdr:cNvPr>
        <xdr:cNvSpPr/>
      </xdr:nvSpPr>
      <xdr:spPr>
        <a:xfrm>
          <a:off x="10426700" y="169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139859</xdr:rowOff>
    </xdr:from>
    <xdr:ext cx="534377" cy="259045"/>
    <xdr:sp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9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165106</xdr:rowOff>
    </xdr:from>
    <xdr:to>
      <xdr:col>50</xdr:col>
      <xdr:colOff>165100</xdr:colOff>
      <xdr:row>99</xdr:row>
      <xdr:rowOff>95256</xdr:rowOff>
    </xdr:to>
    <xdr:sp textlink="">
      <xdr:nvSpPr>
        <xdr:cNvPr id="477" name="楕円 476">
          <a:extLst>
            <a:ext uri="{FF2B5EF4-FFF2-40B4-BE49-F238E27FC236}">
              <a16:creationId xmlns:a16="http://schemas.microsoft.com/office/drawing/2014/main" id="{00000000-0008-0000-0700-0000DD010000}"/>
            </a:ext>
          </a:extLst>
        </xdr:cNvPr>
        <xdr:cNvSpPr/>
      </xdr:nvSpPr>
      <xdr:spPr>
        <a:xfrm>
          <a:off x="9588500" y="169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86383</xdr:rowOff>
    </xdr:from>
    <xdr:ext cx="534377"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70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7731</xdr:rowOff>
    </xdr:from>
    <xdr:to>
      <xdr:col>46</xdr:col>
      <xdr:colOff>38100</xdr:colOff>
      <xdr:row>99</xdr:row>
      <xdr:rowOff>109331</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8699500" y="169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100458</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70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169301</xdr:rowOff>
    </xdr:from>
    <xdr:to>
      <xdr:col>41</xdr:col>
      <xdr:colOff>101600</xdr:colOff>
      <xdr:row>99</xdr:row>
      <xdr:rowOff>99451</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7810500" y="169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90578</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70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38984</xdr:rowOff>
    </xdr:from>
    <xdr:to>
      <xdr:col>36</xdr:col>
      <xdr:colOff>165100</xdr:colOff>
      <xdr:row>99</xdr:row>
      <xdr:rowOff>140584</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6921500" y="170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131711</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71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142857</xdr:rowOff>
    </xdr:from>
    <xdr:to>
      <xdr:col>85</xdr:col>
      <xdr:colOff>126364</xdr:colOff>
      <xdr:row>37</xdr:row>
      <xdr:rowOff>76454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4907"/>
          <a:ext cx="1269" cy="130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80281</xdr:rowOff>
    </xdr:from>
    <xdr:ext cx="534377" cy="259045"/>
    <xdr:sp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4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76454</xdr:rowOff>
    </xdr:from>
    <xdr:to>
      <xdr:col>86</xdr:col>
      <xdr:colOff>25400</xdr:colOff>
      <xdr:row>37</xdr:row>
      <xdr:rowOff>76454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42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89534</xdr:rowOff>
    </xdr:from>
    <xdr:ext cx="534377" cy="259045"/>
    <xdr:sp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8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142857</xdr:rowOff>
    </xdr:from>
    <xdr:to>
      <xdr:col>86</xdr:col>
      <xdr:colOff>25400</xdr:colOff>
      <xdr:row>29</xdr:row>
      <xdr:rowOff>142857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76454</xdr:rowOff>
    </xdr:from>
    <xdr:to>
      <xdr:col>85</xdr:col>
      <xdr:colOff>127000</xdr:colOff>
      <xdr:row>37</xdr:row>
      <xdr:rowOff>124569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0104"/>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127017</xdr:rowOff>
    </xdr:from>
    <xdr:ext cx="534377" cy="259045"/>
    <xdr:sp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5784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104140</xdr:rowOff>
    </xdr:from>
    <xdr:to>
      <xdr:col>85</xdr:col>
      <xdr:colOff>177800</xdr:colOff>
      <xdr:row>35</xdr:row>
      <xdr:rowOff>34290</xdr:rowOff>
    </xdr:to>
    <xdr:sp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124569</xdr:rowOff>
    </xdr:from>
    <xdr:to>
      <xdr:col>81</xdr:col>
      <xdr:colOff>50800</xdr:colOff>
      <xdr:row>38</xdr:row>
      <xdr:rowOff>50981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8219"/>
          <a:ext cx="889000" cy="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90968</xdr:rowOff>
    </xdr:from>
    <xdr:to>
      <xdr:col>81</xdr:col>
      <xdr:colOff>101600</xdr:colOff>
      <xdr:row>36</xdr:row>
      <xdr:rowOff>21118</xdr:rowOff>
    </xdr:to>
    <xdr:sp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37645</xdr:rowOff>
    </xdr:from>
    <xdr:ext cx="534377" cy="259045"/>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58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50981</xdr:rowOff>
    </xdr:from>
    <xdr:to>
      <xdr:col>76</xdr:col>
      <xdr:colOff>114300</xdr:colOff>
      <xdr:row>38</xdr:row>
      <xdr:rowOff>102253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66081"/>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112849</xdr:rowOff>
    </xdr:from>
    <xdr:to>
      <xdr:col>76</xdr:col>
      <xdr:colOff>165100</xdr:colOff>
      <xdr:row>36</xdr:row>
      <xdr:rowOff>42999</xdr:rowOff>
    </xdr:to>
    <xdr:sp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59526</xdr:rowOff>
    </xdr:from>
    <xdr:ext cx="534377" cy="259045"/>
    <xdr:sp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102253</xdr:rowOff>
    </xdr:from>
    <xdr:to>
      <xdr:col>71</xdr:col>
      <xdr:colOff>177800</xdr:colOff>
      <xdr:row>38</xdr:row>
      <xdr:rowOff>106499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1735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146921</xdr:rowOff>
    </xdr:from>
    <xdr:to>
      <xdr:col>72</xdr:col>
      <xdr:colOff>38100</xdr:colOff>
      <xdr:row>36</xdr:row>
      <xdr:rowOff>77071</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93598</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152908</xdr:rowOff>
    </xdr:from>
    <xdr:to>
      <xdr:col>67</xdr:col>
      <xdr:colOff>101600</xdr:colOff>
      <xdr:row>36</xdr:row>
      <xdr:rowOff>83058</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99585</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25654</xdr:rowOff>
    </xdr:from>
    <xdr:to>
      <xdr:col>85</xdr:col>
      <xdr:colOff>177800</xdr:colOff>
      <xdr:row>37</xdr:row>
      <xdr:rowOff>127254</xdr:rowOff>
    </xdr:to>
    <xdr:sp textlink="">
      <xdr:nvSpPr>
        <xdr:cNvPr id="533" name="楕円 532">
          <a:extLst>
            <a:ext uri="{FF2B5EF4-FFF2-40B4-BE49-F238E27FC236}">
              <a16:creationId xmlns:a16="http://schemas.microsoft.com/office/drawing/2014/main" id="{00000000-0008-0000-0700-000015020000}"/>
            </a:ext>
          </a:extLst>
        </xdr:cNvPr>
        <xdr:cNvSpPr/>
      </xdr:nvSpPr>
      <xdr:spPr>
        <a:xfrm>
          <a:off x="162687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112031</xdr:rowOff>
    </xdr:from>
    <xdr:ext cx="534377" cy="259045"/>
    <xdr:sp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62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73769</xdr:rowOff>
    </xdr:from>
    <xdr:to>
      <xdr:col>81</xdr:col>
      <xdr:colOff>101600</xdr:colOff>
      <xdr:row>38</xdr:row>
      <xdr:rowOff>3919</xdr:rowOff>
    </xdr:to>
    <xdr:sp textlink="">
      <xdr:nvSpPr>
        <xdr:cNvPr id="535" name="楕円 534">
          <a:extLst>
            <a:ext uri="{FF2B5EF4-FFF2-40B4-BE49-F238E27FC236}">
              <a16:creationId xmlns:a16="http://schemas.microsoft.com/office/drawing/2014/main" id="{00000000-0008-0000-0700-000017020000}"/>
            </a:ext>
          </a:extLst>
        </xdr:cNvPr>
        <xdr:cNvSpPr/>
      </xdr:nvSpPr>
      <xdr:spPr>
        <a:xfrm>
          <a:off x="15430500" y="64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166496</xdr:rowOff>
    </xdr:from>
    <xdr:ext cx="534377"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65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xdr:rowOff>
    </xdr:from>
    <xdr:to>
      <xdr:col>76</xdr:col>
      <xdr:colOff>165100</xdr:colOff>
      <xdr:row>38</xdr:row>
      <xdr:rowOff>101781</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4541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92908</xdr:rowOff>
    </xdr:from>
    <xdr:ext cx="534377"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51453</xdr:rowOff>
    </xdr:from>
    <xdr:to>
      <xdr:col>72</xdr:col>
      <xdr:colOff>38100</xdr:colOff>
      <xdr:row>38</xdr:row>
      <xdr:rowOff>153053</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3652500" y="65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144180</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55699</xdr:rowOff>
    </xdr:from>
    <xdr:to>
      <xdr:col>67</xdr:col>
      <xdr:colOff>101600</xdr:colOff>
      <xdr:row>38</xdr:row>
      <xdr:rowOff>157299</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2763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148426</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6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27743</xdr:rowOff>
    </xdr:from>
    <xdr:to>
      <xdr:col>85</xdr:col>
      <xdr:colOff>127000</xdr:colOff>
      <xdr:row>56</xdr:row>
      <xdr:rowOff>125031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28943"/>
          <a:ext cx="838200" cy="9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90151</xdr:rowOff>
    </xdr:from>
    <xdr:to>
      <xdr:col>81</xdr:col>
      <xdr:colOff>50800</xdr:colOff>
      <xdr:row>56</xdr:row>
      <xdr:rowOff>125031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91351"/>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90151</xdr:rowOff>
    </xdr:from>
    <xdr:to>
      <xdr:col>76</xdr:col>
      <xdr:colOff>114300</xdr:colOff>
      <xdr:row>56</xdr:row>
      <xdr:rowOff>116859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91351"/>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96818</xdr:rowOff>
    </xdr:from>
    <xdr:to>
      <xdr:col>71</xdr:col>
      <xdr:colOff>177800</xdr:colOff>
      <xdr:row>56</xdr:row>
      <xdr:rowOff>116859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9801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148393</xdr:rowOff>
    </xdr:from>
    <xdr:to>
      <xdr:col>85</xdr:col>
      <xdr:colOff>177800</xdr:colOff>
      <xdr:row>56</xdr:row>
      <xdr:rowOff>78543</xdr:rowOff>
    </xdr:to>
    <xdr:sp textlink="">
      <xdr:nvSpPr>
        <xdr:cNvPr id="589" name="楕円 588">
          <a:extLst>
            <a:ext uri="{FF2B5EF4-FFF2-40B4-BE49-F238E27FC236}">
              <a16:creationId xmlns:a16="http://schemas.microsoft.com/office/drawing/2014/main" id="{00000000-0008-0000-0700-00004D020000}"/>
            </a:ext>
          </a:extLst>
        </xdr:cNvPr>
        <xdr:cNvSpPr/>
      </xdr:nvSpPr>
      <xdr:spPr>
        <a:xfrm>
          <a:off x="16268700" y="9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126820</xdr:rowOff>
    </xdr:from>
    <xdr:ext cx="534377" cy="259045"/>
    <xdr:sp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74231</xdr:rowOff>
    </xdr:from>
    <xdr:to>
      <xdr:col>81</xdr:col>
      <xdr:colOff>101600</xdr:colOff>
      <xdr:row>57</xdr:row>
      <xdr:rowOff>4381</xdr:rowOff>
    </xdr:to>
    <xdr:sp textlink="">
      <xdr:nvSpPr>
        <xdr:cNvPr id="591" name="楕円 590">
          <a:extLst>
            <a:ext uri="{FF2B5EF4-FFF2-40B4-BE49-F238E27FC236}">
              <a16:creationId xmlns:a16="http://schemas.microsoft.com/office/drawing/2014/main" id="{00000000-0008-0000-0700-00004F020000}"/>
            </a:ext>
          </a:extLst>
        </xdr:cNvPr>
        <xdr:cNvSpPr/>
      </xdr:nvSpPr>
      <xdr:spPr>
        <a:xfrm>
          <a:off x="15430500" y="96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166958</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76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39351</xdr:rowOff>
    </xdr:from>
    <xdr:to>
      <xdr:col>76</xdr:col>
      <xdr:colOff>165100</xdr:colOff>
      <xdr:row>56</xdr:row>
      <xdr:rowOff>140951</xdr:rowOff>
    </xdr:to>
    <xdr:sp textlink="">
      <xdr:nvSpPr>
        <xdr:cNvPr id="593" name="楕円 592">
          <a:extLst>
            <a:ext uri="{FF2B5EF4-FFF2-40B4-BE49-F238E27FC236}">
              <a16:creationId xmlns:a16="http://schemas.microsoft.com/office/drawing/2014/main" id="{00000000-0008-0000-0700-000051020000}"/>
            </a:ext>
          </a:extLst>
        </xdr:cNvPr>
        <xdr:cNvSpPr/>
      </xdr:nvSpPr>
      <xdr:spPr>
        <a:xfrm>
          <a:off x="14541500" y="96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132078</xdr:rowOff>
    </xdr:from>
    <xdr:ext cx="534377"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66059</xdr:rowOff>
    </xdr:from>
    <xdr:to>
      <xdr:col>72</xdr:col>
      <xdr:colOff>38100</xdr:colOff>
      <xdr:row>56</xdr:row>
      <xdr:rowOff>167659</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3652500" y="9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158786</xdr:rowOff>
    </xdr:from>
    <xdr:ext cx="534377"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46018</xdr:rowOff>
    </xdr:from>
    <xdr:to>
      <xdr:col>67</xdr:col>
      <xdr:colOff>101600</xdr:colOff>
      <xdr:row>56</xdr:row>
      <xdr:rowOff>147618</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2763500" y="96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138745</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98780</xdr:rowOff>
    </xdr:from>
    <xdr:to>
      <xdr:col>85</xdr:col>
      <xdr:colOff>127000</xdr:colOff>
      <xdr:row>78</xdr:row>
      <xdr:rowOff>112497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47188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89866</xdr:rowOff>
    </xdr:from>
    <xdr:to>
      <xdr:col>81</xdr:col>
      <xdr:colOff>50800</xdr:colOff>
      <xdr:row>78</xdr:row>
      <xdr:rowOff>98780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462966"/>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89866</xdr:rowOff>
    </xdr:from>
    <xdr:to>
      <xdr:col>76</xdr:col>
      <xdr:colOff>114300</xdr:colOff>
      <xdr:row>78</xdr:row>
      <xdr:rowOff>89866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462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39573</xdr:rowOff>
    </xdr:from>
    <xdr:to>
      <xdr:col>71</xdr:col>
      <xdr:colOff>177800</xdr:colOff>
      <xdr:row>78</xdr:row>
      <xdr:rowOff>89866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241223"/>
          <a:ext cx="8890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61697</xdr:rowOff>
    </xdr:from>
    <xdr:to>
      <xdr:col>85</xdr:col>
      <xdr:colOff>177800</xdr:colOff>
      <xdr:row>78</xdr:row>
      <xdr:rowOff>163297</xdr:rowOff>
    </xdr:to>
    <xdr:sp textlink="">
      <xdr:nvSpPr>
        <xdr:cNvPr id="642" name="楕円 641">
          <a:extLst>
            <a:ext uri="{FF2B5EF4-FFF2-40B4-BE49-F238E27FC236}">
              <a16:creationId xmlns:a16="http://schemas.microsoft.com/office/drawing/2014/main" id="{00000000-0008-0000-0700-000082020000}"/>
            </a:ext>
          </a:extLst>
        </xdr:cNvPr>
        <xdr:cNvSpPr/>
      </xdr:nvSpPr>
      <xdr:spPr>
        <a:xfrm>
          <a:off x="162687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148074</xdr:rowOff>
    </xdr:from>
    <xdr:ext cx="378565" cy="259045"/>
    <xdr:sp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49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47980</xdr:rowOff>
    </xdr:from>
    <xdr:to>
      <xdr:col>81</xdr:col>
      <xdr:colOff>101600</xdr:colOff>
      <xdr:row>78</xdr:row>
      <xdr:rowOff>149580</xdr:rowOff>
    </xdr:to>
    <xdr:sp textlink="">
      <xdr:nvSpPr>
        <xdr:cNvPr id="644" name="楕円 643">
          <a:extLst>
            <a:ext uri="{FF2B5EF4-FFF2-40B4-BE49-F238E27FC236}">
              <a16:creationId xmlns:a16="http://schemas.microsoft.com/office/drawing/2014/main" id="{00000000-0008-0000-0700-000084020000}"/>
            </a:ext>
          </a:extLst>
        </xdr:cNvPr>
        <xdr:cNvSpPr/>
      </xdr:nvSpPr>
      <xdr:spPr>
        <a:xfrm>
          <a:off x="15430500" y="134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140707</xdr:rowOff>
    </xdr:from>
    <xdr:ext cx="378565"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79317" y="13513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39066</xdr:rowOff>
    </xdr:from>
    <xdr:to>
      <xdr:col>76</xdr:col>
      <xdr:colOff>165100</xdr:colOff>
      <xdr:row>78</xdr:row>
      <xdr:rowOff>140666</xdr:rowOff>
    </xdr:to>
    <xdr:sp textlink="">
      <xdr:nvSpPr>
        <xdr:cNvPr id="646" name="楕円 645">
          <a:extLst>
            <a:ext uri="{FF2B5EF4-FFF2-40B4-BE49-F238E27FC236}">
              <a16:creationId xmlns:a16="http://schemas.microsoft.com/office/drawing/2014/main" id="{00000000-0008-0000-0700-000086020000}"/>
            </a:ext>
          </a:extLst>
        </xdr:cNvPr>
        <xdr:cNvSpPr/>
      </xdr:nvSpPr>
      <xdr:spPr>
        <a:xfrm>
          <a:off x="14541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131793</xdr:rowOff>
    </xdr:from>
    <xdr:ext cx="378565"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0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39066</xdr:rowOff>
    </xdr:from>
    <xdr:to>
      <xdr:col>72</xdr:col>
      <xdr:colOff>38100</xdr:colOff>
      <xdr:row>78</xdr:row>
      <xdr:rowOff>140666</xdr:rowOff>
    </xdr:to>
    <xdr:sp textlink="">
      <xdr:nvSpPr>
        <xdr:cNvPr id="648" name="楕円 647">
          <a:extLst>
            <a:ext uri="{FF2B5EF4-FFF2-40B4-BE49-F238E27FC236}">
              <a16:creationId xmlns:a16="http://schemas.microsoft.com/office/drawing/2014/main" id="{00000000-0008-0000-0700-000088020000}"/>
            </a:ext>
          </a:extLst>
        </xdr:cNvPr>
        <xdr:cNvSpPr/>
      </xdr:nvSpPr>
      <xdr:spPr>
        <a:xfrm>
          <a:off x="13652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131793</xdr:rowOff>
    </xdr:from>
    <xdr:ext cx="378565"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50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160223</xdr:rowOff>
    </xdr:from>
    <xdr:to>
      <xdr:col>67</xdr:col>
      <xdr:colOff>101600</xdr:colOff>
      <xdr:row>77</xdr:row>
      <xdr:rowOff>90373</xdr:rowOff>
    </xdr:to>
    <xdr:sp textlink="">
      <xdr:nvSpPr>
        <xdr:cNvPr id="650" name="楕円 649">
          <a:extLst>
            <a:ext uri="{FF2B5EF4-FFF2-40B4-BE49-F238E27FC236}">
              <a16:creationId xmlns:a16="http://schemas.microsoft.com/office/drawing/2014/main" id="{00000000-0008-0000-0700-00008A020000}"/>
            </a:ext>
          </a:extLst>
        </xdr:cNvPr>
        <xdr:cNvSpPr/>
      </xdr:nvSpPr>
      <xdr:spPr>
        <a:xfrm>
          <a:off x="127635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81500</xdr:rowOff>
    </xdr:from>
    <xdr:ext cx="469744"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8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163779</xdr:rowOff>
    </xdr:from>
    <xdr:to>
      <xdr:col>85</xdr:col>
      <xdr:colOff>127000</xdr:colOff>
      <xdr:row>97</xdr:row>
      <xdr:rowOff>23724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22979"/>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15418</xdr:rowOff>
    </xdr:from>
    <xdr:to>
      <xdr:col>81</xdr:col>
      <xdr:colOff>50800</xdr:colOff>
      <xdr:row>97</xdr:row>
      <xdr:rowOff>23724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4606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166027</xdr:rowOff>
    </xdr:from>
    <xdr:to>
      <xdr:col>76</xdr:col>
      <xdr:colOff>114300</xdr:colOff>
      <xdr:row>97</xdr:row>
      <xdr:rowOff>15418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25227"/>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166027</xdr:rowOff>
    </xdr:from>
    <xdr:to>
      <xdr:col>71</xdr:col>
      <xdr:colOff>177800</xdr:colOff>
      <xdr:row>97</xdr:row>
      <xdr:rowOff>139624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25227"/>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112979</xdr:rowOff>
    </xdr:from>
    <xdr:to>
      <xdr:col>85</xdr:col>
      <xdr:colOff>177800</xdr:colOff>
      <xdr:row>97</xdr:row>
      <xdr:rowOff>43129</xdr:rowOff>
    </xdr:to>
    <xdr:sp textlink="">
      <xdr:nvSpPr>
        <xdr:cNvPr id="698" name="楕円 697">
          <a:extLst>
            <a:ext uri="{FF2B5EF4-FFF2-40B4-BE49-F238E27FC236}">
              <a16:creationId xmlns:a16="http://schemas.microsoft.com/office/drawing/2014/main" id="{00000000-0008-0000-0700-0000BA020000}"/>
            </a:ext>
          </a:extLst>
        </xdr:cNvPr>
        <xdr:cNvSpPr/>
      </xdr:nvSpPr>
      <xdr:spPr>
        <a:xfrm>
          <a:off x="16268700" y="16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91406</xdr:rowOff>
    </xdr:from>
    <xdr:ext cx="534377" cy="259045"/>
    <xdr:sp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144374</xdr:rowOff>
    </xdr:from>
    <xdr:to>
      <xdr:col>81</xdr:col>
      <xdr:colOff>101600</xdr:colOff>
      <xdr:row>97</xdr:row>
      <xdr:rowOff>74524</xdr:rowOff>
    </xdr:to>
    <xdr:sp textlink="">
      <xdr:nvSpPr>
        <xdr:cNvPr id="700" name="楕円 699">
          <a:extLst>
            <a:ext uri="{FF2B5EF4-FFF2-40B4-BE49-F238E27FC236}">
              <a16:creationId xmlns:a16="http://schemas.microsoft.com/office/drawing/2014/main" id="{00000000-0008-0000-0700-0000BC020000}"/>
            </a:ext>
          </a:extLst>
        </xdr:cNvPr>
        <xdr:cNvSpPr/>
      </xdr:nvSpPr>
      <xdr:spPr>
        <a:xfrm>
          <a:off x="15430500" y="1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65651</xdr:rowOff>
    </xdr:from>
    <xdr:ext cx="534377"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66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136068</xdr:rowOff>
    </xdr:from>
    <xdr:to>
      <xdr:col>76</xdr:col>
      <xdr:colOff>165100</xdr:colOff>
      <xdr:row>97</xdr:row>
      <xdr:rowOff>66218</xdr:rowOff>
    </xdr:to>
    <xdr:sp textlink="">
      <xdr:nvSpPr>
        <xdr:cNvPr id="702" name="楕円 701">
          <a:extLst>
            <a:ext uri="{FF2B5EF4-FFF2-40B4-BE49-F238E27FC236}">
              <a16:creationId xmlns:a16="http://schemas.microsoft.com/office/drawing/2014/main" id="{00000000-0008-0000-0700-0000BE020000}"/>
            </a:ext>
          </a:extLst>
        </xdr:cNvPr>
        <xdr:cNvSpPr/>
      </xdr:nvSpPr>
      <xdr:spPr>
        <a:xfrm>
          <a:off x="14541500" y="165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57345</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115227</xdr:rowOff>
    </xdr:from>
    <xdr:to>
      <xdr:col>72</xdr:col>
      <xdr:colOff>38100</xdr:colOff>
      <xdr:row>97</xdr:row>
      <xdr:rowOff>45377</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3652500" y="165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36504</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88824</xdr:rowOff>
    </xdr:from>
    <xdr:to>
      <xdr:col>67</xdr:col>
      <xdr:colOff>101600</xdr:colOff>
      <xdr:row>98</xdr:row>
      <xdr:rowOff>18974</xdr:rowOff>
    </xdr:to>
    <xdr:sp textlink="">
      <xdr:nvSpPr>
        <xdr:cNvPr id="706" name="楕円 705">
          <a:extLst>
            <a:ext uri="{FF2B5EF4-FFF2-40B4-BE49-F238E27FC236}">
              <a16:creationId xmlns:a16="http://schemas.microsoft.com/office/drawing/2014/main" id="{00000000-0008-0000-0700-0000C2020000}"/>
            </a:ext>
          </a:extLst>
        </xdr:cNvPr>
        <xdr:cNvSpPr/>
      </xdr:nvSpPr>
      <xdr:spPr>
        <a:xfrm>
          <a:off x="12763500" y="167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10101</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22,785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1,488</a:t>
          </a:r>
          <a:r>
            <a:rPr kumimoji="1" lang="ja-JP" altLang="en-US" sz="1300">
              <a:latin typeface="ＭＳ Ｐゴシック" panose="020B0600070205080204" pitchFamily="50" charset="-128"/>
              <a:ea typeface="ＭＳ Ｐゴシック" panose="020B0600070205080204" pitchFamily="50" charset="-128"/>
            </a:rPr>
            <a:t>円の増となっている。これは主に財政調整基金への積立額が増加したことによるものである。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61,246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2,875</a:t>
          </a:r>
          <a:r>
            <a:rPr kumimoji="1" lang="ja-JP" altLang="en-US" sz="1300">
              <a:latin typeface="ＭＳ Ｐゴシック" panose="020B0600070205080204" pitchFamily="50" charset="-128"/>
              <a:ea typeface="ＭＳ Ｐゴシック" panose="020B0600070205080204" pitchFamily="50" charset="-128"/>
            </a:rPr>
            <a:t>円の増となっている。これは主に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市町村介護保険財政支援事業費や施設型給付費負担金等</a:t>
          </a:r>
          <a:r>
            <a:rPr kumimoji="1" lang="ja-JP" altLang="en-US" sz="1300">
              <a:latin typeface="ＭＳ Ｐゴシック" panose="020B0600070205080204" pitchFamily="50" charset="-128"/>
              <a:ea typeface="ＭＳ Ｐゴシック" panose="020B0600070205080204" pitchFamily="50" charset="-128"/>
            </a:rPr>
            <a:t>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10,425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4,449</a:t>
          </a:r>
          <a:r>
            <a:rPr kumimoji="1" lang="ja-JP" altLang="en-US" sz="1300">
              <a:latin typeface="ＭＳ Ｐゴシック" panose="020B0600070205080204" pitchFamily="50" charset="-128"/>
              <a:ea typeface="ＭＳ Ｐゴシック" panose="020B0600070205080204" pitchFamily="50" charset="-128"/>
            </a:rPr>
            <a:t>円の減となっている。これは主に新型コロナウイルス感染症に対応するための費用が減少したことによるものである。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3,702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1,545</a:t>
          </a:r>
          <a:r>
            <a:rPr kumimoji="1" lang="ja-JP" altLang="en-US" sz="1300">
              <a:latin typeface="ＭＳ Ｐゴシック" panose="020B0600070205080204" pitchFamily="50" charset="-128"/>
              <a:ea typeface="ＭＳ Ｐゴシック" panose="020B0600070205080204" pitchFamily="50" charset="-128"/>
            </a:rPr>
            <a:t>円の減となっている。これは主に埼玉県新型コロナウイルス感染症対応資金の新規貸付が終了し、中小企業制度融資利子補給金が減少したことによるものである。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67,877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5,107</a:t>
          </a:r>
          <a:r>
            <a:rPr kumimoji="1" lang="ja-JP" altLang="en-US" sz="1300">
              <a:latin typeface="ＭＳ Ｐゴシック" panose="020B0600070205080204" pitchFamily="50" charset="-128"/>
              <a:ea typeface="ＭＳ Ｐゴシック" panose="020B0600070205080204" pitchFamily="50" charset="-128"/>
            </a:rPr>
            <a:t>円の増となっている。これは主に給与改定に伴い給与費が増加したことや、定年年齢の段階的引き上げに伴い教育関係職員退職手当が増加したことによるものである。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0</xdr:col>
      <xdr:colOff>514350</xdr:colOff>
      <xdr:row>4</xdr:row>
      <xdr:rowOff>0</xdr:rowOff>
    </xdr:from>
    <xdr:to>
      <xdr:col>3</xdr:col>
      <xdr:colOff>742950</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財政調整基金残高の比率は、後年度の地方交付税の精算と定年年齢の段階的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引き上げ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への対応などのため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の増加率を僅かに下回ったため、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地方税が過去最高を更新したことなどにより歳入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億円の大幅な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となった。このため、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実質収支額及び実質単年度収支の比率は対前年度比で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埼玉県</a:t>
          </a:r>
        </a:p>
      </xdr:txBody>
    </xdr:sp>
    <xdr:clientData/>
  </xdr:twoCellAnchor>
  <xdr:twoCellAnchor editAs="oneCell">
    <xdr:from>
      <xdr:col>1</xdr:col>
      <xdr:colOff>47625</xdr:colOff>
      <xdr:row>3</xdr:row>
      <xdr:rowOff>57150</xdr:rowOff>
    </xdr:from>
    <xdr:to>
      <xdr:col>4</xdr:col>
      <xdr:colOff>962025</xdr:colOff>
      <xdr:row>5</xdr:row>
      <xdr:rowOff>19050</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一般会計等の実質収支は黒字で推移するとともに、公営企業会計においても資金不足は発生していないことから黒字で推移している。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黒字額が増加した理由としては、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流域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下水道事業会計において純損失が生じたことにより減少したものの、一般会計において、地方税の増加等により単年度収支が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億円の黒字となったことなどによるものである。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今後も県全体の健全な財政運営に取り組んでいく。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75" thickBot="1">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2167885474</v>
      </c>
      <c r="BO4" s="408"/>
      <c r="BP4" s="408"/>
      <c r="BQ4" s="408"/>
      <c r="BR4" s="408"/>
      <c r="BS4" s="408"/>
      <c r="BT4" s="408"/>
      <c r="BU4" s="409"/>
      <c r="BV4" s="407">
        <v>2102354725</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3.6</v>
      </c>
      <c r="CU4" s="557"/>
      <c r="CV4" s="557"/>
      <c r="CW4" s="557"/>
      <c r="CX4" s="557"/>
      <c r="CY4" s="557"/>
      <c r="CZ4" s="557"/>
      <c r="DA4" s="558"/>
      <c r="DB4" s="556">
        <v>2.7</v>
      </c>
      <c r="DC4" s="557"/>
      <c r="DD4" s="557"/>
      <c r="DE4" s="557"/>
      <c r="DF4" s="557"/>
      <c r="DG4" s="557"/>
      <c r="DH4" s="557"/>
      <c r="DI4" s="558"/>
    </row>
    <row r="5" spans="1:119" ht="18.75" customHeight="1" thickBot="1">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2116066737</v>
      </c>
      <c r="BO5" s="387"/>
      <c r="BP5" s="387"/>
      <c r="BQ5" s="387"/>
      <c r="BR5" s="387"/>
      <c r="BS5" s="387"/>
      <c r="BT5" s="387"/>
      <c r="BU5" s="388"/>
      <c r="BV5" s="386">
        <v>2059405178</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94.7</v>
      </c>
      <c r="CU5" s="381"/>
      <c r="CV5" s="381"/>
      <c r="CW5" s="381"/>
      <c r="CX5" s="381"/>
      <c r="CY5" s="381"/>
      <c r="CZ5" s="381"/>
      <c r="DA5" s="382"/>
      <c r="DB5" s="380">
        <v>95.8</v>
      </c>
      <c r="DC5" s="381"/>
      <c r="DD5" s="381"/>
      <c r="DE5" s="381"/>
      <c r="DF5" s="381"/>
      <c r="DG5" s="381"/>
      <c r="DH5" s="381"/>
      <c r="DI5" s="382"/>
    </row>
    <row r="6" spans="1:119" ht="18.75" customHeight="1">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14200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51818737</v>
      </c>
      <c r="BO6" s="387"/>
      <c r="BP6" s="387"/>
      <c r="BQ6" s="387"/>
      <c r="BR6" s="387"/>
      <c r="BS6" s="387"/>
      <c r="BT6" s="387"/>
      <c r="BU6" s="388"/>
      <c r="BV6" s="386">
        <v>42949547</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96.3</v>
      </c>
      <c r="CU6" s="510"/>
      <c r="CV6" s="510"/>
      <c r="CW6" s="510"/>
      <c r="CX6" s="510"/>
      <c r="CY6" s="510"/>
      <c r="CZ6" s="510"/>
      <c r="DA6" s="511"/>
      <c r="DB6" s="509">
        <v>99.9</v>
      </c>
      <c r="DC6" s="510"/>
      <c r="DD6" s="510"/>
      <c r="DE6" s="510"/>
      <c r="DF6" s="510"/>
      <c r="DG6" s="510"/>
      <c r="DH6" s="510"/>
      <c r="DI6" s="511"/>
    </row>
    <row r="7" spans="1:119" ht="18.75" customHeight="1">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3</v>
      </c>
      <c r="AJ7" s="430"/>
      <c r="AK7" s="430"/>
      <c r="AL7" s="430"/>
      <c r="AM7" s="430"/>
      <c r="AN7" s="430"/>
      <c r="AO7" s="430"/>
      <c r="AP7" s="431"/>
      <c r="AQ7" s="429">
        <v>11340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4139962</v>
      </c>
      <c r="BO7" s="387"/>
      <c r="BP7" s="387"/>
      <c r="BQ7" s="387"/>
      <c r="BR7" s="387"/>
      <c r="BS7" s="387"/>
      <c r="BT7" s="387"/>
      <c r="BU7" s="388"/>
      <c r="BV7" s="386">
        <v>7901765</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1324399670</v>
      </c>
      <c r="CU7" s="387"/>
      <c r="CV7" s="387"/>
      <c r="CW7" s="387"/>
      <c r="CX7" s="387"/>
      <c r="CY7" s="387"/>
      <c r="CZ7" s="387"/>
      <c r="DA7" s="388"/>
      <c r="DB7" s="386">
        <v>1295347443</v>
      </c>
      <c r="DC7" s="387"/>
      <c r="DD7" s="387"/>
      <c r="DE7" s="387"/>
      <c r="DF7" s="387"/>
      <c r="DG7" s="387"/>
      <c r="DH7" s="387"/>
      <c r="DI7" s="388"/>
    </row>
    <row r="8" spans="1:119" ht="18.75" customHeight="1" thickBot="1">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9370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47678775</v>
      </c>
      <c r="BO8" s="387"/>
      <c r="BP8" s="387"/>
      <c r="BQ8" s="387"/>
      <c r="BR8" s="387"/>
      <c r="BS8" s="387"/>
      <c r="BT8" s="387"/>
      <c r="BU8" s="388"/>
      <c r="BV8" s="386">
        <v>35047782</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0.74307000000000001</v>
      </c>
      <c r="CU8" s="507"/>
      <c r="CV8" s="507"/>
      <c r="CW8" s="507"/>
      <c r="CX8" s="507"/>
      <c r="CY8" s="507"/>
      <c r="CZ8" s="507"/>
      <c r="DA8" s="508"/>
      <c r="DB8" s="506">
        <v>0.73077999999999999</v>
      </c>
      <c r="DC8" s="507"/>
      <c r="DD8" s="507"/>
      <c r="DE8" s="507"/>
      <c r="DF8" s="507"/>
      <c r="DG8" s="507"/>
      <c r="DH8" s="507"/>
      <c r="DI8" s="508"/>
    </row>
    <row r="9" spans="1:119" ht="18.75" customHeight="1" thickBot="1">
      <c r="A9" s="150"/>
      <c r="B9" s="518" t="s">
        <v>104</v>
      </c>
      <c r="C9" s="479"/>
      <c r="D9" s="479"/>
      <c r="E9" s="479"/>
      <c r="F9" s="479"/>
      <c r="G9" s="479"/>
      <c r="H9" s="479"/>
      <c r="I9" s="479"/>
      <c r="J9" s="479"/>
      <c r="K9" s="480"/>
      <c r="L9" s="524" t="s">
        <v>105</v>
      </c>
      <c r="M9" s="525"/>
      <c r="N9" s="525"/>
      <c r="O9" s="525"/>
      <c r="P9" s="525"/>
      <c r="Q9" s="526"/>
      <c r="R9" s="527">
        <v>7344765</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11440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12630993</v>
      </c>
      <c r="BO9" s="387"/>
      <c r="BP9" s="387"/>
      <c r="BQ9" s="387"/>
      <c r="BR9" s="387"/>
      <c r="BS9" s="387"/>
      <c r="BT9" s="387"/>
      <c r="BU9" s="388"/>
      <c r="BV9" s="386">
        <v>-5961837</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16.5</v>
      </c>
      <c r="CU9" s="381"/>
      <c r="CV9" s="381"/>
      <c r="CW9" s="381"/>
      <c r="CX9" s="381"/>
      <c r="CY9" s="381"/>
      <c r="CZ9" s="381"/>
      <c r="DA9" s="382"/>
      <c r="DB9" s="380">
        <v>17.100000000000001</v>
      </c>
      <c r="DC9" s="381"/>
      <c r="DD9" s="381"/>
      <c r="DE9" s="381"/>
      <c r="DF9" s="381"/>
      <c r="DG9" s="381"/>
      <c r="DH9" s="381"/>
      <c r="DI9" s="382"/>
    </row>
    <row r="10" spans="1:119" ht="18.75" customHeight="1">
      <c r="A10" s="150"/>
      <c r="B10" s="519"/>
      <c r="C10" s="377"/>
      <c r="D10" s="377"/>
      <c r="E10" s="377"/>
      <c r="F10" s="377"/>
      <c r="G10" s="377"/>
      <c r="H10" s="377"/>
      <c r="I10" s="377"/>
      <c r="J10" s="377"/>
      <c r="K10" s="520"/>
      <c r="L10" s="426" t="s">
        <v>109</v>
      </c>
      <c r="M10" s="427"/>
      <c r="N10" s="427"/>
      <c r="O10" s="427"/>
      <c r="P10" s="427"/>
      <c r="Q10" s="428"/>
      <c r="R10" s="429">
        <v>7266534</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10160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54234670</v>
      </c>
      <c r="BO10" s="387"/>
      <c r="BP10" s="387"/>
      <c r="BQ10" s="387"/>
      <c r="BR10" s="387"/>
      <c r="BS10" s="387"/>
      <c r="BT10" s="387"/>
      <c r="BU10" s="388"/>
      <c r="BV10" s="386">
        <v>45250063</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91</v>
      </c>
      <c r="AJ11" s="430"/>
      <c r="AK11" s="430"/>
      <c r="AL11" s="430"/>
      <c r="AM11" s="430"/>
      <c r="AN11" s="430"/>
      <c r="AO11" s="430"/>
      <c r="AP11" s="431"/>
      <c r="AQ11" s="429">
        <v>9270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10000000</v>
      </c>
      <c r="BO11" s="387"/>
      <c r="BP11" s="387"/>
      <c r="BQ11" s="387"/>
      <c r="BR11" s="387"/>
      <c r="BS11" s="387"/>
      <c r="BT11" s="387"/>
      <c r="BU11" s="388"/>
      <c r="BV11" s="386">
        <v>10000000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c r="A12" s="150"/>
      <c r="B12" s="454" t="s">
        <v>119</v>
      </c>
      <c r="C12" s="455"/>
      <c r="D12" s="455"/>
      <c r="E12" s="455"/>
      <c r="F12" s="455"/>
      <c r="G12" s="455"/>
      <c r="H12" s="455"/>
      <c r="I12" s="455"/>
      <c r="J12" s="455"/>
      <c r="K12" s="456"/>
      <c r="L12" s="463" t="s">
        <v>120</v>
      </c>
      <c r="M12" s="464"/>
      <c r="N12" s="464"/>
      <c r="O12" s="464"/>
      <c r="P12" s="464"/>
      <c r="Q12" s="465"/>
      <c r="R12" s="466">
        <v>7374294</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51717135</v>
      </c>
      <c r="BO12" s="387"/>
      <c r="BP12" s="387"/>
      <c r="BQ12" s="387"/>
      <c r="BR12" s="387"/>
      <c r="BS12" s="387"/>
      <c r="BT12" s="387"/>
      <c r="BU12" s="388"/>
      <c r="BV12" s="386">
        <v>25355000</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c r="A13" s="150"/>
      <c r="B13" s="457"/>
      <c r="C13" s="458"/>
      <c r="D13" s="458"/>
      <c r="E13" s="458"/>
      <c r="F13" s="458"/>
      <c r="G13" s="458"/>
      <c r="H13" s="458"/>
      <c r="I13" s="458"/>
      <c r="J13" s="458"/>
      <c r="K13" s="459"/>
      <c r="L13" s="154"/>
      <c r="M13" s="445" t="s">
        <v>127</v>
      </c>
      <c r="N13" s="446"/>
      <c r="O13" s="446"/>
      <c r="P13" s="446"/>
      <c r="Q13" s="447"/>
      <c r="R13" s="489">
        <v>7116638</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25148528</v>
      </c>
      <c r="BO13" s="387"/>
      <c r="BP13" s="387"/>
      <c r="BQ13" s="387"/>
      <c r="BR13" s="387"/>
      <c r="BS13" s="387"/>
      <c r="BT13" s="387"/>
      <c r="BU13" s="388"/>
      <c r="BV13" s="386">
        <v>23933226</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11</v>
      </c>
      <c r="CU13" s="381"/>
      <c r="CV13" s="381"/>
      <c r="CW13" s="381"/>
      <c r="CX13" s="381"/>
      <c r="CY13" s="381"/>
      <c r="CZ13" s="381"/>
      <c r="DA13" s="382"/>
      <c r="DB13" s="380">
        <v>10.8</v>
      </c>
      <c r="DC13" s="381"/>
      <c r="DD13" s="381"/>
      <c r="DE13" s="381"/>
      <c r="DF13" s="381"/>
      <c r="DG13" s="381"/>
      <c r="DH13" s="381"/>
      <c r="DI13" s="382"/>
    </row>
    <row r="14" spans="1:119" ht="18.75" customHeight="1" thickBot="1">
      <c r="A14" s="150"/>
      <c r="B14" s="457"/>
      <c r="C14" s="458"/>
      <c r="D14" s="458"/>
      <c r="E14" s="458"/>
      <c r="F14" s="458"/>
      <c r="G14" s="458"/>
      <c r="H14" s="458"/>
      <c r="I14" s="458"/>
      <c r="J14" s="458"/>
      <c r="K14" s="459"/>
      <c r="L14" s="442" t="s">
        <v>130</v>
      </c>
      <c r="M14" s="504"/>
      <c r="N14" s="504"/>
      <c r="O14" s="504"/>
      <c r="P14" s="504"/>
      <c r="Q14" s="505"/>
      <c r="R14" s="448">
        <v>7378639</v>
      </c>
      <c r="S14" s="449"/>
      <c r="T14" s="449"/>
      <c r="U14" s="449"/>
      <c r="V14" s="450"/>
      <c r="W14" s="472"/>
      <c r="X14" s="473"/>
      <c r="Y14" s="474"/>
      <c r="Z14" s="426" t="s">
        <v>131</v>
      </c>
      <c r="AA14" s="427"/>
      <c r="AB14" s="427"/>
      <c r="AC14" s="427"/>
      <c r="AD14" s="427"/>
      <c r="AE14" s="427"/>
      <c r="AF14" s="427"/>
      <c r="AG14" s="427"/>
      <c r="AH14" s="428"/>
      <c r="AI14" s="429">
        <v>11041</v>
      </c>
      <c r="AJ14" s="430"/>
      <c r="AK14" s="430"/>
      <c r="AL14" s="430"/>
      <c r="AM14" s="431"/>
      <c r="AN14" s="429">
        <v>35474733</v>
      </c>
      <c r="AO14" s="430"/>
      <c r="AP14" s="430"/>
      <c r="AQ14" s="430"/>
      <c r="AR14" s="430"/>
      <c r="AS14" s="431"/>
      <c r="AT14" s="429">
        <v>3213</v>
      </c>
      <c r="AU14" s="430"/>
      <c r="AV14" s="430"/>
      <c r="AW14" s="430"/>
      <c r="AX14" s="430"/>
      <c r="AY14" s="432"/>
      <c r="AZ14" s="404" t="s">
        <v>132</v>
      </c>
      <c r="BA14" s="405"/>
      <c r="BB14" s="405"/>
      <c r="BC14" s="405"/>
      <c r="BD14" s="405"/>
      <c r="BE14" s="405"/>
      <c r="BF14" s="405"/>
      <c r="BG14" s="405"/>
      <c r="BH14" s="405"/>
      <c r="BI14" s="405"/>
      <c r="BJ14" s="405"/>
      <c r="BK14" s="405"/>
      <c r="BL14" s="405"/>
      <c r="BM14" s="406"/>
      <c r="BN14" s="407">
        <v>806453052</v>
      </c>
      <c r="BO14" s="408"/>
      <c r="BP14" s="408"/>
      <c r="BQ14" s="408"/>
      <c r="BR14" s="408"/>
      <c r="BS14" s="408"/>
      <c r="BT14" s="408"/>
      <c r="BU14" s="409"/>
      <c r="BV14" s="407">
        <v>785801973</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146.9</v>
      </c>
      <c r="CU14" s="437"/>
      <c r="CV14" s="437"/>
      <c r="CW14" s="437"/>
      <c r="CX14" s="437"/>
      <c r="CY14" s="437"/>
      <c r="CZ14" s="437"/>
      <c r="DA14" s="438"/>
      <c r="DB14" s="436">
        <v>151.9</v>
      </c>
      <c r="DC14" s="437"/>
      <c r="DD14" s="437"/>
      <c r="DE14" s="437"/>
      <c r="DF14" s="437"/>
      <c r="DG14" s="437"/>
      <c r="DH14" s="437"/>
      <c r="DI14" s="438"/>
    </row>
    <row r="15" spans="1:119" ht="18.75" customHeight="1">
      <c r="A15" s="150"/>
      <c r="B15" s="457"/>
      <c r="C15" s="458"/>
      <c r="D15" s="458"/>
      <c r="E15" s="458"/>
      <c r="F15" s="458"/>
      <c r="G15" s="458"/>
      <c r="H15" s="458"/>
      <c r="I15" s="458"/>
      <c r="J15" s="458"/>
      <c r="K15" s="459"/>
      <c r="L15" s="154"/>
      <c r="M15" s="445" t="s">
        <v>127</v>
      </c>
      <c r="N15" s="446"/>
      <c r="O15" s="446"/>
      <c r="P15" s="446"/>
      <c r="Q15" s="447"/>
      <c r="R15" s="448">
        <v>7148405</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1108945074</v>
      </c>
      <c r="BO15" s="387"/>
      <c r="BP15" s="387"/>
      <c r="BQ15" s="387"/>
      <c r="BR15" s="387"/>
      <c r="BS15" s="387"/>
      <c r="BT15" s="387"/>
      <c r="BU15" s="388"/>
      <c r="BV15" s="386">
        <v>1053628492</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137</v>
      </c>
      <c r="AJ16" s="430"/>
      <c r="AK16" s="430"/>
      <c r="AL16" s="430"/>
      <c r="AM16" s="431"/>
      <c r="AN16" s="429">
        <v>442510</v>
      </c>
      <c r="AO16" s="430"/>
      <c r="AP16" s="430"/>
      <c r="AQ16" s="430"/>
      <c r="AR16" s="430"/>
      <c r="AS16" s="431"/>
      <c r="AT16" s="429">
        <v>3230</v>
      </c>
      <c r="AU16" s="430"/>
      <c r="AV16" s="430"/>
      <c r="AW16" s="430"/>
      <c r="AX16" s="430"/>
      <c r="AY16" s="432"/>
      <c r="AZ16" s="383" t="s">
        <v>140</v>
      </c>
      <c r="BA16" s="384"/>
      <c r="BB16" s="384"/>
      <c r="BC16" s="384"/>
      <c r="BD16" s="384"/>
      <c r="BE16" s="384"/>
      <c r="BF16" s="384"/>
      <c r="BG16" s="384"/>
      <c r="BH16" s="384"/>
      <c r="BI16" s="384"/>
      <c r="BJ16" s="384"/>
      <c r="BK16" s="384"/>
      <c r="BL16" s="384"/>
      <c r="BM16" s="385"/>
      <c r="BN16" s="386">
        <v>1000738681</v>
      </c>
      <c r="BO16" s="387"/>
      <c r="BP16" s="387"/>
      <c r="BQ16" s="387"/>
      <c r="BR16" s="387"/>
      <c r="BS16" s="387"/>
      <c r="BT16" s="387"/>
      <c r="BU16" s="388"/>
      <c r="BV16" s="386">
        <v>974142781</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11731</v>
      </c>
      <c r="AJ17" s="430"/>
      <c r="AK17" s="430"/>
      <c r="AL17" s="430"/>
      <c r="AM17" s="431"/>
      <c r="AN17" s="429">
        <v>40237330</v>
      </c>
      <c r="AO17" s="430"/>
      <c r="AP17" s="430"/>
      <c r="AQ17" s="430"/>
      <c r="AR17" s="430"/>
      <c r="AS17" s="431"/>
      <c r="AT17" s="429">
        <v>3430</v>
      </c>
      <c r="AU17" s="430"/>
      <c r="AV17" s="430"/>
      <c r="AW17" s="430"/>
      <c r="AX17" s="430"/>
      <c r="AY17" s="432"/>
      <c r="AZ17" s="383" t="s">
        <v>144</v>
      </c>
      <c r="BA17" s="384"/>
      <c r="BB17" s="384"/>
      <c r="BC17" s="384"/>
      <c r="BD17" s="384"/>
      <c r="BE17" s="384"/>
      <c r="BF17" s="384"/>
      <c r="BG17" s="384"/>
      <c r="BH17" s="384"/>
      <c r="BI17" s="384"/>
      <c r="BJ17" s="384"/>
      <c r="BK17" s="384"/>
      <c r="BL17" s="384"/>
      <c r="BM17" s="385"/>
      <c r="BN17" s="386">
        <v>1294580150</v>
      </c>
      <c r="BO17" s="387"/>
      <c r="BP17" s="387"/>
      <c r="BQ17" s="387"/>
      <c r="BR17" s="387"/>
      <c r="BS17" s="387"/>
      <c r="BT17" s="387"/>
      <c r="BU17" s="388"/>
      <c r="BV17" s="386">
        <v>1240038608</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c r="A18" s="150"/>
      <c r="B18" s="421" t="s">
        <v>145</v>
      </c>
      <c r="C18" s="422"/>
      <c r="D18" s="422"/>
      <c r="E18" s="422"/>
      <c r="F18" s="422"/>
      <c r="G18" s="422"/>
      <c r="H18" s="422"/>
      <c r="I18" s="422"/>
      <c r="J18" s="422"/>
      <c r="K18" s="423"/>
      <c r="L18" s="424">
        <v>3798</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36284</v>
      </c>
      <c r="AJ18" s="430"/>
      <c r="AK18" s="430"/>
      <c r="AL18" s="430"/>
      <c r="AM18" s="431"/>
      <c r="AN18" s="429">
        <v>128912894</v>
      </c>
      <c r="AO18" s="430"/>
      <c r="AP18" s="430"/>
      <c r="AQ18" s="430"/>
      <c r="AR18" s="430"/>
      <c r="AS18" s="431"/>
      <c r="AT18" s="429">
        <v>3553</v>
      </c>
      <c r="AU18" s="430"/>
      <c r="AV18" s="430"/>
      <c r="AW18" s="430"/>
      <c r="AX18" s="430"/>
      <c r="AY18" s="432"/>
      <c r="AZ18" s="389" t="s">
        <v>147</v>
      </c>
      <c r="BA18" s="390"/>
      <c r="BB18" s="390"/>
      <c r="BC18" s="390"/>
      <c r="BD18" s="390"/>
      <c r="BE18" s="390"/>
      <c r="BF18" s="390"/>
      <c r="BG18" s="390"/>
      <c r="BH18" s="390"/>
      <c r="BI18" s="390"/>
      <c r="BJ18" s="390"/>
      <c r="BK18" s="390"/>
      <c r="BL18" s="390"/>
      <c r="BM18" s="391"/>
      <c r="BN18" s="392">
        <v>1743442441</v>
      </c>
      <c r="BO18" s="393"/>
      <c r="BP18" s="393"/>
      <c r="BQ18" s="393"/>
      <c r="BR18" s="393"/>
      <c r="BS18" s="393"/>
      <c r="BT18" s="393"/>
      <c r="BU18" s="394"/>
      <c r="BV18" s="392">
        <v>1657475390</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c r="A19" s="150"/>
      <c r="B19" s="421" t="s">
        <v>148</v>
      </c>
      <c r="C19" s="422"/>
      <c r="D19" s="422"/>
      <c r="E19" s="422"/>
      <c r="F19" s="422"/>
      <c r="G19" s="422"/>
      <c r="H19" s="422"/>
      <c r="I19" s="422"/>
      <c r="J19" s="422"/>
      <c r="K19" s="423"/>
      <c r="L19" s="424">
        <v>1942</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2637</v>
      </c>
      <c r="AJ19" s="430"/>
      <c r="AK19" s="430"/>
      <c r="AL19" s="430"/>
      <c r="AM19" s="431"/>
      <c r="AN19" s="429">
        <v>8114049</v>
      </c>
      <c r="AO19" s="430"/>
      <c r="AP19" s="430"/>
      <c r="AQ19" s="430"/>
      <c r="AR19" s="430"/>
      <c r="AS19" s="431"/>
      <c r="AT19" s="429">
        <v>3077</v>
      </c>
      <c r="AU19" s="430"/>
      <c r="AV19" s="430"/>
      <c r="AW19" s="430"/>
      <c r="AX19" s="430"/>
      <c r="AY19" s="432"/>
      <c r="AZ19" s="404" t="s">
        <v>150</v>
      </c>
      <c r="BA19" s="405"/>
      <c r="BB19" s="405"/>
      <c r="BC19" s="405"/>
      <c r="BD19" s="405"/>
      <c r="BE19" s="405"/>
      <c r="BF19" s="405"/>
      <c r="BG19" s="405"/>
      <c r="BH19" s="405"/>
      <c r="BI19" s="405"/>
      <c r="BJ19" s="405"/>
      <c r="BK19" s="405"/>
      <c r="BL19" s="405"/>
      <c r="BM19" s="406"/>
      <c r="BN19" s="407">
        <v>3697994118</v>
      </c>
      <c r="BO19" s="408"/>
      <c r="BP19" s="408"/>
      <c r="BQ19" s="408"/>
      <c r="BR19" s="408"/>
      <c r="BS19" s="408"/>
      <c r="BT19" s="408"/>
      <c r="BU19" s="409"/>
      <c r="BV19" s="407">
        <v>3786811778</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c r="A20" s="150"/>
      <c r="B20" s="421" t="s">
        <v>151</v>
      </c>
      <c r="C20" s="422"/>
      <c r="D20" s="422"/>
      <c r="E20" s="422"/>
      <c r="F20" s="422"/>
      <c r="G20" s="422"/>
      <c r="H20" s="422"/>
      <c r="I20" s="422"/>
      <c r="J20" s="422"/>
      <c r="K20" s="423"/>
      <c r="L20" s="424">
        <v>3162743</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61693</v>
      </c>
      <c r="AJ20" s="430"/>
      <c r="AK20" s="430"/>
      <c r="AL20" s="430"/>
      <c r="AM20" s="431"/>
      <c r="AN20" s="429">
        <v>212739006</v>
      </c>
      <c r="AO20" s="430"/>
      <c r="AP20" s="430"/>
      <c r="AQ20" s="430"/>
      <c r="AR20" s="430"/>
      <c r="AS20" s="431"/>
      <c r="AT20" s="429">
        <v>3448</v>
      </c>
      <c r="AU20" s="430"/>
      <c r="AV20" s="430"/>
      <c r="AW20" s="430"/>
      <c r="AX20" s="430"/>
      <c r="AY20" s="432"/>
      <c r="AZ20" s="383" t="s">
        <v>153</v>
      </c>
      <c r="BA20" s="384"/>
      <c r="BB20" s="384"/>
      <c r="BC20" s="384"/>
      <c r="BD20" s="384"/>
      <c r="BE20" s="384"/>
      <c r="BF20" s="384"/>
      <c r="BG20" s="384"/>
      <c r="BH20" s="384"/>
      <c r="BI20" s="384"/>
      <c r="BJ20" s="384"/>
      <c r="BK20" s="384"/>
      <c r="BL20" s="384"/>
      <c r="BM20" s="385"/>
      <c r="BN20" s="386">
        <v>490283257</v>
      </c>
      <c r="BO20" s="387"/>
      <c r="BP20" s="387"/>
      <c r="BQ20" s="387"/>
      <c r="BR20" s="387"/>
      <c r="BS20" s="387"/>
      <c r="BT20" s="387"/>
      <c r="BU20" s="388"/>
      <c r="BV20" s="386">
        <v>511304860</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100.3</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1987829715</v>
      </c>
      <c r="BO21" s="393"/>
      <c r="BP21" s="393"/>
      <c r="BQ21" s="393"/>
      <c r="BR21" s="393"/>
      <c r="BS21" s="393"/>
      <c r="BT21" s="393"/>
      <c r="BU21" s="394"/>
      <c r="BV21" s="392">
        <v>2002649349</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94612283</v>
      </c>
      <c r="BO22" s="387"/>
      <c r="BP22" s="387"/>
      <c r="BQ22" s="387"/>
      <c r="BR22" s="387"/>
      <c r="BS22" s="387"/>
      <c r="BT22" s="387"/>
      <c r="BU22" s="388"/>
      <c r="BV22" s="386">
        <v>87806340</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13953914</v>
      </c>
      <c r="BO23" s="387"/>
      <c r="BP23" s="387"/>
      <c r="BQ23" s="387"/>
      <c r="BR23" s="387"/>
      <c r="BS23" s="387"/>
      <c r="BT23" s="387"/>
      <c r="BU23" s="388"/>
      <c r="BV23" s="386">
        <v>14673848</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21325263</v>
      </c>
      <c r="BO24" s="387"/>
      <c r="BP24" s="387"/>
      <c r="BQ24" s="387"/>
      <c r="BR24" s="387"/>
      <c r="BS24" s="387"/>
      <c r="BT24" s="387"/>
      <c r="BU24" s="388"/>
      <c r="BV24" s="386">
        <v>21268459</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21018393</v>
      </c>
      <c r="BO25" s="393"/>
      <c r="BP25" s="393"/>
      <c r="BQ25" s="393"/>
      <c r="BR25" s="393"/>
      <c r="BS25" s="393"/>
      <c r="BT25" s="393"/>
      <c r="BU25" s="394"/>
      <c r="BV25" s="392">
        <v>20961640</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120372301</v>
      </c>
      <c r="BO26" s="408"/>
      <c r="BP26" s="408"/>
      <c r="BQ26" s="408"/>
      <c r="BR26" s="408"/>
      <c r="BS26" s="408"/>
      <c r="BT26" s="408"/>
      <c r="BU26" s="409"/>
      <c r="BV26" s="407">
        <v>117854765</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50394461</v>
      </c>
      <c r="BO27" s="387"/>
      <c r="BP27" s="387"/>
      <c r="BQ27" s="387"/>
      <c r="BR27" s="387"/>
      <c r="BS27" s="387"/>
      <c r="BT27" s="387"/>
      <c r="BU27" s="388"/>
      <c r="BV27" s="386">
        <v>42411848</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128429091</v>
      </c>
      <c r="BO28" s="393"/>
      <c r="BP28" s="393"/>
      <c r="BQ28" s="393"/>
      <c r="BR28" s="393"/>
      <c r="BS28" s="393"/>
      <c r="BT28" s="393"/>
      <c r="BU28" s="394"/>
      <c r="BV28" s="392">
        <v>124620122</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11</v>
      </c>
      <c r="V32" s="373"/>
      <c r="W32" s="374" t="str">
        <f>IF('各会計、関係団体の財政状況及び健全化判断比率'!B28="","",'各会計、関係団体の財政状況及び健全化判断比率'!B28)</f>
        <v>国民健康保険事業特別会計</v>
      </c>
      <c r="X32" s="374"/>
      <c r="Y32" s="374"/>
      <c r="Z32" s="374"/>
      <c r="AA32" s="374"/>
      <c r="AB32" s="374"/>
      <c r="AC32" s="374"/>
      <c r="AD32" s="374"/>
      <c r="AE32" s="374"/>
      <c r="AF32" s="374"/>
      <c r="AG32" s="374"/>
      <c r="AH32" s="374"/>
      <c r="AI32" s="374"/>
      <c r="AJ32" s="374"/>
      <c r="AK32" s="374"/>
      <c r="AL32" s="150"/>
      <c r="AM32" s="373">
        <f>IF(AO32="","",MAX(C32:D41,U32:V41)+1)</f>
        <v>13</v>
      </c>
      <c r="AN32" s="373"/>
      <c r="AO32" s="374" t="str">
        <f>IF('各会計、関係団体の財政状況及び健全化判断比率'!B30="","",'各会計、関係団体の財政状況及び健全化判断比率'!B30)</f>
        <v>埼玉県総合リハビリテーションセンター病院事業会計</v>
      </c>
      <c r="AP32" s="374"/>
      <c r="AQ32" s="374"/>
      <c r="AR32" s="374"/>
      <c r="AS32" s="374"/>
      <c r="AT32" s="374"/>
      <c r="AU32" s="374"/>
      <c r="AV32" s="374"/>
      <c r="AW32" s="374"/>
      <c r="AX32" s="374"/>
      <c r="AY32" s="374"/>
      <c r="AZ32" s="374"/>
      <c r="BA32" s="374"/>
      <c r="BB32" s="374"/>
      <c r="BC32" s="374"/>
      <c r="BD32" s="150"/>
      <c r="BE32" s="373" t="str">
        <f>IF(BG32="","",MAX(C32:D41,U32:V41,AM32:AN41)+1)</f>
        <v/>
      </c>
      <c r="BF32" s="373"/>
      <c r="BG32" s="374"/>
      <c r="BH32" s="374"/>
      <c r="BI32" s="374"/>
      <c r="BJ32" s="374"/>
      <c r="BK32" s="374"/>
      <c r="BL32" s="374"/>
      <c r="BM32" s="374"/>
      <c r="BN32" s="374"/>
      <c r="BO32" s="374"/>
      <c r="BP32" s="374"/>
      <c r="BQ32" s="374"/>
      <c r="BR32" s="374"/>
      <c r="BS32" s="374"/>
      <c r="BT32" s="374"/>
      <c r="BU32" s="374"/>
      <c r="BV32" s="150"/>
      <c r="BW32" s="373">
        <f>IF(BY32="","",MAX(C32:D41,U32:V41,AM32:AN41,BE32:BF41)+1)</f>
        <v>18</v>
      </c>
      <c r="BX32" s="373"/>
      <c r="BY32" s="374" t="str">
        <f>IF('各会計、関係団体の財政状況及び健全化判断比率'!B68="","",'各会計、関係団体の財政状況及び健全化判断比率'!B68)</f>
        <v>埼玉県浦和競馬組合</v>
      </c>
      <c r="BZ32" s="374"/>
      <c r="CA32" s="374"/>
      <c r="CB32" s="374"/>
      <c r="CC32" s="374"/>
      <c r="CD32" s="374"/>
      <c r="CE32" s="374"/>
      <c r="CF32" s="374"/>
      <c r="CG32" s="374"/>
      <c r="CH32" s="374"/>
      <c r="CI32" s="374"/>
      <c r="CJ32" s="374"/>
      <c r="CK32" s="374"/>
      <c r="CL32" s="374"/>
      <c r="CM32" s="374"/>
      <c r="CN32" s="150"/>
      <c r="CO32" s="373">
        <f>IF(CQ32="","",MAX(C32:D41,U32:V41,AM32:AN41,BE32:BF41,BW32:BX41)+1)</f>
        <v>20</v>
      </c>
      <c r="CP32" s="373"/>
      <c r="CQ32" s="374" t="str">
        <f>IF('各会計、関係団体の財政状況及び健全化判断比率'!BS7="","",'各会計、関係団体の財政状況及び健全化判断比率'!BS7)</f>
        <v>埼玉県農林公社（林業公社）</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v>
      </c>
      <c r="DH32" s="372"/>
      <c r="DI32" s="192"/>
    </row>
    <row r="33" spans="1:113" ht="32.25" customHeight="1">
      <c r="A33" s="150"/>
      <c r="B33" s="190"/>
      <c r="C33" s="373">
        <f>IF(E33="","",C32+1)</f>
        <v>2</v>
      </c>
      <c r="D33" s="373"/>
      <c r="E33" s="374" t="str">
        <f>IF('各会計、関係団体の財政状況及び健全化判断比率'!B8="","",'各会計、関係団体の財政状況及び健全化判断比率'!B8)</f>
        <v>公債費特別会計</v>
      </c>
      <c r="F33" s="374"/>
      <c r="G33" s="374"/>
      <c r="H33" s="374"/>
      <c r="I33" s="374"/>
      <c r="J33" s="374"/>
      <c r="K33" s="374"/>
      <c r="L33" s="374"/>
      <c r="M33" s="374"/>
      <c r="N33" s="374"/>
      <c r="O33" s="374"/>
      <c r="P33" s="374"/>
      <c r="Q33" s="374"/>
      <c r="R33" s="374"/>
      <c r="S33" s="374"/>
      <c r="T33" s="150"/>
      <c r="U33" s="373">
        <f t="shared" ref="U33:U41" si="0">IF(W33="","",U32+1)</f>
        <v>12</v>
      </c>
      <c r="V33" s="373"/>
      <c r="W33" s="374" t="str">
        <f>IF('各会計、関係団体の財政状況及び健全化判断比率'!B29="","",'各会計、関係団体の財政状況及び健全化判断比率'!B29)</f>
        <v>公営競技事業特別会計</v>
      </c>
      <c r="X33" s="374"/>
      <c r="Y33" s="374"/>
      <c r="Z33" s="374"/>
      <c r="AA33" s="374"/>
      <c r="AB33" s="374"/>
      <c r="AC33" s="374"/>
      <c r="AD33" s="374"/>
      <c r="AE33" s="374"/>
      <c r="AF33" s="374"/>
      <c r="AG33" s="374"/>
      <c r="AH33" s="374"/>
      <c r="AI33" s="374"/>
      <c r="AJ33" s="374"/>
      <c r="AK33" s="374"/>
      <c r="AL33" s="150"/>
      <c r="AM33" s="373">
        <f t="shared" ref="AM33:AM41" si="1">IF(AO33="","",AM32+1)</f>
        <v>14</v>
      </c>
      <c r="AN33" s="373"/>
      <c r="AO33" s="374" t="str">
        <f>IF('各会計、関係団体の財政状況及び健全化判断比率'!B31="","",'各会計、関係団体の財政状況及び健全化判断比率'!B31)</f>
        <v>工業用水道事業会計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f t="shared" ref="BW33:BW41" si="3">IF(BY33="","",BW32+1)</f>
        <v>19</v>
      </c>
      <c r="BX33" s="373"/>
      <c r="BY33" s="374" t="str">
        <f>IF('各会計、関係団体の財政状況及び健全化判断比率'!B69="","",'各会計、関係団体の財政状況及び健全化判断比率'!B69)</f>
        <v>彩の国さいたま人づくり広域連合</v>
      </c>
      <c r="BZ33" s="374"/>
      <c r="CA33" s="374"/>
      <c r="CB33" s="374"/>
      <c r="CC33" s="374"/>
      <c r="CD33" s="374"/>
      <c r="CE33" s="374"/>
      <c r="CF33" s="374"/>
      <c r="CG33" s="374"/>
      <c r="CH33" s="374"/>
      <c r="CI33" s="374"/>
      <c r="CJ33" s="374"/>
      <c r="CK33" s="374"/>
      <c r="CL33" s="374"/>
      <c r="CM33" s="374"/>
      <c r="CN33" s="150"/>
      <c r="CO33" s="373">
        <f t="shared" ref="CO33:CO41" si="4">IF(CQ33="","",CO32+1)</f>
        <v>21</v>
      </c>
      <c r="CP33" s="373"/>
      <c r="CQ33" s="374" t="str">
        <f>IF('各会計、関係団体の財政状況及び健全化判断比率'!BS8="","",'各会計、関係団体の財政状況及び健全化判断比率'!BS8)</f>
        <v>埼玉県国際交流協会</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c r="A34" s="150"/>
      <c r="B34" s="190"/>
      <c r="C34" s="373">
        <f>IF(E34="","",C33+1)</f>
        <v>3</v>
      </c>
      <c r="D34" s="373"/>
      <c r="E34" s="374" t="str">
        <f>IF('各会計、関係団体の財政状況及び健全化判断比率'!B9="","",'各会計、関係団体の財政状況及び健全化判断比率'!B9)</f>
        <v>市町村振興事業特別会計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15</v>
      </c>
      <c r="AN34" s="373"/>
      <c r="AO34" s="374" t="str">
        <f>IF('各会計、関係団体の財政状況及び健全化判断比率'!B32="","",'各会計、関係団体の財政状況及び健全化判断比率'!B32)</f>
        <v>水道用水供給事業会計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22</v>
      </c>
      <c r="CP34" s="373"/>
      <c r="CQ34" s="374" t="str">
        <f>IF('各会計、関係団体の財政状況及び健全化判断比率'!BS9="","",'各会計、関係団体の財政状況及び健全化判断比率'!BS9)</f>
        <v>埼玉高速鉄道</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c r="A35" s="150"/>
      <c r="B35" s="190"/>
      <c r="C35" s="373">
        <f>IF(E35="","",C34+1)</f>
        <v>4</v>
      </c>
      <c r="D35" s="373"/>
      <c r="E35" s="374" t="str">
        <f>IF('各会計、関係団体の財政状況及び健全化判断比率'!B10="","",'各会計、関係団体の財政状況及び健全化判断比率'!B10)</f>
        <v>災害救助事業特別会計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16</v>
      </c>
      <c r="AN35" s="373"/>
      <c r="AO35" s="374" t="str">
        <f>IF('各会計、関係団体の財政状況及び健全化判断比率'!B33="","",'各会計、関係団体の財政状況及び健全化判断比率'!B33)</f>
        <v>流域下水道事業会計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23</v>
      </c>
      <c r="CP35" s="373"/>
      <c r="CQ35" s="374" t="str">
        <f>IF('各会計、関係団体の財政状況及び健全化判断比率'!BS10="","",'各会計、関係団体の財政状況及び健全化判断比率'!BS10)</f>
        <v>いきいき埼玉</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c r="A36" s="150"/>
      <c r="B36" s="190"/>
      <c r="C36" s="373">
        <f t="shared" ref="C36:C41" si="5">IF(E36="","",C35+1)</f>
        <v>5</v>
      </c>
      <c r="D36" s="373"/>
      <c r="E36" s="374" t="str">
        <f>IF('各会計、関係団体の財政状況及び健全化判断比率'!B11="","",'各会計、関係団体の財政状況及び健全化判断比率'!B11)</f>
        <v>母子父子寡婦福祉資金特別会計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f t="shared" si="1"/>
        <v>17</v>
      </c>
      <c r="AN36" s="373"/>
      <c r="AO36" s="374" t="str">
        <f>IF('各会計、関係団体の財政状況及び健全化判断比率'!B34="","",'各会計、関係団体の財政状況及び健全化判断比率'!B34)</f>
        <v>地域整備事業会計</v>
      </c>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24</v>
      </c>
      <c r="CP36" s="373"/>
      <c r="CQ36" s="374" t="str">
        <f>IF('各会計、関係団体の財政状況及び健全化判断比率'!BS11="","",'各会計、関係団体の財政状況及び健全化判断比率'!BS11)</f>
        <v>さいたま緑のトラスト協会</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c r="A37" s="150"/>
      <c r="B37" s="190"/>
      <c r="C37" s="373">
        <f t="shared" si="5"/>
        <v>6</v>
      </c>
      <c r="D37" s="373"/>
      <c r="E37" s="374" t="str">
        <f>IF('各会計、関係団体の財政状況及び健全化判断比率'!B12="","",'各会計、関係団体の財政状況及び健全化判断比率'!B12)</f>
        <v>地方独立行政法人埼玉県立病院機構貸付金事業等特別会計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25</v>
      </c>
      <c r="CP37" s="373"/>
      <c r="CQ37" s="374" t="str">
        <f>IF('各会計、関係団体の財政状況及び健全化判断比率'!BS12="","",'各会計、関係団体の財政状況及び健全化判断比率'!BS12)</f>
        <v>埼玉県消防協会</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c r="A38" s="150"/>
      <c r="B38" s="190"/>
      <c r="C38" s="373">
        <f t="shared" si="5"/>
        <v>7</v>
      </c>
      <c r="D38" s="373"/>
      <c r="E38" s="374" t="str">
        <f>IF('各会計、関係団体の財政状況及び健全化判断比率'!B13="","",'各会計、関係団体の財政状況及び健全化判断比率'!B13)</f>
        <v>中小企業高度化資金特別会計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26</v>
      </c>
      <c r="CP38" s="373"/>
      <c r="CQ38" s="374" t="str">
        <f>IF('各会計、関係団体の財政状況及び健全化判断比率'!BS13="","",'各会計、関係団体の財政状況及び健全化判断比率'!BS13)</f>
        <v>埼玉県生活衛生営業指導センター</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c r="A39" s="150"/>
      <c r="B39" s="190"/>
      <c r="C39" s="373">
        <f t="shared" si="5"/>
        <v>8</v>
      </c>
      <c r="D39" s="373"/>
      <c r="E39" s="374" t="str">
        <f>IF('各会計、関係団体の財政状況及び健全化判断比率'!B14="","",'各会計、関係団体の財政状況及び健全化判断比率'!B14)</f>
        <v>就農支援資金貸付事業特別会計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27</v>
      </c>
      <c r="CP39" s="373"/>
      <c r="CQ39" s="374" t="str">
        <f>IF('各会計、関係団体の財政状況及び健全化判断比率'!BS14="","",'各会計、関係団体の財政状況及び健全化判断比率'!BS14)</f>
        <v>埼玉県産業文化センター</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c r="A40" s="150"/>
      <c r="B40" s="190"/>
      <c r="C40" s="373">
        <f t="shared" si="5"/>
        <v>9</v>
      </c>
      <c r="D40" s="373"/>
      <c r="E40" s="374" t="str">
        <f>IF('各会計、関係団体の財政状況及び健全化判断比率'!B15="","",'各会計、関係団体の財政状況及び健全化判断比率'!B15)</f>
        <v>林業・木材産業改善資金特別会計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28</v>
      </c>
      <c r="CP40" s="373"/>
      <c r="CQ40" s="374" t="str">
        <f>IF('各会計、関係団体の財政状況及び健全化判断比率'!BS15="","",'各会計、関係団体の財政状況及び健全化判断比率'!BS15)</f>
        <v>埼玉県産業振興公社</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c r="A41" s="150"/>
      <c r="B41" s="190"/>
      <c r="C41" s="373">
        <f t="shared" si="5"/>
        <v>10</v>
      </c>
      <c r="D41" s="373"/>
      <c r="E41" s="374" t="str">
        <f>IF('各会計、関係団体の財政状況及び健全化判断比率'!B16="","",'各会計、関係団体の財政状況及び健全化判断比率'!B16)</f>
        <v>本多静六博士育英事業特別会計</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29</v>
      </c>
      <c r="CP41" s="373"/>
      <c r="CQ41" s="374" t="str">
        <f>IF('各会計、関係団体の財政状況及び健全化判断比率'!BS16="","",'各会計、関係団体の財政状況及び健全化判断比率'!BS16)</f>
        <v>埼玉県土地開発公社</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v>
      </c>
      <c r="DH41" s="372"/>
      <c r="DI41" s="192"/>
    </row>
    <row r="42" spans="1:113" ht="13.5" customHeight="1" thickBot="1">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row r="44" spans="1:113">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row r="52" spans="5:113"/>
    <row r="53" spans="5:113"/>
    <row r="54" spans="5:113"/>
    <row r="55" spans="5:113"/>
    <row r="56" spans="5:113"/>
    <row r="57" spans="5:113"/>
  </sheetData>
  <sheetProtection algorithmName="SHA-512" hashValue="oDcuOQKmqZgfPlZPWvM7851uP0tDkTPb4d7q0Kvh+ojrWpfM/Qp0d1kluH019JL+/HftkreCwQ0Og5tpBTwFfg==" saltValue="q/IlNELiWb6UYBhL811D2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election activeCell="C36" sqref="C36:E36"/>
    </sheetView>
  </sheetViews>
  <sheetFormatPr defaultColWidth="0" defaultRowHeight="13.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c r="A34" s="10"/>
      <c r="B34" s="19"/>
      <c r="C34" s="1127" t="s">
        <v>521</v>
      </c>
      <c r="D34" s="1127"/>
      <c r="E34" s="1128"/>
      <c r="F34" s="20">
        <v>4.4000000000000004</v>
      </c>
      <c r="G34" s="21">
        <v>3.67</v>
      </c>
      <c r="H34" s="21">
        <v>5.13</v>
      </c>
      <c r="I34" s="21">
        <v>4.8899999999999997</v>
      </c>
      <c r="J34" s="22">
        <v>4.6399999999999997</v>
      </c>
      <c r="K34" s="10"/>
      <c r="L34" s="10"/>
      <c r="M34" s="10"/>
      <c r="N34" s="10"/>
      <c r="O34" s="10"/>
      <c r="P34" s="10"/>
    </row>
    <row r="35" spans="1:16" ht="39" customHeight="1">
      <c r="A35" s="10"/>
      <c r="B35" s="23"/>
      <c r="C35" s="1121" t="s">
        <v>522</v>
      </c>
      <c r="D35" s="1122"/>
      <c r="E35" s="1123"/>
      <c r="F35" s="24">
        <v>4.3600000000000003</v>
      </c>
      <c r="G35" s="25">
        <v>4.32</v>
      </c>
      <c r="H35" s="25">
        <v>4.28</v>
      </c>
      <c r="I35" s="25">
        <v>3.88</v>
      </c>
      <c r="J35" s="26">
        <v>3.97</v>
      </c>
      <c r="K35" s="10"/>
      <c r="L35" s="10"/>
      <c r="M35" s="10"/>
      <c r="N35" s="10"/>
      <c r="O35" s="10"/>
      <c r="P35" s="10"/>
    </row>
    <row r="36" spans="1:16" ht="39" customHeight="1">
      <c r="A36" s="10"/>
      <c r="B36" s="23"/>
      <c r="C36" s="1121" t="s">
        <v>523</v>
      </c>
      <c r="D36" s="1122"/>
      <c r="E36" s="1123"/>
      <c r="F36" s="24">
        <v>2.2200000000000002</v>
      </c>
      <c r="G36" s="25">
        <v>2.66</v>
      </c>
      <c r="H36" s="25">
        <v>3.21</v>
      </c>
      <c r="I36" s="25">
        <v>2.7</v>
      </c>
      <c r="J36" s="26">
        <v>3.57</v>
      </c>
      <c r="K36" s="10"/>
      <c r="L36" s="10"/>
      <c r="M36" s="10"/>
      <c r="N36" s="10"/>
      <c r="O36" s="10"/>
      <c r="P36" s="10"/>
    </row>
    <row r="37" spans="1:16" ht="39" customHeight="1">
      <c r="A37" s="10"/>
      <c r="B37" s="23"/>
      <c r="C37" s="1121" t="s">
        <v>524</v>
      </c>
      <c r="D37" s="1122"/>
      <c r="E37" s="1123"/>
      <c r="F37" s="24">
        <v>1.05</v>
      </c>
      <c r="G37" s="25">
        <v>1</v>
      </c>
      <c r="H37" s="25">
        <v>1.02</v>
      </c>
      <c r="I37" s="25">
        <v>0.98</v>
      </c>
      <c r="J37" s="26">
        <v>0.91</v>
      </c>
      <c r="K37" s="10"/>
      <c r="L37" s="10"/>
      <c r="M37" s="10"/>
      <c r="N37" s="10"/>
      <c r="O37" s="10"/>
      <c r="P37" s="10"/>
    </row>
    <row r="38" spans="1:16" ht="39" customHeight="1">
      <c r="A38" s="10"/>
      <c r="B38" s="23"/>
      <c r="C38" s="1121" t="s">
        <v>525</v>
      </c>
      <c r="D38" s="1122"/>
      <c r="E38" s="1123"/>
      <c r="F38" s="24">
        <v>1.32</v>
      </c>
      <c r="G38" s="25">
        <v>1.39</v>
      </c>
      <c r="H38" s="25">
        <v>1.18</v>
      </c>
      <c r="I38" s="25">
        <v>1.04</v>
      </c>
      <c r="J38" s="26">
        <v>0.82</v>
      </c>
      <c r="K38" s="10"/>
      <c r="L38" s="10"/>
      <c r="M38" s="10"/>
      <c r="N38" s="10"/>
      <c r="O38" s="10"/>
      <c r="P38" s="10"/>
    </row>
    <row r="39" spans="1:16" ht="39" customHeight="1">
      <c r="A39" s="10"/>
      <c r="B39" s="23"/>
      <c r="C39" s="1121" t="s">
        <v>526</v>
      </c>
      <c r="D39" s="1122"/>
      <c r="E39" s="1123"/>
      <c r="F39" s="24">
        <v>0.24</v>
      </c>
      <c r="G39" s="25">
        <v>0.22</v>
      </c>
      <c r="H39" s="25">
        <v>0.34</v>
      </c>
      <c r="I39" s="25">
        <v>0.33</v>
      </c>
      <c r="J39" s="26">
        <v>0.33</v>
      </c>
      <c r="K39" s="10"/>
      <c r="L39" s="10"/>
      <c r="M39" s="10"/>
      <c r="N39" s="10"/>
      <c r="O39" s="10"/>
      <c r="P39" s="10"/>
    </row>
    <row r="40" spans="1:16" ht="39" customHeight="1">
      <c r="A40" s="10"/>
      <c r="B40" s="23"/>
      <c r="C40" s="1121" t="s">
        <v>527</v>
      </c>
      <c r="D40" s="1122"/>
      <c r="E40" s="1123"/>
      <c r="F40" s="24" t="s">
        <v>478</v>
      </c>
      <c r="G40" s="25">
        <v>0.19</v>
      </c>
      <c r="H40" s="25">
        <v>0.24</v>
      </c>
      <c r="I40" s="25">
        <v>0.24</v>
      </c>
      <c r="J40" s="26">
        <v>0.24</v>
      </c>
      <c r="K40" s="10"/>
      <c r="L40" s="10"/>
      <c r="M40" s="10"/>
      <c r="N40" s="10"/>
      <c r="O40" s="10"/>
      <c r="P40" s="10"/>
    </row>
    <row r="41" spans="1:16" ht="39" customHeight="1">
      <c r="A41" s="10"/>
      <c r="B41" s="23"/>
      <c r="C41" s="1121" t="s">
        <v>528</v>
      </c>
      <c r="D41" s="1122"/>
      <c r="E41" s="1123"/>
      <c r="F41" s="24">
        <v>1.35</v>
      </c>
      <c r="G41" s="25">
        <v>0.66</v>
      </c>
      <c r="H41" s="25">
        <v>0.13</v>
      </c>
      <c r="I41" s="25">
        <v>0</v>
      </c>
      <c r="J41" s="26">
        <v>0.04</v>
      </c>
      <c r="K41" s="10"/>
      <c r="L41" s="10"/>
      <c r="M41" s="10"/>
      <c r="N41" s="10"/>
      <c r="O41" s="10"/>
      <c r="P41" s="10"/>
    </row>
    <row r="42" spans="1:16" ht="39" customHeight="1">
      <c r="A42" s="10"/>
      <c r="B42" s="27"/>
      <c r="C42" s="1121" t="s">
        <v>529</v>
      </c>
      <c r="D42" s="1122"/>
      <c r="E42" s="1123"/>
      <c r="F42" s="24" t="s">
        <v>478</v>
      </c>
      <c r="G42" s="25" t="s">
        <v>478</v>
      </c>
      <c r="H42" s="25" t="s">
        <v>478</v>
      </c>
      <c r="I42" s="25" t="s">
        <v>478</v>
      </c>
      <c r="J42" s="26" t="s">
        <v>478</v>
      </c>
      <c r="K42" s="10"/>
      <c r="L42" s="10"/>
      <c r="M42" s="10"/>
      <c r="N42" s="10"/>
      <c r="O42" s="10"/>
      <c r="P42" s="10"/>
    </row>
    <row r="43" spans="1:16" ht="39" customHeight="1" thickBot="1">
      <c r="A43" s="10"/>
      <c r="B43" s="28"/>
      <c r="C43" s="1124" t="s">
        <v>530</v>
      </c>
      <c r="D43" s="1125"/>
      <c r="E43" s="1126"/>
      <c r="F43" s="29">
        <v>1.19</v>
      </c>
      <c r="G43" s="30">
        <v>0.01</v>
      </c>
      <c r="H43" s="30">
        <v>0.01</v>
      </c>
      <c r="I43" s="30">
        <v>0</v>
      </c>
      <c r="J43" s="31">
        <v>0.02</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7.25">
      <c r="A45" s="10"/>
      <c r="B45" s="10"/>
      <c r="C45" s="10"/>
      <c r="D45" s="10"/>
      <c r="E45" s="10"/>
      <c r="F45" s="10"/>
      <c r="G45" s="10"/>
      <c r="H45" s="10"/>
      <c r="I45" s="10"/>
      <c r="J45" s="10"/>
      <c r="K45" s="10"/>
      <c r="L45" s="10"/>
      <c r="M45" s="10"/>
      <c r="N45" s="10"/>
      <c r="O45" s="10"/>
      <c r="P45" s="10"/>
    </row>
  </sheetData>
  <sheetProtection algorithmName="SHA-512" hashValue="+8pGhVtDcsmLTNBQ0o2HTNTxFvlvsiCYvjSADyhTjb5sebsIfeGA+0hOF5J/8OL8djWg09wY7d5kKvOs61L6fQ==" saltValue="dlAVkgiW4HKwzEDaRqS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zoomScale="70" zoomScaleNormal="70" zoomScaleSheetLayoutView="55" workbookViewId="0"/>
  </sheetViews>
  <sheetFormatPr defaultColWidth="0" defaultRowHeight="13.5"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3</v>
      </c>
      <c r="K44" s="43" t="s">
        <v>516</v>
      </c>
      <c r="L44" s="44" t="s">
        <v>517</v>
      </c>
      <c r="M44" s="44" t="s">
        <v>518</v>
      </c>
      <c r="N44" s="44" t="s">
        <v>519</v>
      </c>
      <c r="O44" s="45" t="s">
        <v>520</v>
      </c>
      <c r="P44" s="36"/>
      <c r="Q44" s="36"/>
      <c r="R44" s="36"/>
      <c r="S44" s="36"/>
      <c r="T44" s="36"/>
      <c r="U44" s="36"/>
    </row>
    <row r="45" spans="1:21" ht="30.75" customHeight="1">
      <c r="A45" s="36"/>
      <c r="B45" s="1152" t="s">
        <v>10</v>
      </c>
      <c r="C45" s="1153"/>
      <c r="D45" s="46"/>
      <c r="E45" s="1158" t="s">
        <v>11</v>
      </c>
      <c r="F45" s="1158"/>
      <c r="G45" s="1158"/>
      <c r="H45" s="1158"/>
      <c r="I45" s="1158"/>
      <c r="J45" s="1159"/>
      <c r="K45" s="47">
        <v>105211</v>
      </c>
      <c r="L45" s="48">
        <v>114906</v>
      </c>
      <c r="M45" s="48">
        <v>112610</v>
      </c>
      <c r="N45" s="48">
        <v>113611</v>
      </c>
      <c r="O45" s="49">
        <v>113986</v>
      </c>
      <c r="P45" s="36"/>
      <c r="Q45" s="36"/>
      <c r="R45" s="36"/>
      <c r="S45" s="36"/>
      <c r="T45" s="36"/>
      <c r="U45" s="36"/>
    </row>
    <row r="46" spans="1:21" ht="30.75" customHeight="1">
      <c r="A46" s="36"/>
      <c r="B46" s="1154"/>
      <c r="C46" s="1155"/>
      <c r="D46" s="50"/>
      <c r="E46" s="1131" t="s">
        <v>12</v>
      </c>
      <c r="F46" s="1131"/>
      <c r="G46" s="1131"/>
      <c r="H46" s="1131"/>
      <c r="I46" s="1131"/>
      <c r="J46" s="1132"/>
      <c r="K46" s="51" t="s">
        <v>478</v>
      </c>
      <c r="L46" s="52" t="s">
        <v>478</v>
      </c>
      <c r="M46" s="52" t="s">
        <v>478</v>
      </c>
      <c r="N46" s="52" t="s">
        <v>478</v>
      </c>
      <c r="O46" s="53" t="s">
        <v>478</v>
      </c>
      <c r="P46" s="36"/>
      <c r="Q46" s="36"/>
      <c r="R46" s="36"/>
      <c r="S46" s="36"/>
      <c r="T46" s="36"/>
      <c r="U46" s="36"/>
    </row>
    <row r="47" spans="1:21" ht="30.75" customHeight="1">
      <c r="A47" s="36"/>
      <c r="B47" s="1154"/>
      <c r="C47" s="1155"/>
      <c r="D47" s="50"/>
      <c r="E47" s="1131" t="s">
        <v>13</v>
      </c>
      <c r="F47" s="1131"/>
      <c r="G47" s="1131"/>
      <c r="H47" s="1131"/>
      <c r="I47" s="1131"/>
      <c r="J47" s="1132"/>
      <c r="K47" s="51">
        <v>174728</v>
      </c>
      <c r="L47" s="52">
        <v>177183</v>
      </c>
      <c r="M47" s="52">
        <v>180257</v>
      </c>
      <c r="N47" s="52">
        <v>181333</v>
      </c>
      <c r="O47" s="53">
        <v>180289</v>
      </c>
      <c r="P47" s="36"/>
      <c r="Q47" s="36"/>
      <c r="R47" s="36"/>
      <c r="S47" s="36"/>
      <c r="T47" s="36"/>
      <c r="U47" s="36"/>
    </row>
    <row r="48" spans="1:21" ht="30.75" customHeight="1">
      <c r="A48" s="36"/>
      <c r="B48" s="1154"/>
      <c r="C48" s="1155"/>
      <c r="D48" s="50"/>
      <c r="E48" s="1131" t="s">
        <v>14</v>
      </c>
      <c r="F48" s="1131"/>
      <c r="G48" s="1131"/>
      <c r="H48" s="1131"/>
      <c r="I48" s="1131"/>
      <c r="J48" s="1132"/>
      <c r="K48" s="51">
        <v>5716</v>
      </c>
      <c r="L48" s="52">
        <v>2551</v>
      </c>
      <c r="M48" s="52">
        <v>2200</v>
      </c>
      <c r="N48" s="52">
        <v>2055</v>
      </c>
      <c r="O48" s="53">
        <v>1572</v>
      </c>
      <c r="P48" s="36"/>
      <c r="Q48" s="36"/>
      <c r="R48" s="36"/>
      <c r="S48" s="36"/>
      <c r="T48" s="36"/>
      <c r="U48" s="36"/>
    </row>
    <row r="49" spans="1:21" ht="30.75" customHeight="1">
      <c r="A49" s="36"/>
      <c r="B49" s="1154"/>
      <c r="C49" s="1155"/>
      <c r="D49" s="50"/>
      <c r="E49" s="1131" t="s">
        <v>15</v>
      </c>
      <c r="F49" s="1131"/>
      <c r="G49" s="1131"/>
      <c r="H49" s="1131"/>
      <c r="I49" s="1131"/>
      <c r="J49" s="1132"/>
      <c r="K49" s="51" t="s">
        <v>478</v>
      </c>
      <c r="L49" s="52" t="s">
        <v>478</v>
      </c>
      <c r="M49" s="52" t="s">
        <v>478</v>
      </c>
      <c r="N49" s="52" t="s">
        <v>478</v>
      </c>
      <c r="O49" s="53" t="s">
        <v>478</v>
      </c>
      <c r="P49" s="36"/>
      <c r="Q49" s="36"/>
      <c r="R49" s="36"/>
      <c r="S49" s="36"/>
      <c r="T49" s="36"/>
      <c r="U49" s="36"/>
    </row>
    <row r="50" spans="1:21" ht="30.75" customHeight="1">
      <c r="A50" s="36"/>
      <c r="B50" s="1154"/>
      <c r="C50" s="1155"/>
      <c r="D50" s="50"/>
      <c r="E50" s="1131" t="s">
        <v>16</v>
      </c>
      <c r="F50" s="1131"/>
      <c r="G50" s="1131"/>
      <c r="H50" s="1131"/>
      <c r="I50" s="1131"/>
      <c r="J50" s="1132"/>
      <c r="K50" s="51">
        <v>992</v>
      </c>
      <c r="L50" s="52">
        <v>899</v>
      </c>
      <c r="M50" s="52">
        <v>890</v>
      </c>
      <c r="N50" s="52">
        <v>936</v>
      </c>
      <c r="O50" s="53">
        <v>988</v>
      </c>
      <c r="P50" s="36"/>
      <c r="Q50" s="36"/>
      <c r="R50" s="36"/>
      <c r="S50" s="36"/>
      <c r="T50" s="36"/>
      <c r="U50" s="36"/>
    </row>
    <row r="51" spans="1:21" ht="30.75" customHeight="1">
      <c r="A51" s="36"/>
      <c r="B51" s="1156"/>
      <c r="C51" s="1157"/>
      <c r="D51" s="54"/>
      <c r="E51" s="1131" t="s">
        <v>17</v>
      </c>
      <c r="F51" s="1131"/>
      <c r="G51" s="1131"/>
      <c r="H51" s="1131"/>
      <c r="I51" s="1131"/>
      <c r="J51" s="1132"/>
      <c r="K51" s="51" t="s">
        <v>478</v>
      </c>
      <c r="L51" s="52" t="s">
        <v>478</v>
      </c>
      <c r="M51" s="52" t="s">
        <v>478</v>
      </c>
      <c r="N51" s="52" t="s">
        <v>478</v>
      </c>
      <c r="O51" s="53" t="s">
        <v>478</v>
      </c>
      <c r="P51" s="36"/>
      <c r="Q51" s="36"/>
      <c r="R51" s="36"/>
      <c r="S51" s="36"/>
      <c r="T51" s="36"/>
      <c r="U51" s="36"/>
    </row>
    <row r="52" spans="1:21" ht="30.75" customHeight="1">
      <c r="A52" s="36"/>
      <c r="B52" s="1129" t="s">
        <v>18</v>
      </c>
      <c r="C52" s="1130"/>
      <c r="D52" s="54"/>
      <c r="E52" s="1131" t="s">
        <v>19</v>
      </c>
      <c r="F52" s="1131"/>
      <c r="G52" s="1131"/>
      <c r="H52" s="1131"/>
      <c r="I52" s="1131"/>
      <c r="J52" s="1132"/>
      <c r="K52" s="51">
        <v>171742</v>
      </c>
      <c r="L52" s="52">
        <v>178951</v>
      </c>
      <c r="M52" s="52">
        <v>171885</v>
      </c>
      <c r="N52" s="52">
        <v>171365</v>
      </c>
      <c r="O52" s="53">
        <v>169889</v>
      </c>
      <c r="P52" s="36"/>
      <c r="Q52" s="36"/>
      <c r="R52" s="36"/>
      <c r="S52" s="36"/>
      <c r="T52" s="36"/>
      <c r="U52" s="36"/>
    </row>
    <row r="53" spans="1:21" ht="30.75" customHeight="1" thickBot="1">
      <c r="A53" s="36"/>
      <c r="B53" s="1133" t="s">
        <v>20</v>
      </c>
      <c r="C53" s="1134"/>
      <c r="D53" s="55"/>
      <c r="E53" s="1135" t="s">
        <v>21</v>
      </c>
      <c r="F53" s="1135"/>
      <c r="G53" s="1135"/>
      <c r="H53" s="1135"/>
      <c r="I53" s="1135"/>
      <c r="J53" s="1136"/>
      <c r="K53" s="56">
        <v>114905</v>
      </c>
      <c r="L53" s="57">
        <v>116588</v>
      </c>
      <c r="M53" s="57">
        <v>124072</v>
      </c>
      <c r="N53" s="57">
        <v>126570</v>
      </c>
      <c r="O53" s="58">
        <v>126946</v>
      </c>
      <c r="P53" s="36"/>
      <c r="Q53" s="36"/>
      <c r="R53" s="36"/>
      <c r="S53" s="36"/>
      <c r="T53" s="36"/>
      <c r="U53" s="36"/>
    </row>
    <row r="54" spans="1:21" ht="24" customHeight="1">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c r="A55" s="36"/>
      <c r="B55" s="60" t="s">
        <v>23</v>
      </c>
      <c r="C55" s="36"/>
      <c r="D55" s="36"/>
      <c r="E55" s="36"/>
      <c r="F55" s="36"/>
      <c r="G55" s="36"/>
      <c r="H55" s="36"/>
      <c r="I55" s="36"/>
      <c r="J55" s="36"/>
      <c r="K55" s="36"/>
      <c r="L55" s="36"/>
      <c r="M55" s="36"/>
      <c r="N55" s="36"/>
      <c r="O55" s="61" t="s">
        <v>531</v>
      </c>
      <c r="P55" s="36"/>
      <c r="Q55" s="36"/>
      <c r="R55" s="36"/>
      <c r="S55" s="36"/>
      <c r="T55" s="36"/>
      <c r="U55" s="36"/>
    </row>
    <row r="56" spans="1:21" ht="30.75" customHeight="1" thickBot="1">
      <c r="A56" s="36"/>
      <c r="B56" s="62"/>
      <c r="C56" s="63"/>
      <c r="D56" s="63"/>
      <c r="E56" s="64"/>
      <c r="F56" s="64"/>
      <c r="G56" s="64"/>
      <c r="H56" s="64"/>
      <c r="I56" s="64"/>
      <c r="J56" s="65" t="s">
        <v>3</v>
      </c>
      <c r="K56" s="66" t="s">
        <v>532</v>
      </c>
      <c r="L56" s="67" t="s">
        <v>533</v>
      </c>
      <c r="M56" s="67" t="s">
        <v>534</v>
      </c>
      <c r="N56" s="67" t="s">
        <v>535</v>
      </c>
      <c r="O56" s="68" t="s">
        <v>536</v>
      </c>
      <c r="P56" s="36"/>
      <c r="Q56" s="36"/>
      <c r="R56" s="36"/>
      <c r="S56" s="36"/>
      <c r="T56" s="36"/>
      <c r="U56" s="36"/>
    </row>
    <row r="57" spans="1:21" ht="30.75" customHeight="1">
      <c r="A57" s="36"/>
      <c r="B57" s="1137" t="s">
        <v>24</v>
      </c>
      <c r="C57" s="1138"/>
      <c r="D57" s="1143" t="s">
        <v>25</v>
      </c>
      <c r="E57" s="1144"/>
      <c r="F57" s="1144"/>
      <c r="G57" s="1144"/>
      <c r="H57" s="1144"/>
      <c r="I57" s="1144"/>
      <c r="J57" s="1145"/>
      <c r="K57" s="69">
        <v>127488</v>
      </c>
      <c r="L57" s="70">
        <v>112337</v>
      </c>
      <c r="M57" s="70">
        <v>107539</v>
      </c>
      <c r="N57" s="70">
        <v>132798</v>
      </c>
      <c r="O57" s="71">
        <v>152821</v>
      </c>
      <c r="P57" s="36"/>
      <c r="Q57" s="36"/>
      <c r="R57" s="36"/>
      <c r="S57" s="36"/>
      <c r="T57" s="36"/>
      <c r="U57" s="36"/>
    </row>
    <row r="58" spans="1:21" ht="30.75" customHeight="1">
      <c r="A58" s="36"/>
      <c r="B58" s="1139"/>
      <c r="C58" s="1140"/>
      <c r="D58" s="1146" t="s">
        <v>26</v>
      </c>
      <c r="E58" s="1147"/>
      <c r="F58" s="1147"/>
      <c r="G58" s="1147"/>
      <c r="H58" s="1147"/>
      <c r="I58" s="1147"/>
      <c r="J58" s="1148"/>
      <c r="K58" s="72">
        <v>825016</v>
      </c>
      <c r="L58" s="73">
        <v>860657</v>
      </c>
      <c r="M58" s="73">
        <v>934108</v>
      </c>
      <c r="N58" s="73">
        <v>988517</v>
      </c>
      <c r="O58" s="74">
        <v>1031283</v>
      </c>
      <c r="P58" s="36"/>
      <c r="Q58" s="36"/>
      <c r="R58" s="36"/>
      <c r="S58" s="36"/>
      <c r="T58" s="36"/>
      <c r="U58" s="36"/>
    </row>
    <row r="59" spans="1:21" ht="30.75" customHeight="1" thickBot="1">
      <c r="A59" s="36"/>
      <c r="B59" s="1141"/>
      <c r="C59" s="1142"/>
      <c r="D59" s="1149" t="s">
        <v>27</v>
      </c>
      <c r="E59" s="1150"/>
      <c r="F59" s="1150"/>
      <c r="G59" s="1150"/>
      <c r="H59" s="1150"/>
      <c r="I59" s="1150"/>
      <c r="J59" s="1151"/>
      <c r="K59" s="75">
        <v>783301</v>
      </c>
      <c r="L59" s="76">
        <v>830519</v>
      </c>
      <c r="M59" s="76">
        <v>893418</v>
      </c>
      <c r="N59" s="76">
        <v>947027</v>
      </c>
      <c r="O59" s="77">
        <v>984162</v>
      </c>
      <c r="P59" s="36"/>
      <c r="Q59" s="36"/>
      <c r="R59" s="36"/>
      <c r="S59" s="36"/>
      <c r="T59" s="36"/>
      <c r="U59" s="36"/>
    </row>
    <row r="60" spans="1:21" ht="17.25" customHeight="1">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c r="A61" s="36"/>
      <c r="B61" s="78"/>
      <c r="C61" s="78"/>
      <c r="D61" s="79" t="s">
        <v>29</v>
      </c>
      <c r="E61" s="79"/>
      <c r="F61" s="79"/>
      <c r="G61" s="79"/>
      <c r="H61" s="79"/>
      <c r="I61" s="79"/>
      <c r="J61" s="79"/>
      <c r="K61" s="80"/>
      <c r="L61" s="80"/>
      <c r="M61" s="80"/>
      <c r="N61" s="80"/>
      <c r="O61" s="80"/>
      <c r="P61" s="36"/>
      <c r="Q61" s="36"/>
      <c r="R61" s="36"/>
      <c r="S61" s="36"/>
      <c r="T61" s="36"/>
      <c r="U61" s="36"/>
    </row>
    <row r="62" spans="1:21" ht="1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row r="66" s="37" customFormat="1" ht="13.5" hidden="1" customHeight="1"/>
    <row r="67" s="37" customFormat="1" ht="13.5" hidden="1" customHeight="1"/>
    <row r="68" s="37" customFormat="1" ht="13.5" hidden="1" customHeight="1"/>
    <row r="69" s="37" customFormat="1" ht="13.5" hidden="1" customHeight="1"/>
    <row r="70" s="37" customFormat="1" ht="13.5" hidden="1" customHeight="1"/>
    <row r="71" s="37" customFormat="1" ht="13.5" hidden="1" customHeight="1"/>
    <row r="72" s="37" customFormat="1" ht="13.5" hidden="1" customHeight="1"/>
    <row r="73" s="37" customFormat="1" ht="13.5" hidden="1" customHeight="1"/>
    <row r="74" s="37" customFormat="1" ht="13.5" hidden="1" customHeight="1"/>
  </sheetData>
  <sheetProtection algorithmName="SHA-512" hashValue="mWQmk7YdJdSoZZW8kgP3Uhr99Eo8PW4x4/8BvrJuq0qPaD455Bo76ZyXtKjFyN3Mn6nygNhmcshOoaVe0AfCgA==" saltValue="Ly6bOZxbVQEe/OmJ7CkU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2" t="s">
        <v>8</v>
      </c>
    </row>
    <row r="40" spans="2:13" ht="27.75" customHeight="1" thickBot="1">
      <c r="B40" s="83" t="s">
        <v>9</v>
      </c>
      <c r="C40" s="84"/>
      <c r="D40" s="84"/>
      <c r="E40" s="85"/>
      <c r="F40" s="85"/>
      <c r="G40" s="85"/>
      <c r="H40" s="86" t="s">
        <v>3</v>
      </c>
      <c r="I40" s="347" t="s">
        <v>516</v>
      </c>
      <c r="J40" s="348" t="s">
        <v>517</v>
      </c>
      <c r="K40" s="348" t="s">
        <v>518</v>
      </c>
      <c r="L40" s="348" t="s">
        <v>519</v>
      </c>
      <c r="M40" s="349" t="s">
        <v>520</v>
      </c>
    </row>
    <row r="41" spans="2:13" ht="27.75" customHeight="1">
      <c r="B41" s="1172" t="s">
        <v>30</v>
      </c>
      <c r="C41" s="1173"/>
      <c r="D41" s="87"/>
      <c r="E41" s="1174" t="s">
        <v>31</v>
      </c>
      <c r="F41" s="1174"/>
      <c r="G41" s="1174"/>
      <c r="H41" s="1175"/>
      <c r="I41" s="350">
        <v>4724954</v>
      </c>
      <c r="J41" s="351">
        <v>4868884</v>
      </c>
      <c r="K41" s="351">
        <v>4863557</v>
      </c>
      <c r="L41" s="351">
        <v>4839270</v>
      </c>
      <c r="M41" s="352">
        <v>4775359</v>
      </c>
    </row>
    <row r="42" spans="2:13" ht="27.75" customHeight="1">
      <c r="B42" s="1162"/>
      <c r="C42" s="1163"/>
      <c r="D42" s="88"/>
      <c r="E42" s="1166" t="s">
        <v>32</v>
      </c>
      <c r="F42" s="1166"/>
      <c r="G42" s="1166"/>
      <c r="H42" s="1167"/>
      <c r="I42" s="353">
        <v>8592</v>
      </c>
      <c r="J42" s="354">
        <v>8852</v>
      </c>
      <c r="K42" s="354">
        <v>10088</v>
      </c>
      <c r="L42" s="354">
        <v>9973</v>
      </c>
      <c r="M42" s="355">
        <v>9942</v>
      </c>
    </row>
    <row r="43" spans="2:13" ht="27.75" customHeight="1">
      <c r="B43" s="1162"/>
      <c r="C43" s="1163"/>
      <c r="D43" s="88"/>
      <c r="E43" s="1166" t="s">
        <v>33</v>
      </c>
      <c r="F43" s="1166"/>
      <c r="G43" s="1166"/>
      <c r="H43" s="1167"/>
      <c r="I43" s="353">
        <v>77237</v>
      </c>
      <c r="J43" s="354">
        <v>28453</v>
      </c>
      <c r="K43" s="354">
        <v>28191</v>
      </c>
      <c r="L43" s="354">
        <v>31467</v>
      </c>
      <c r="M43" s="355">
        <v>31073</v>
      </c>
    </row>
    <row r="44" spans="2:13" ht="27.75" customHeight="1">
      <c r="B44" s="1162"/>
      <c r="C44" s="1163"/>
      <c r="D44" s="88"/>
      <c r="E44" s="1166" t="s">
        <v>34</v>
      </c>
      <c r="F44" s="1166"/>
      <c r="G44" s="1166"/>
      <c r="H44" s="1167"/>
      <c r="I44" s="353" t="s">
        <v>478</v>
      </c>
      <c r="J44" s="354" t="s">
        <v>478</v>
      </c>
      <c r="K44" s="354" t="s">
        <v>478</v>
      </c>
      <c r="L44" s="354" t="s">
        <v>478</v>
      </c>
      <c r="M44" s="355" t="s">
        <v>478</v>
      </c>
    </row>
    <row r="45" spans="2:13" ht="27.75" customHeight="1">
      <c r="B45" s="1162"/>
      <c r="C45" s="1163"/>
      <c r="D45" s="88"/>
      <c r="E45" s="1166" t="s">
        <v>35</v>
      </c>
      <c r="F45" s="1166"/>
      <c r="G45" s="1166"/>
      <c r="H45" s="1167"/>
      <c r="I45" s="353">
        <v>331043</v>
      </c>
      <c r="J45" s="354">
        <v>320520</v>
      </c>
      <c r="K45" s="354">
        <v>311567</v>
      </c>
      <c r="L45" s="354">
        <v>327359</v>
      </c>
      <c r="M45" s="355">
        <v>329393</v>
      </c>
    </row>
    <row r="46" spans="2:13" ht="27.75" customHeight="1">
      <c r="B46" s="1162"/>
      <c r="C46" s="1163"/>
      <c r="D46" s="89"/>
      <c r="E46" s="1176" t="s">
        <v>36</v>
      </c>
      <c r="F46" s="1176"/>
      <c r="G46" s="1176"/>
      <c r="H46" s="1177"/>
      <c r="I46" s="353">
        <v>30436</v>
      </c>
      <c r="J46" s="354">
        <v>28818</v>
      </c>
      <c r="K46" s="354">
        <v>20151</v>
      </c>
      <c r="L46" s="354">
        <v>21835</v>
      </c>
      <c r="M46" s="355">
        <v>24817</v>
      </c>
    </row>
    <row r="47" spans="2:13" ht="27.75" customHeight="1">
      <c r="B47" s="1162"/>
      <c r="C47" s="1163"/>
      <c r="D47" s="90"/>
      <c r="E47" s="1178" t="s">
        <v>37</v>
      </c>
      <c r="F47" s="1179"/>
      <c r="G47" s="1179"/>
      <c r="H47" s="1180"/>
      <c r="I47" s="353" t="s">
        <v>478</v>
      </c>
      <c r="J47" s="354" t="s">
        <v>478</v>
      </c>
      <c r="K47" s="354" t="s">
        <v>478</v>
      </c>
      <c r="L47" s="354" t="s">
        <v>478</v>
      </c>
      <c r="M47" s="355" t="s">
        <v>478</v>
      </c>
    </row>
    <row r="48" spans="2:13" ht="27.75" customHeight="1">
      <c r="B48" s="1162"/>
      <c r="C48" s="1163"/>
      <c r="D48" s="88"/>
      <c r="E48" s="1166" t="s">
        <v>38</v>
      </c>
      <c r="F48" s="1166"/>
      <c r="G48" s="1166"/>
      <c r="H48" s="1167"/>
      <c r="I48" s="353" t="s">
        <v>478</v>
      </c>
      <c r="J48" s="354" t="s">
        <v>478</v>
      </c>
      <c r="K48" s="354" t="s">
        <v>478</v>
      </c>
      <c r="L48" s="354" t="s">
        <v>478</v>
      </c>
      <c r="M48" s="355" t="s">
        <v>478</v>
      </c>
    </row>
    <row r="49" spans="2:13" ht="27.75" customHeight="1">
      <c r="B49" s="1164"/>
      <c r="C49" s="1165"/>
      <c r="D49" s="88"/>
      <c r="E49" s="1166" t="s">
        <v>39</v>
      </c>
      <c r="F49" s="1166"/>
      <c r="G49" s="1166"/>
      <c r="H49" s="1167"/>
      <c r="I49" s="353" t="s">
        <v>478</v>
      </c>
      <c r="J49" s="354" t="s">
        <v>478</v>
      </c>
      <c r="K49" s="354" t="s">
        <v>478</v>
      </c>
      <c r="L49" s="354" t="s">
        <v>478</v>
      </c>
      <c r="M49" s="355" t="s">
        <v>478</v>
      </c>
    </row>
    <row r="50" spans="2:13" ht="27.75" customHeight="1">
      <c r="B50" s="1160" t="s">
        <v>40</v>
      </c>
      <c r="C50" s="1161"/>
      <c r="D50" s="91"/>
      <c r="E50" s="1166" t="s">
        <v>41</v>
      </c>
      <c r="F50" s="1166"/>
      <c r="G50" s="1166"/>
      <c r="H50" s="1167"/>
      <c r="I50" s="353">
        <v>956758</v>
      </c>
      <c r="J50" s="354">
        <v>1104861</v>
      </c>
      <c r="K50" s="354">
        <v>1189732</v>
      </c>
      <c r="L50" s="354">
        <v>1256532</v>
      </c>
      <c r="M50" s="355">
        <v>1296580</v>
      </c>
    </row>
    <row r="51" spans="2:13" ht="27.75" customHeight="1">
      <c r="B51" s="1162"/>
      <c r="C51" s="1163"/>
      <c r="D51" s="88"/>
      <c r="E51" s="1166" t="s">
        <v>42</v>
      </c>
      <c r="F51" s="1166"/>
      <c r="G51" s="1166"/>
      <c r="H51" s="1167"/>
      <c r="I51" s="353">
        <v>39384</v>
      </c>
      <c r="J51" s="354">
        <v>67360</v>
      </c>
      <c r="K51" s="354">
        <v>58609</v>
      </c>
      <c r="L51" s="354">
        <v>54254</v>
      </c>
      <c r="M51" s="355">
        <v>51959</v>
      </c>
    </row>
    <row r="52" spans="2:13" ht="27.75" customHeight="1">
      <c r="B52" s="1164"/>
      <c r="C52" s="1165"/>
      <c r="D52" s="88"/>
      <c r="E52" s="1166" t="s">
        <v>43</v>
      </c>
      <c r="F52" s="1166"/>
      <c r="G52" s="1166"/>
      <c r="H52" s="1167"/>
      <c r="I52" s="353">
        <v>2261323</v>
      </c>
      <c r="J52" s="354">
        <v>2292489</v>
      </c>
      <c r="K52" s="354">
        <v>2253251</v>
      </c>
      <c r="L52" s="354">
        <v>2197312</v>
      </c>
      <c r="M52" s="355">
        <v>2104438</v>
      </c>
    </row>
    <row r="53" spans="2:13" ht="27.75" customHeight="1" thickBot="1">
      <c r="B53" s="1168" t="s">
        <v>20</v>
      </c>
      <c r="C53" s="1169"/>
      <c r="D53" s="92"/>
      <c r="E53" s="1170" t="s">
        <v>44</v>
      </c>
      <c r="F53" s="1170"/>
      <c r="G53" s="1170"/>
      <c r="H53" s="1171"/>
      <c r="I53" s="356">
        <v>1914797</v>
      </c>
      <c r="J53" s="357">
        <v>1790817</v>
      </c>
      <c r="K53" s="357">
        <v>1731961</v>
      </c>
      <c r="L53" s="357">
        <v>1721807</v>
      </c>
      <c r="M53" s="358">
        <v>1717606</v>
      </c>
    </row>
    <row r="54" spans="2:13" ht="27.75" customHeight="1">
      <c r="B54" s="93"/>
      <c r="C54" s="93"/>
      <c r="D54" s="93"/>
      <c r="E54" s="94"/>
      <c r="F54" s="94"/>
      <c r="G54" s="94"/>
      <c r="H54" s="94"/>
      <c r="I54" s="95"/>
      <c r="J54" s="95"/>
      <c r="K54" s="95"/>
      <c r="L54" s="95"/>
      <c r="M54" s="95"/>
    </row>
    <row r="55" spans="2:13"/>
  </sheetData>
  <sheetProtection algorithmName="SHA-512" hashValue="hvxaM9eJKtJSwiZdfA47lcnvaqWnbcXCqWZSS2BxWnOnoFRX7akF1qGugW3YEW6Of/Bd45nwAV3eWRC+jBLE8g==" saltValue="av6ISFijxMcVOWWWLEST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H55" sqref="H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6" t="s">
        <v>45</v>
      </c>
    </row>
    <row r="54" spans="2:8" ht="29.25" customHeight="1" thickBot="1">
      <c r="B54" s="97" t="s">
        <v>2</v>
      </c>
      <c r="C54" s="98"/>
      <c r="D54" s="98"/>
      <c r="E54" s="99" t="s">
        <v>3</v>
      </c>
      <c r="F54" s="100" t="s">
        <v>518</v>
      </c>
      <c r="G54" s="100" t="s">
        <v>519</v>
      </c>
      <c r="H54" s="101" t="s">
        <v>520</v>
      </c>
    </row>
    <row r="55" spans="2:8" ht="52.5" customHeight="1">
      <c r="B55" s="102"/>
      <c r="C55" s="1186" t="s">
        <v>46</v>
      </c>
      <c r="D55" s="1186"/>
      <c r="E55" s="1187"/>
      <c r="F55" s="359">
        <v>97960</v>
      </c>
      <c r="G55" s="359">
        <v>117855</v>
      </c>
      <c r="H55" s="360">
        <v>120372</v>
      </c>
    </row>
    <row r="56" spans="2:8" ht="52.5" customHeight="1">
      <c r="B56" s="103"/>
      <c r="C56" s="1188" t="s">
        <v>47</v>
      </c>
      <c r="D56" s="1188"/>
      <c r="E56" s="1189"/>
      <c r="F56" s="361">
        <v>33257</v>
      </c>
      <c r="G56" s="361">
        <v>42412</v>
      </c>
      <c r="H56" s="362">
        <v>50394</v>
      </c>
    </row>
    <row r="57" spans="2:8" ht="53.25" customHeight="1">
      <c r="B57" s="103"/>
      <c r="C57" s="1190" t="s">
        <v>48</v>
      </c>
      <c r="D57" s="1190"/>
      <c r="E57" s="1191"/>
      <c r="F57" s="363">
        <v>129981</v>
      </c>
      <c r="G57" s="363">
        <v>124620</v>
      </c>
      <c r="H57" s="364">
        <v>128429</v>
      </c>
    </row>
    <row r="58" spans="2:8" ht="45.75" customHeight="1">
      <c r="B58" s="104"/>
      <c r="C58" s="1181" t="s">
        <v>537</v>
      </c>
      <c r="D58" s="1182"/>
      <c r="E58" s="1183"/>
      <c r="F58" s="365">
        <v>22072</v>
      </c>
      <c r="G58" s="365">
        <v>23129</v>
      </c>
      <c r="H58" s="366">
        <v>24200</v>
      </c>
    </row>
    <row r="59" spans="2:8" ht="45.75" customHeight="1">
      <c r="B59" s="104"/>
      <c r="C59" s="1181" t="s">
        <v>539</v>
      </c>
      <c r="D59" s="1182"/>
      <c r="E59" s="1183"/>
      <c r="F59" s="365">
        <v>17671</v>
      </c>
      <c r="G59" s="365">
        <v>18574</v>
      </c>
      <c r="H59" s="366">
        <v>19619</v>
      </c>
    </row>
    <row r="60" spans="2:8" ht="45.75" customHeight="1">
      <c r="B60" s="104"/>
      <c r="C60" s="1181" t="s">
        <v>573</v>
      </c>
      <c r="D60" s="1182"/>
      <c r="E60" s="1183"/>
      <c r="F60" s="365" t="s">
        <v>538</v>
      </c>
      <c r="G60" s="365">
        <v>4519</v>
      </c>
      <c r="H60" s="366">
        <v>15715</v>
      </c>
    </row>
    <row r="61" spans="2:8" ht="45.75" customHeight="1">
      <c r="B61" s="104"/>
      <c r="C61" s="1181" t="s">
        <v>540</v>
      </c>
      <c r="D61" s="1182"/>
      <c r="E61" s="1183"/>
      <c r="F61" s="365">
        <v>10164</v>
      </c>
      <c r="G61" s="365">
        <v>10190</v>
      </c>
      <c r="H61" s="366">
        <v>10221</v>
      </c>
    </row>
    <row r="62" spans="2:8" ht="45.75" customHeight="1" thickBot="1">
      <c r="B62" s="105"/>
      <c r="C62" s="1181" t="s">
        <v>541</v>
      </c>
      <c r="D62" s="1182"/>
      <c r="E62" s="1183"/>
      <c r="F62" s="367">
        <v>9286</v>
      </c>
      <c r="G62" s="367">
        <v>9237</v>
      </c>
      <c r="H62" s="368">
        <v>9175</v>
      </c>
    </row>
    <row r="63" spans="2:8" ht="52.5" customHeight="1" thickBot="1">
      <c r="B63" s="106"/>
      <c r="C63" s="1184" t="s">
        <v>49</v>
      </c>
      <c r="D63" s="1184"/>
      <c r="E63" s="1185"/>
      <c r="F63" s="369">
        <v>261198</v>
      </c>
      <c r="G63" s="369">
        <v>284887</v>
      </c>
      <c r="H63" s="370">
        <v>299196</v>
      </c>
    </row>
    <row r="64" spans="2:8"/>
  </sheetData>
  <sheetProtection algorithmName="SHA-512" hashValue="g293hVCV1ggOlU2q5uSyGEFboTD+07qJuUzKCuVTQiPL8SmNSRsee3wdwSO3SeTWg2cs8wfZhzlHtSC0PTh5NA==" saltValue="jNV8MGFMQmX/llaTpC2L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13" customWidth="1"/>
    <col min="2" max="8" width="13.375" style="113" customWidth="1"/>
    <col min="9" max="16384" width="11.125" style="113"/>
  </cols>
  <sheetData>
    <row r="1" spans="1:8">
      <c r="A1" s="107"/>
      <c r="B1" s="108"/>
      <c r="C1" s="109"/>
      <c r="D1" s="110"/>
      <c r="E1" s="111"/>
      <c r="F1" s="111"/>
      <c r="G1" s="111"/>
      <c r="H1" s="112"/>
    </row>
    <row r="2" spans="1:8">
      <c r="A2" s="114"/>
      <c r="B2" s="115"/>
      <c r="C2" s="116"/>
      <c r="D2" s="117" t="s">
        <v>50</v>
      </c>
      <c r="E2" s="118"/>
      <c r="F2" s="119" t="s">
        <v>51</v>
      </c>
      <c r="G2" s="120"/>
      <c r="H2" s="121"/>
    </row>
    <row r="3" spans="1:8">
      <c r="A3" s="117" t="s">
        <v>509</v>
      </c>
      <c r="B3" s="122"/>
      <c r="C3" s="123"/>
      <c r="D3" s="124">
        <v>22502</v>
      </c>
      <c r="E3" s="125"/>
      <c r="F3" s="126">
        <v>46888</v>
      </c>
      <c r="G3" s="127"/>
      <c r="H3" s="128"/>
    </row>
    <row r="4" spans="1:8">
      <c r="A4" s="129"/>
      <c r="B4" s="130"/>
      <c r="C4" s="131"/>
      <c r="D4" s="132">
        <v>11601</v>
      </c>
      <c r="E4" s="133"/>
      <c r="F4" s="134">
        <v>14375</v>
      </c>
      <c r="G4" s="135"/>
      <c r="H4" s="136"/>
    </row>
    <row r="5" spans="1:8">
      <c r="A5" s="117" t="s">
        <v>511</v>
      </c>
      <c r="B5" s="122"/>
      <c r="C5" s="123"/>
      <c r="D5" s="124">
        <v>24330</v>
      </c>
      <c r="E5" s="125"/>
      <c r="F5" s="126">
        <v>46574</v>
      </c>
      <c r="G5" s="127"/>
      <c r="H5" s="128"/>
    </row>
    <row r="6" spans="1:8">
      <c r="A6" s="129"/>
      <c r="B6" s="130"/>
      <c r="C6" s="131"/>
      <c r="D6" s="132">
        <v>11369</v>
      </c>
      <c r="E6" s="133"/>
      <c r="F6" s="134">
        <v>14394</v>
      </c>
      <c r="G6" s="135"/>
      <c r="H6" s="136"/>
    </row>
    <row r="7" spans="1:8">
      <c r="A7" s="117" t="s">
        <v>512</v>
      </c>
      <c r="B7" s="122"/>
      <c r="C7" s="123"/>
      <c r="D7" s="124">
        <v>26046</v>
      </c>
      <c r="E7" s="125"/>
      <c r="F7" s="126">
        <v>44729</v>
      </c>
      <c r="G7" s="127"/>
      <c r="H7" s="128"/>
    </row>
    <row r="8" spans="1:8">
      <c r="A8" s="129"/>
      <c r="B8" s="130"/>
      <c r="C8" s="131"/>
      <c r="D8" s="132">
        <v>13662</v>
      </c>
      <c r="E8" s="133"/>
      <c r="F8" s="134">
        <v>15395</v>
      </c>
      <c r="G8" s="135"/>
      <c r="H8" s="136"/>
    </row>
    <row r="9" spans="1:8">
      <c r="A9" s="117" t="s">
        <v>513</v>
      </c>
      <c r="B9" s="122"/>
      <c r="C9" s="123"/>
      <c r="D9" s="124">
        <v>28092</v>
      </c>
      <c r="E9" s="125"/>
      <c r="F9" s="126">
        <v>44130</v>
      </c>
      <c r="G9" s="127"/>
      <c r="H9" s="128"/>
    </row>
    <row r="10" spans="1:8">
      <c r="A10" s="129"/>
      <c r="B10" s="130"/>
      <c r="C10" s="131"/>
      <c r="D10" s="132">
        <v>15768</v>
      </c>
      <c r="E10" s="133"/>
      <c r="F10" s="134">
        <v>15920</v>
      </c>
      <c r="G10" s="135"/>
      <c r="H10" s="136"/>
    </row>
    <row r="11" spans="1:8">
      <c r="A11" s="117" t="s">
        <v>514</v>
      </c>
      <c r="B11" s="122"/>
      <c r="C11" s="123"/>
      <c r="D11" s="124">
        <v>27017</v>
      </c>
      <c r="E11" s="125"/>
      <c r="F11" s="126">
        <v>44816</v>
      </c>
      <c r="G11" s="127"/>
      <c r="H11" s="128"/>
    </row>
    <row r="12" spans="1:8">
      <c r="A12" s="129"/>
      <c r="B12" s="130"/>
      <c r="C12" s="137"/>
      <c r="D12" s="132">
        <v>15429</v>
      </c>
      <c r="E12" s="133"/>
      <c r="F12" s="134">
        <v>17040</v>
      </c>
      <c r="G12" s="135"/>
      <c r="H12" s="136"/>
    </row>
    <row r="13" spans="1:8">
      <c r="A13" s="117"/>
      <c r="B13" s="122"/>
      <c r="C13" s="138"/>
      <c r="D13" s="139">
        <v>25597</v>
      </c>
      <c r="E13" s="140"/>
      <c r="F13" s="141">
        <v>45427</v>
      </c>
      <c r="G13" s="142"/>
      <c r="H13" s="128"/>
    </row>
    <row r="14" spans="1:8">
      <c r="A14" s="129"/>
      <c r="B14" s="130"/>
      <c r="C14" s="131"/>
      <c r="D14" s="132">
        <v>13566</v>
      </c>
      <c r="E14" s="133"/>
      <c r="F14" s="134">
        <v>15425</v>
      </c>
      <c r="G14" s="135"/>
      <c r="H14" s="136"/>
    </row>
    <row r="17" spans="1:11">
      <c r="A17" s="113" t="s">
        <v>52</v>
      </c>
    </row>
    <row r="18" spans="1:11">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c r="A19" s="143" t="s">
        <v>53</v>
      </c>
      <c r="B19" s="143">
        <f>ROUND(VALUE(SUBSTITUTE(実質収支比率等に係る経年分析!F$48,"▲","-")),2)</f>
        <v>2.2400000000000002</v>
      </c>
      <c r="C19" s="143">
        <f>ROUND(VALUE(SUBSTITUTE(実質収支比率等に係る経年分析!G$48,"▲","-")),2)</f>
        <v>2.69</v>
      </c>
      <c r="D19" s="143">
        <f>ROUND(VALUE(SUBSTITUTE(実質収支比率等に係る経年分析!H$48,"▲","-")),2)</f>
        <v>3.23</v>
      </c>
      <c r="E19" s="143">
        <f>ROUND(VALUE(SUBSTITUTE(実質収支比率等に係る経年分析!I$48,"▲","-")),2)</f>
        <v>2.71</v>
      </c>
      <c r="F19" s="143">
        <f>ROUND(VALUE(SUBSTITUTE(実質収支比率等に係る経年分析!J$48,"▲","-")),2)</f>
        <v>3.6</v>
      </c>
    </row>
    <row r="20" spans="1:11">
      <c r="A20" s="143" t="s">
        <v>54</v>
      </c>
      <c r="B20" s="143">
        <f>ROUND(VALUE(SUBSTITUTE(実質収支比率等に係る経年分析!F$47,"▲","-")),2)</f>
        <v>1.42</v>
      </c>
      <c r="C20" s="143">
        <f>ROUND(VALUE(SUBSTITUTE(実質収支比率等に係る経年分析!G$47,"▲","-")),2)</f>
        <v>6.12</v>
      </c>
      <c r="D20" s="143">
        <f>ROUND(VALUE(SUBSTITUTE(実質収支比率等に係る経年分析!H$47,"▲","-")),2)</f>
        <v>7.72</v>
      </c>
      <c r="E20" s="143">
        <f>ROUND(VALUE(SUBSTITUTE(実質収支比率等に係る経年分析!I$47,"▲","-")),2)</f>
        <v>9.1</v>
      </c>
      <c r="F20" s="143">
        <f>ROUND(VALUE(SUBSTITUTE(実質収支比率等に係る経年分析!J$47,"▲","-")),2)</f>
        <v>9.09</v>
      </c>
    </row>
    <row r="21" spans="1:11">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6.75</v>
      </c>
      <c r="D21" s="143">
        <f>IF(ISNUMBER(VALUE(SUBSTITUTE(実質収支比率等に係る経年分析!H$49,"▲","-"))),ROUND(VALUE(SUBSTITUTE(実質収支比率等に係る経年分析!H$49,"▲","-")),2),NA())</f>
        <v>3.13</v>
      </c>
      <c r="E21" s="143">
        <f>IF(ISNUMBER(VALUE(SUBSTITUTE(実質収支比率等に係る経年分析!I$49,"▲","-"))),ROUND(VALUE(SUBSTITUTE(実質収支比率等に係る経年分析!I$49,"▲","-")),2),NA())</f>
        <v>1.85</v>
      </c>
      <c r="F21" s="143">
        <f>IF(ISNUMBER(VALUE(SUBSTITUTE(実質収支比率等に係る経年分析!J$49,"▲","-"))),ROUND(VALUE(SUBSTITUTE(実質収支比率等に係る経年分析!J$49,"▲","-")),2),NA())</f>
        <v>1.9</v>
      </c>
    </row>
    <row r="24" spans="1:11">
      <c r="A24" s="113" t="s">
        <v>56</v>
      </c>
    </row>
    <row r="25" spans="1:11">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c r="A26" s="144"/>
      <c r="B26" s="144" t="s">
        <v>57</v>
      </c>
      <c r="C26" s="144" t="s">
        <v>58</v>
      </c>
      <c r="D26" s="144" t="s">
        <v>57</v>
      </c>
      <c r="E26" s="144" t="s">
        <v>58</v>
      </c>
      <c r="F26" s="144" t="s">
        <v>57</v>
      </c>
      <c r="G26" s="144" t="s">
        <v>58</v>
      </c>
      <c r="H26" s="144" t="s">
        <v>57</v>
      </c>
      <c r="I26" s="144" t="s">
        <v>58</v>
      </c>
      <c r="J26" s="144" t="s">
        <v>57</v>
      </c>
      <c r="K26" s="144" t="s">
        <v>58</v>
      </c>
    </row>
    <row r="27" spans="1:11">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1.19</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0.01</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0.01</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0.02</v>
      </c>
    </row>
    <row r="28" spans="1:11">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c r="A29" s="144" t="str">
        <f>IF(連結実質赤字比率に係る赤字・黒字の構成分析!C$41="",NA(),連結実質赤字比率に係る赤字・黒字の構成分析!C$41)</f>
        <v>国民健康保険事業特別会計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1.35</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0.66</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0.13</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0.04</v>
      </c>
    </row>
    <row r="30" spans="1:11">
      <c r="A30" s="144" t="str">
        <f>IF(連結実質赤字比率に係る赤字・黒字の構成分析!C$40="",NA(),連結実質赤字比率に係る赤字・黒字の構成分析!C$40)</f>
        <v>埼玉県総合リハビリテーションセンター病院事業会計</v>
      </c>
      <c r="B30" s="144" t="e">
        <f>IF(ROUND(VALUE(SUBSTITUTE(連結実質赤字比率に係る赤字・黒字の構成分析!F$40,"▲", "-")), 2) &lt; 0, ABS(ROUND(VALUE(SUBSTITUTE(連結実質赤字比率に係る赤字・黒字の構成分析!F$40,"▲", "-")), 2)), NA())</f>
        <v>#VALUE!</v>
      </c>
      <c r="C30" s="144" t="e">
        <f>IF(ROUND(VALUE(SUBSTITUTE(連結実質赤字比率に係る赤字・黒字の構成分析!F$40,"▲", "-")), 2) &gt;= 0, ABS(ROUND(VALUE(SUBSTITUTE(連結実質赤字比率に係る赤字・黒字の構成分析!F$40,"▲", "-")), 2)), NA())</f>
        <v>#VALUE!</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0.19</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0.24</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0.24</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0.24</v>
      </c>
    </row>
    <row r="31" spans="1:11">
      <c r="A31" s="144" t="str">
        <f>IF(連結実質赤字比率に係る赤字・黒字の構成分析!C$39="",NA(),連結実質赤字比率に係る赤字・黒字の構成分析!C$39)</f>
        <v>公営競技事業特別会計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0.24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0.22</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0.34</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0.33</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0.33</v>
      </c>
    </row>
    <row r="32" spans="1:11">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1.32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1.39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1.18</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1.04</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0.82</v>
      </c>
    </row>
    <row r="33" spans="1:16">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1.05</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1.02</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0.98</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0.91</v>
      </c>
    </row>
    <row r="34" spans="1:16">
      <c r="A34" s="144" t="str">
        <f>IF(連結実質赤字比率に係る赤字・黒字の構成分析!C$36="",NA(),連結実質赤字比率に係る赤字・黒字の構成分析!C$36)</f>
        <v>一般会計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2.2200000000000002</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2.66</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3.21</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2.7</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3.57</v>
      </c>
    </row>
    <row r="35" spans="1:16">
      <c r="A35" s="144" t="str">
        <f>IF(連結実質赤字比率に係る赤字・黒字の構成分析!C$35="",NA(),連結実質赤字比率に係る赤字・黒字の構成分析!C$35)</f>
        <v>水道用水供給事業会計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4.3600000000000003</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4.32</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4.28</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3.88</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3.97</v>
      </c>
    </row>
    <row r="36" spans="1:16">
      <c r="A36" s="144" t="str">
        <f>IF(連結実質赤字比率に係る赤字・黒字の構成分析!C$34="",NA(),連結実質赤字比率に係る赤字・黒字の構成分析!C$34)</f>
        <v>地域整備事業会計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4.4000000000000004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3.67</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5.13</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4.8899999999999997</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4.6399999999999997</v>
      </c>
    </row>
    <row r="39" spans="1:16">
      <c r="A39" s="113" t="s">
        <v>59</v>
      </c>
    </row>
    <row r="40" spans="1:16">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c r="A42" s="145" t="s">
        <v>62</v>
      </c>
      <c r="B42" s="145"/>
      <c r="C42" s="145"/>
      <c r="D42" s="145">
        <f>'実質公債費比率（分子）の構造'!K$52</f>
        <v>171742</v>
      </c>
      <c r="E42" s="145"/>
      <c r="F42" s="145"/>
      <c r="G42" s="145">
        <f>'実質公債費比率（分子）の構造'!L$52</f>
        <v>178951</v>
      </c>
      <c r="H42" s="145"/>
      <c r="I42" s="145"/>
      <c r="J42" s="145">
        <f>'実質公債費比率（分子）の構造'!M$52</f>
        <v>171885</v>
      </c>
      <c r="K42" s="145"/>
      <c r="L42" s="145"/>
      <c r="M42" s="145">
        <f>'実質公債費比率（分子）の構造'!N$52</f>
        <v>171365</v>
      </c>
      <c r="N42" s="145"/>
      <c r="O42" s="145"/>
      <c r="P42" s="145">
        <f>'実質公債費比率（分子）の構造'!O$52</f>
        <v>169889</v>
      </c>
    </row>
    <row r="43" spans="1:16">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c r="A44" s="145" t="s">
        <v>63</v>
      </c>
      <c r="B44" s="145">
        <f>'実質公債費比率（分子）の構造'!K$50</f>
        <v>992</v>
      </c>
      <c r="C44" s="145"/>
      <c r="D44" s="145"/>
      <c r="E44" s="145">
        <f>'実質公債費比率（分子）の構造'!L$50</f>
        <v>899</v>
      </c>
      <c r="F44" s="145"/>
      <c r="G44" s="145"/>
      <c r="H44" s="145">
        <f>'実質公債費比率（分子）の構造'!M$50</f>
        <v>890</v>
      </c>
      <c r="I44" s="145"/>
      <c r="J44" s="145"/>
      <c r="K44" s="145">
        <f>'実質公債費比率（分子）の構造'!N$50</f>
        <v>936</v>
      </c>
      <c r="L44" s="145"/>
      <c r="M44" s="145"/>
      <c r="N44" s="145">
        <f>'実質公債費比率（分子）の構造'!O$50</f>
        <v>988</v>
      </c>
      <c r="O44" s="145"/>
      <c r="P44" s="145"/>
    </row>
    <row r="45" spans="1:16">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c r="A46" s="145" t="s">
        <v>65</v>
      </c>
      <c r="B46" s="145">
        <f>'実質公債費比率（分子）の構造'!K$48</f>
        <v>5716</v>
      </c>
      <c r="C46" s="145"/>
      <c r="D46" s="145"/>
      <c r="E46" s="145">
        <f>'実質公債費比率（分子）の構造'!L$48</f>
        <v>2551</v>
      </c>
      <c r="F46" s="145"/>
      <c r="G46" s="145"/>
      <c r="H46" s="145">
        <f>'実質公債費比率（分子）の構造'!M$48</f>
        <v>2200</v>
      </c>
      <c r="I46" s="145"/>
      <c r="J46" s="145"/>
      <c r="K46" s="145">
        <f>'実質公債費比率（分子）の構造'!N$48</f>
        <v>2055</v>
      </c>
      <c r="L46" s="145"/>
      <c r="M46" s="145"/>
      <c r="N46" s="145">
        <f>'実質公債費比率（分子）の構造'!O$48</f>
        <v>1572</v>
      </c>
      <c r="O46" s="145"/>
      <c r="P46" s="145"/>
    </row>
    <row r="47" spans="1:16">
      <c r="A47" s="145" t="s">
        <v>13</v>
      </c>
      <c r="B47" s="145">
        <f>'実質公債費比率（分子）の構造'!K$47</f>
        <v>174728</v>
      </c>
      <c r="C47" s="145"/>
      <c r="D47" s="145"/>
      <c r="E47" s="145">
        <f>'実質公債費比率（分子）の構造'!L$47</f>
        <v>177183</v>
      </c>
      <c r="F47" s="145"/>
      <c r="G47" s="145"/>
      <c r="H47" s="145">
        <f>'実質公債費比率（分子）の構造'!M$47</f>
        <v>180257</v>
      </c>
      <c r="I47" s="145"/>
      <c r="J47" s="145"/>
      <c r="K47" s="145">
        <f>'実質公債費比率（分子）の構造'!N$47</f>
        <v>181333</v>
      </c>
      <c r="L47" s="145"/>
      <c r="M47" s="145"/>
      <c r="N47" s="145">
        <f>'実質公債費比率（分子）の構造'!O$47</f>
        <v>180289</v>
      </c>
      <c r="O47" s="145"/>
      <c r="P47" s="145"/>
    </row>
    <row r="48" spans="1:16">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c r="A49" s="145" t="s">
        <v>67</v>
      </c>
      <c r="B49" s="145">
        <f>'実質公債費比率（分子）の構造'!K$45</f>
        <v>105211</v>
      </c>
      <c r="C49" s="145"/>
      <c r="D49" s="145"/>
      <c r="E49" s="145">
        <f>'実質公債費比率（分子）の構造'!L$45</f>
        <v>114906</v>
      </c>
      <c r="F49" s="145"/>
      <c r="G49" s="145"/>
      <c r="H49" s="145">
        <f>'実質公債費比率（分子）の構造'!M$45</f>
        <v>112610</v>
      </c>
      <c r="I49" s="145"/>
      <c r="J49" s="145"/>
      <c r="K49" s="145">
        <f>'実質公債費比率（分子）の構造'!N$45</f>
        <v>113611</v>
      </c>
      <c r="L49" s="145"/>
      <c r="M49" s="145"/>
      <c r="N49" s="145">
        <f>'実質公債費比率（分子）の構造'!O$45</f>
        <v>113986</v>
      </c>
      <c r="O49" s="145"/>
      <c r="P49" s="145"/>
    </row>
    <row r="50" spans="1:16">
      <c r="A50" s="145" t="s">
        <v>68</v>
      </c>
      <c r="B50" s="145" t="e">
        <f>NA()</f>
        <v>#N/A</v>
      </c>
      <c r="C50" s="145">
        <f>IF(ISNUMBER('実質公債費比率（分子）の構造'!K$53),'実質公債費比率（分子）の構造'!K$53,NA())</f>
        <v>114905</v>
      </c>
      <c r="D50" s="145" t="e">
        <f>NA()</f>
        <v>#N/A</v>
      </c>
      <c r="E50" s="145" t="e">
        <f>NA()</f>
        <v>#N/A</v>
      </c>
      <c r="F50" s="145">
        <f>IF(ISNUMBER('実質公債費比率（分子）の構造'!L$53),'実質公債費比率（分子）の構造'!L$53,NA())</f>
        <v>116588</v>
      </c>
      <c r="G50" s="145" t="e">
        <f>NA()</f>
        <v>#N/A</v>
      </c>
      <c r="H50" s="145" t="e">
        <f>NA()</f>
        <v>#N/A</v>
      </c>
      <c r="I50" s="145">
        <f>IF(ISNUMBER('実質公債費比率（分子）の構造'!M$53),'実質公債費比率（分子）の構造'!M$53,NA())</f>
        <v>124072</v>
      </c>
      <c r="J50" s="145" t="e">
        <f>NA()</f>
        <v>#N/A</v>
      </c>
      <c r="K50" s="145" t="e">
        <f>NA()</f>
        <v>#N/A</v>
      </c>
      <c r="L50" s="145">
        <f>IF(ISNUMBER('実質公債費比率（分子）の構造'!N$53),'実質公債費比率（分子）の構造'!N$53,NA())</f>
        <v>126570</v>
      </c>
      <c r="M50" s="145" t="e">
        <f>NA()</f>
        <v>#N/A</v>
      </c>
      <c r="N50" s="145" t="e">
        <f>NA()</f>
        <v>#N/A</v>
      </c>
      <c r="O50" s="145">
        <f>IF(ISNUMBER('実質公債費比率（分子）の構造'!O$53),'実質公債費比率（分子）の構造'!O$53,NA())</f>
        <v>126946</v>
      </c>
      <c r="P50" s="145" t="e">
        <f>NA()</f>
        <v>#N/A</v>
      </c>
    </row>
    <row r="53" spans="1:16">
      <c r="A53" s="113" t="s">
        <v>69</v>
      </c>
    </row>
    <row r="54" spans="1:16">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c r="A56" s="144" t="s">
        <v>43</v>
      </c>
      <c r="B56" s="144"/>
      <c r="C56" s="144"/>
      <c r="D56" s="144">
        <f>'将来負担比率（分子）の構造'!I$52</f>
        <v>2261323</v>
      </c>
      <c r="E56" s="144"/>
      <c r="F56" s="144"/>
      <c r="G56" s="144">
        <f>'将来負担比率（分子）の構造'!J$52</f>
        <v>2292489</v>
      </c>
      <c r="H56" s="144"/>
      <c r="I56" s="144"/>
      <c r="J56" s="144">
        <f>'将来負担比率（分子）の構造'!K$52</f>
        <v>2253251</v>
      </c>
      <c r="K56" s="144"/>
      <c r="L56" s="144"/>
      <c r="M56" s="144">
        <f>'将来負担比率（分子）の構造'!L$52</f>
        <v>2197312</v>
      </c>
      <c r="N56" s="144"/>
      <c r="O56" s="144"/>
      <c r="P56" s="144">
        <f>'将来負担比率（分子）の構造'!M$52</f>
        <v>2104438</v>
      </c>
    </row>
    <row r="57" spans="1:16">
      <c r="A57" s="144" t="s">
        <v>42</v>
      </c>
      <c r="B57" s="144"/>
      <c r="C57" s="144"/>
      <c r="D57" s="144">
        <f>'将来負担比率（分子）の構造'!I$51</f>
        <v>39384</v>
      </c>
      <c r="E57" s="144"/>
      <c r="F57" s="144"/>
      <c r="G57" s="144">
        <f>'将来負担比率（分子）の構造'!J$51</f>
        <v>67360</v>
      </c>
      <c r="H57" s="144"/>
      <c r="I57" s="144"/>
      <c r="J57" s="144">
        <f>'将来負担比率（分子）の構造'!K$51</f>
        <v>58609</v>
      </c>
      <c r="K57" s="144"/>
      <c r="L57" s="144"/>
      <c r="M57" s="144">
        <f>'将来負担比率（分子）の構造'!L$51</f>
        <v>54254</v>
      </c>
      <c r="N57" s="144"/>
      <c r="O57" s="144"/>
      <c r="P57" s="144">
        <f>'将来負担比率（分子）の構造'!M$51</f>
        <v>51959</v>
      </c>
    </row>
    <row r="58" spans="1:16">
      <c r="A58" s="144" t="s">
        <v>41</v>
      </c>
      <c r="B58" s="144"/>
      <c r="C58" s="144"/>
      <c r="D58" s="144">
        <f>'将来負担比率（分子）の構造'!I$50</f>
        <v>956758</v>
      </c>
      <c r="E58" s="144"/>
      <c r="F58" s="144"/>
      <c r="G58" s="144">
        <f>'将来負担比率（分子）の構造'!J$50</f>
        <v>1104861</v>
      </c>
      <c r="H58" s="144"/>
      <c r="I58" s="144"/>
      <c r="J58" s="144">
        <f>'将来負担比率（分子）の構造'!K$50</f>
        <v>1189732</v>
      </c>
      <c r="K58" s="144"/>
      <c r="L58" s="144"/>
      <c r="M58" s="144">
        <f>'将来負担比率（分子）の構造'!L$50</f>
        <v>1256532</v>
      </c>
      <c r="N58" s="144"/>
      <c r="O58" s="144"/>
      <c r="P58" s="144">
        <f>'将来負担比率（分子）の構造'!M$50</f>
        <v>1296580</v>
      </c>
    </row>
    <row r="59" spans="1:16">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c r="A61" s="144" t="s">
        <v>36</v>
      </c>
      <c r="B61" s="144">
        <f>'将来負担比率（分子）の構造'!I$46</f>
        <v>30436</v>
      </c>
      <c r="C61" s="144"/>
      <c r="D61" s="144"/>
      <c r="E61" s="144">
        <f>'将来負担比率（分子）の構造'!J$46</f>
        <v>28818</v>
      </c>
      <c r="F61" s="144"/>
      <c r="G61" s="144"/>
      <c r="H61" s="144">
        <f>'将来負担比率（分子）の構造'!K$46</f>
        <v>20151</v>
      </c>
      <c r="I61" s="144"/>
      <c r="J61" s="144"/>
      <c r="K61" s="144">
        <f>'将来負担比率（分子）の構造'!L$46</f>
        <v>21835</v>
      </c>
      <c r="L61" s="144"/>
      <c r="M61" s="144"/>
      <c r="N61" s="144">
        <f>'将来負担比率（分子）の構造'!M$46</f>
        <v>24817</v>
      </c>
      <c r="O61" s="144"/>
      <c r="P61" s="144"/>
    </row>
    <row r="62" spans="1:16">
      <c r="A62" s="144" t="s">
        <v>35</v>
      </c>
      <c r="B62" s="144">
        <f>'将来負担比率（分子）の構造'!I$45</f>
        <v>331043</v>
      </c>
      <c r="C62" s="144"/>
      <c r="D62" s="144"/>
      <c r="E62" s="144">
        <f>'将来負担比率（分子）の構造'!J$45</f>
        <v>320520</v>
      </c>
      <c r="F62" s="144"/>
      <c r="G62" s="144"/>
      <c r="H62" s="144">
        <f>'将来負担比率（分子）の構造'!K$45</f>
        <v>311567</v>
      </c>
      <c r="I62" s="144"/>
      <c r="J62" s="144"/>
      <c r="K62" s="144">
        <f>'将来負担比率（分子）の構造'!L$45</f>
        <v>327359</v>
      </c>
      <c r="L62" s="144"/>
      <c r="M62" s="144"/>
      <c r="N62" s="144">
        <f>'将来負担比率（分子）の構造'!M$45</f>
        <v>329393</v>
      </c>
      <c r="O62" s="144"/>
      <c r="P62" s="144"/>
    </row>
    <row r="63" spans="1:16">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c r="A64" s="144" t="s">
        <v>33</v>
      </c>
      <c r="B64" s="144">
        <f>'将来負担比率（分子）の構造'!I$43</f>
        <v>77237</v>
      </c>
      <c r="C64" s="144"/>
      <c r="D64" s="144"/>
      <c r="E64" s="144">
        <f>'将来負担比率（分子）の構造'!J$43</f>
        <v>28453</v>
      </c>
      <c r="F64" s="144"/>
      <c r="G64" s="144"/>
      <c r="H64" s="144">
        <f>'将来負担比率（分子）の構造'!K$43</f>
        <v>28191</v>
      </c>
      <c r="I64" s="144"/>
      <c r="J64" s="144"/>
      <c r="K64" s="144">
        <f>'将来負担比率（分子）の構造'!L$43</f>
        <v>31467</v>
      </c>
      <c r="L64" s="144"/>
      <c r="M64" s="144"/>
      <c r="N64" s="144">
        <f>'将来負担比率（分子）の構造'!M$43</f>
        <v>31073</v>
      </c>
      <c r="O64" s="144"/>
      <c r="P64" s="144"/>
    </row>
    <row r="65" spans="1:16">
      <c r="A65" s="144" t="s">
        <v>32</v>
      </c>
      <c r="B65" s="144">
        <f>'将来負担比率（分子）の構造'!I$42</f>
        <v>8592</v>
      </c>
      <c r="C65" s="144"/>
      <c r="D65" s="144"/>
      <c r="E65" s="144">
        <f>'将来負担比率（分子）の構造'!J$42</f>
        <v>8852</v>
      </c>
      <c r="F65" s="144"/>
      <c r="G65" s="144"/>
      <c r="H65" s="144">
        <f>'将来負担比率（分子）の構造'!K$42</f>
        <v>10088</v>
      </c>
      <c r="I65" s="144"/>
      <c r="J65" s="144"/>
      <c r="K65" s="144">
        <f>'将来負担比率（分子）の構造'!L$42</f>
        <v>9973</v>
      </c>
      <c r="L65" s="144"/>
      <c r="M65" s="144"/>
      <c r="N65" s="144">
        <f>'将来負担比率（分子）の構造'!M$42</f>
        <v>9942</v>
      </c>
      <c r="O65" s="144"/>
      <c r="P65" s="144"/>
    </row>
    <row r="66" spans="1:16">
      <c r="A66" s="144" t="s">
        <v>31</v>
      </c>
      <c r="B66" s="144">
        <f>'将来負担比率（分子）の構造'!I$41</f>
        <v>4724954</v>
      </c>
      <c r="C66" s="144"/>
      <c r="D66" s="144"/>
      <c r="E66" s="144">
        <f>'将来負担比率（分子）の構造'!J$41</f>
        <v>4868884</v>
      </c>
      <c r="F66" s="144"/>
      <c r="G66" s="144"/>
      <c r="H66" s="144">
        <f>'将来負担比率（分子）の構造'!K$41</f>
        <v>4863557</v>
      </c>
      <c r="I66" s="144"/>
      <c r="J66" s="144"/>
      <c r="K66" s="144">
        <f>'将来負担比率（分子）の構造'!L$41</f>
        <v>4839270</v>
      </c>
      <c r="L66" s="144"/>
      <c r="M66" s="144"/>
      <c r="N66" s="144">
        <f>'将来負担比率（分子）の構造'!M$41</f>
        <v>4775359</v>
      </c>
      <c r="O66" s="144"/>
      <c r="P66" s="144"/>
    </row>
    <row r="67" spans="1:16">
      <c r="A67" s="144" t="s">
        <v>72</v>
      </c>
      <c r="B67" s="144" t="e">
        <f>NA()</f>
        <v>#N/A</v>
      </c>
      <c r="C67" s="144">
        <f>IF(ISNUMBER('将来負担比率（分子）の構造'!I$53), IF('将来負担比率（分子）の構造'!I$53 &lt; 0, 0, '将来負担比率（分子）の構造'!I$53), NA())</f>
        <v>1914797</v>
      </c>
      <c r="D67" s="144" t="e">
        <f>NA()</f>
        <v>#N/A</v>
      </c>
      <c r="E67" s="144" t="e">
        <f>NA()</f>
        <v>#N/A</v>
      </c>
      <c r="F67" s="144">
        <f>IF(ISNUMBER('将来負担比率（分子）の構造'!J$53), IF('将来負担比率（分子）の構造'!J$53 &lt; 0, 0, '将来負担比率（分子）の構造'!J$53), NA())</f>
        <v>1790817</v>
      </c>
      <c r="G67" s="144" t="e">
        <f>NA()</f>
        <v>#N/A</v>
      </c>
      <c r="H67" s="144" t="e">
        <f>NA()</f>
        <v>#N/A</v>
      </c>
      <c r="I67" s="144">
        <f>IF(ISNUMBER('将来負担比率（分子）の構造'!K$53), IF('将来負担比率（分子）の構造'!K$53 &lt; 0, 0, '将来負担比率（分子）の構造'!K$53), NA())</f>
        <v>1731961</v>
      </c>
      <c r="J67" s="144" t="e">
        <f>NA()</f>
        <v>#N/A</v>
      </c>
      <c r="K67" s="144" t="e">
        <f>NA()</f>
        <v>#N/A</v>
      </c>
      <c r="L67" s="144">
        <f>IF(ISNUMBER('将来負担比率（分子）の構造'!L$53), IF('将来負担比率（分子）の構造'!L$53 &lt; 0, 0, '将来負担比率（分子）の構造'!L$53), NA())</f>
        <v>1721807</v>
      </c>
      <c r="M67" s="144" t="e">
        <f>NA()</f>
        <v>#N/A</v>
      </c>
      <c r="N67" s="144" t="e">
        <f>NA()</f>
        <v>#N/A</v>
      </c>
      <c r="O67" s="144">
        <f>IF(ISNUMBER('将来負担比率（分子）の構造'!M$53), IF('将来負担比率（分子）の構造'!M$53 &lt; 0, 0, '将来負担比率（分子）の構造'!M$53), NA())</f>
        <v>1717606</v>
      </c>
      <c r="P67" s="144" t="e">
        <f>NA()</f>
        <v>#N/A</v>
      </c>
    </row>
    <row r="70" spans="1:16">
      <c r="A70" s="146" t="s">
        <v>73</v>
      </c>
      <c r="B70" s="146"/>
      <c r="C70" s="146"/>
      <c r="D70" s="146"/>
      <c r="E70" s="146"/>
      <c r="F70" s="146"/>
    </row>
    <row r="71" spans="1:16">
      <c r="A71" s="147"/>
      <c r="B71" s="147" t="str">
        <f>基金残高に係る経年分析!F54</f>
        <v>R04</v>
      </c>
      <c r="C71" s="147" t="str">
        <f>基金残高に係る経年分析!G54</f>
        <v>R05</v>
      </c>
      <c r="D71" s="147" t="str">
        <f>基金残高に係る経年分析!H54</f>
        <v>R06</v>
      </c>
    </row>
    <row r="72" spans="1:16">
      <c r="A72" s="147" t="s">
        <v>74</v>
      </c>
      <c r="B72" s="148">
        <f>基金残高に係る経年分析!F55</f>
        <v>97960</v>
      </c>
      <c r="C72" s="148">
        <f>基金残高に係る経年分析!G55</f>
        <v>117855</v>
      </c>
      <c r="D72" s="148">
        <f>基金残高に係る経年分析!H55</f>
        <v>120372</v>
      </c>
    </row>
    <row r="73" spans="1:16">
      <c r="A73" s="147" t="s">
        <v>75</v>
      </c>
      <c r="B73" s="148">
        <f>基金残高に係る経年分析!F56</f>
        <v>33257</v>
      </c>
      <c r="C73" s="148">
        <f>基金残高に係る経年分析!G56</f>
        <v>42412</v>
      </c>
      <c r="D73" s="148">
        <f>基金残高に係る経年分析!H56</f>
        <v>50394</v>
      </c>
    </row>
    <row r="74" spans="1:16">
      <c r="A74" s="147" t="s">
        <v>76</v>
      </c>
      <c r="B74" s="148">
        <f>基金残高に係る経年分析!F57</f>
        <v>129981</v>
      </c>
      <c r="C74" s="148">
        <f>基金残高に係る経年分析!G57</f>
        <v>124620</v>
      </c>
      <c r="D74" s="148">
        <f>基金残高に係る経年分析!H57</f>
        <v>128429</v>
      </c>
    </row>
  </sheetData>
  <sheetProtection algorithmName="SHA-512" hashValue="tsNp66WhaVSEj4ESkSOiw764bwYVisyyNCZ76vKjwUzJcm3HkXMzYlt9MZxQJ0uf/vZYZlkgKumMTjGDvsTbCg==" saltValue="mpo7vL+mFCkXhTKiyRQY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c r="B5" s="647" t="s">
        <v>194</v>
      </c>
      <c r="C5" s="648"/>
      <c r="D5" s="648"/>
      <c r="E5" s="648"/>
      <c r="F5" s="648"/>
      <c r="G5" s="648"/>
      <c r="H5" s="648"/>
      <c r="I5" s="648"/>
      <c r="J5" s="648"/>
      <c r="K5" s="648"/>
      <c r="L5" s="648"/>
      <c r="M5" s="648"/>
      <c r="N5" s="648"/>
      <c r="O5" s="648"/>
      <c r="P5" s="648"/>
      <c r="Q5" s="649"/>
      <c r="R5" s="664">
        <v>1084792824</v>
      </c>
      <c r="S5" s="665"/>
      <c r="T5" s="665"/>
      <c r="U5" s="665"/>
      <c r="V5" s="665"/>
      <c r="W5" s="665"/>
      <c r="X5" s="665"/>
      <c r="Y5" s="666"/>
      <c r="Z5" s="677">
        <v>50</v>
      </c>
      <c r="AA5" s="677"/>
      <c r="AB5" s="677"/>
      <c r="AC5" s="677"/>
      <c r="AD5" s="678">
        <v>850075947</v>
      </c>
      <c r="AE5" s="678"/>
      <c r="AF5" s="678"/>
      <c r="AG5" s="678"/>
      <c r="AH5" s="678"/>
      <c r="AI5" s="678"/>
      <c r="AJ5" s="678"/>
      <c r="AK5" s="678"/>
      <c r="AL5" s="661">
        <v>63.2</v>
      </c>
      <c r="AM5" s="662"/>
      <c r="AN5" s="662"/>
      <c r="AO5" s="663"/>
      <c r="AP5" s="647" t="s">
        <v>195</v>
      </c>
      <c r="AQ5" s="648"/>
      <c r="AR5" s="648"/>
      <c r="AS5" s="648"/>
      <c r="AT5" s="648"/>
      <c r="AU5" s="648"/>
      <c r="AV5" s="648"/>
      <c r="AW5" s="648"/>
      <c r="AX5" s="648"/>
      <c r="AY5" s="648"/>
      <c r="AZ5" s="648"/>
      <c r="BA5" s="648"/>
      <c r="BB5" s="648"/>
      <c r="BC5" s="649"/>
      <c r="BD5" s="572">
        <v>1084773366</v>
      </c>
      <c r="BE5" s="573"/>
      <c r="BF5" s="573"/>
      <c r="BG5" s="573"/>
      <c r="BH5" s="573"/>
      <c r="BI5" s="573"/>
      <c r="BJ5" s="573"/>
      <c r="BK5" s="574"/>
      <c r="BL5" s="655">
        <v>100</v>
      </c>
      <c r="BM5" s="655"/>
      <c r="BN5" s="655"/>
      <c r="BO5" s="655"/>
      <c r="BP5" s="650">
        <v>4502649</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c r="B6" s="569" t="s">
        <v>199</v>
      </c>
      <c r="C6" s="570"/>
      <c r="D6" s="570"/>
      <c r="E6" s="570"/>
      <c r="F6" s="570"/>
      <c r="G6" s="570"/>
      <c r="H6" s="570"/>
      <c r="I6" s="570"/>
      <c r="J6" s="570"/>
      <c r="K6" s="570"/>
      <c r="L6" s="570"/>
      <c r="M6" s="570"/>
      <c r="N6" s="570"/>
      <c r="O6" s="570"/>
      <c r="P6" s="570"/>
      <c r="Q6" s="571"/>
      <c r="R6" s="572">
        <v>162704993</v>
      </c>
      <c r="S6" s="573"/>
      <c r="T6" s="573"/>
      <c r="U6" s="573"/>
      <c r="V6" s="573"/>
      <c r="W6" s="573"/>
      <c r="X6" s="573"/>
      <c r="Y6" s="574"/>
      <c r="Z6" s="655">
        <v>7.5</v>
      </c>
      <c r="AA6" s="655"/>
      <c r="AB6" s="655"/>
      <c r="AC6" s="655"/>
      <c r="AD6" s="650">
        <v>162704993</v>
      </c>
      <c r="AE6" s="650"/>
      <c r="AF6" s="650"/>
      <c r="AG6" s="650"/>
      <c r="AH6" s="650"/>
      <c r="AI6" s="650"/>
      <c r="AJ6" s="650"/>
      <c r="AK6" s="650"/>
      <c r="AL6" s="575">
        <v>12.1</v>
      </c>
      <c r="AM6" s="656"/>
      <c r="AN6" s="656"/>
      <c r="AO6" s="658"/>
      <c r="AP6" s="569" t="s">
        <v>200</v>
      </c>
      <c r="AQ6" s="570"/>
      <c r="AR6" s="570"/>
      <c r="AS6" s="570"/>
      <c r="AT6" s="570"/>
      <c r="AU6" s="570"/>
      <c r="AV6" s="570"/>
      <c r="AW6" s="570"/>
      <c r="AX6" s="570"/>
      <c r="AY6" s="570"/>
      <c r="AZ6" s="570"/>
      <c r="BA6" s="570"/>
      <c r="BB6" s="570"/>
      <c r="BC6" s="571"/>
      <c r="BD6" s="572">
        <v>1084773366</v>
      </c>
      <c r="BE6" s="573"/>
      <c r="BF6" s="573"/>
      <c r="BG6" s="573"/>
      <c r="BH6" s="573"/>
      <c r="BI6" s="573"/>
      <c r="BJ6" s="573"/>
      <c r="BK6" s="574"/>
      <c r="BL6" s="655">
        <v>100</v>
      </c>
      <c r="BM6" s="655"/>
      <c r="BN6" s="655"/>
      <c r="BO6" s="655"/>
      <c r="BP6" s="650">
        <v>4502649</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3117689</v>
      </c>
      <c r="CN6" s="573"/>
      <c r="CO6" s="573"/>
      <c r="CP6" s="573"/>
      <c r="CQ6" s="573"/>
      <c r="CR6" s="573"/>
      <c r="CS6" s="573"/>
      <c r="CT6" s="574"/>
      <c r="CU6" s="655">
        <v>0.1</v>
      </c>
      <c r="CV6" s="655"/>
      <c r="CW6" s="655"/>
      <c r="CX6" s="655"/>
      <c r="CY6" s="578" t="s">
        <v>118</v>
      </c>
      <c r="CZ6" s="573"/>
      <c r="DA6" s="573"/>
      <c r="DB6" s="573"/>
      <c r="DC6" s="573"/>
      <c r="DD6" s="573"/>
      <c r="DE6" s="573"/>
      <c r="DF6" s="573"/>
      <c r="DG6" s="573"/>
      <c r="DH6" s="573"/>
      <c r="DI6" s="573"/>
      <c r="DJ6" s="573"/>
      <c r="DK6" s="574"/>
      <c r="DL6" s="578">
        <v>3117689</v>
      </c>
      <c r="DM6" s="573"/>
      <c r="DN6" s="573"/>
      <c r="DO6" s="573"/>
      <c r="DP6" s="573"/>
      <c r="DQ6" s="573"/>
      <c r="DR6" s="573"/>
      <c r="DS6" s="573"/>
      <c r="DT6" s="573"/>
      <c r="DU6" s="573"/>
      <c r="DV6" s="573"/>
      <c r="DW6" s="573"/>
      <c r="DX6" s="672"/>
    </row>
    <row r="7" spans="2:138" ht="11.25" customHeight="1">
      <c r="B7" s="569" t="s">
        <v>202</v>
      </c>
      <c r="C7" s="570"/>
      <c r="D7" s="570"/>
      <c r="E7" s="570"/>
      <c r="F7" s="570"/>
      <c r="G7" s="570"/>
      <c r="H7" s="570"/>
      <c r="I7" s="570"/>
      <c r="J7" s="570"/>
      <c r="K7" s="570"/>
      <c r="L7" s="570"/>
      <c r="M7" s="570"/>
      <c r="N7" s="570"/>
      <c r="O7" s="570"/>
      <c r="P7" s="570"/>
      <c r="Q7" s="571"/>
      <c r="R7" s="572">
        <v>3166136</v>
      </c>
      <c r="S7" s="573"/>
      <c r="T7" s="573"/>
      <c r="U7" s="573"/>
      <c r="V7" s="573"/>
      <c r="W7" s="573"/>
      <c r="X7" s="573"/>
      <c r="Y7" s="574"/>
      <c r="Z7" s="655">
        <v>0.1</v>
      </c>
      <c r="AA7" s="655"/>
      <c r="AB7" s="655"/>
      <c r="AC7" s="655"/>
      <c r="AD7" s="650">
        <v>3166136</v>
      </c>
      <c r="AE7" s="650"/>
      <c r="AF7" s="650"/>
      <c r="AG7" s="650"/>
      <c r="AH7" s="650"/>
      <c r="AI7" s="650"/>
      <c r="AJ7" s="650"/>
      <c r="AK7" s="650"/>
      <c r="AL7" s="575">
        <v>0.2</v>
      </c>
      <c r="AM7" s="656"/>
      <c r="AN7" s="656"/>
      <c r="AO7" s="658"/>
      <c r="AP7" s="569" t="s">
        <v>203</v>
      </c>
      <c r="AQ7" s="570"/>
      <c r="AR7" s="570"/>
      <c r="AS7" s="570"/>
      <c r="AT7" s="570"/>
      <c r="AU7" s="570"/>
      <c r="AV7" s="570"/>
      <c r="AW7" s="570"/>
      <c r="AX7" s="570"/>
      <c r="AY7" s="570"/>
      <c r="AZ7" s="570"/>
      <c r="BA7" s="570"/>
      <c r="BB7" s="570"/>
      <c r="BC7" s="571"/>
      <c r="BD7" s="572">
        <v>338845636</v>
      </c>
      <c r="BE7" s="573"/>
      <c r="BF7" s="573"/>
      <c r="BG7" s="573"/>
      <c r="BH7" s="573"/>
      <c r="BI7" s="573"/>
      <c r="BJ7" s="573"/>
      <c r="BK7" s="574"/>
      <c r="BL7" s="655">
        <v>31.2</v>
      </c>
      <c r="BM7" s="655"/>
      <c r="BN7" s="655"/>
      <c r="BO7" s="655"/>
      <c r="BP7" s="650">
        <v>4502649</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168024270</v>
      </c>
      <c r="CN7" s="573"/>
      <c r="CO7" s="573"/>
      <c r="CP7" s="573"/>
      <c r="CQ7" s="573"/>
      <c r="CR7" s="573"/>
      <c r="CS7" s="573"/>
      <c r="CT7" s="574"/>
      <c r="CU7" s="655">
        <v>7.9</v>
      </c>
      <c r="CV7" s="655"/>
      <c r="CW7" s="655"/>
      <c r="CX7" s="655"/>
      <c r="CY7" s="578">
        <v>15941170</v>
      </c>
      <c r="CZ7" s="573"/>
      <c r="DA7" s="573"/>
      <c r="DB7" s="573"/>
      <c r="DC7" s="573"/>
      <c r="DD7" s="573"/>
      <c r="DE7" s="573"/>
      <c r="DF7" s="573"/>
      <c r="DG7" s="573"/>
      <c r="DH7" s="573"/>
      <c r="DI7" s="573"/>
      <c r="DJ7" s="573"/>
      <c r="DK7" s="574"/>
      <c r="DL7" s="578">
        <v>140183097</v>
      </c>
      <c r="DM7" s="573"/>
      <c r="DN7" s="573"/>
      <c r="DO7" s="573"/>
      <c r="DP7" s="573"/>
      <c r="DQ7" s="573"/>
      <c r="DR7" s="573"/>
      <c r="DS7" s="573"/>
      <c r="DT7" s="573"/>
      <c r="DU7" s="573"/>
      <c r="DV7" s="573"/>
      <c r="DW7" s="573"/>
      <c r="DX7" s="672"/>
    </row>
    <row r="8" spans="2:138" ht="11.25" customHeight="1">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4034367</v>
      </c>
      <c r="BE8" s="573"/>
      <c r="BF8" s="573"/>
      <c r="BG8" s="573"/>
      <c r="BH8" s="573"/>
      <c r="BI8" s="573"/>
      <c r="BJ8" s="573"/>
      <c r="BK8" s="574"/>
      <c r="BL8" s="655">
        <v>0.4</v>
      </c>
      <c r="BM8" s="655"/>
      <c r="BN8" s="655"/>
      <c r="BO8" s="655"/>
      <c r="BP8" s="650" t="s">
        <v>118</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451647271</v>
      </c>
      <c r="CN8" s="573"/>
      <c r="CO8" s="573"/>
      <c r="CP8" s="573"/>
      <c r="CQ8" s="573"/>
      <c r="CR8" s="573"/>
      <c r="CS8" s="573"/>
      <c r="CT8" s="574"/>
      <c r="CU8" s="575">
        <v>21.3</v>
      </c>
      <c r="CV8" s="656"/>
      <c r="CW8" s="656"/>
      <c r="CX8" s="657"/>
      <c r="CY8" s="578">
        <v>7924436</v>
      </c>
      <c r="CZ8" s="573"/>
      <c r="DA8" s="573"/>
      <c r="DB8" s="573"/>
      <c r="DC8" s="573"/>
      <c r="DD8" s="573"/>
      <c r="DE8" s="573"/>
      <c r="DF8" s="573"/>
      <c r="DG8" s="573"/>
      <c r="DH8" s="573"/>
      <c r="DI8" s="573"/>
      <c r="DJ8" s="573"/>
      <c r="DK8" s="574"/>
      <c r="DL8" s="578">
        <v>404398759</v>
      </c>
      <c r="DM8" s="573"/>
      <c r="DN8" s="573"/>
      <c r="DO8" s="573"/>
      <c r="DP8" s="573"/>
      <c r="DQ8" s="573"/>
      <c r="DR8" s="573"/>
      <c r="DS8" s="573"/>
      <c r="DT8" s="573"/>
      <c r="DU8" s="573"/>
      <c r="DV8" s="573"/>
      <c r="DW8" s="573"/>
      <c r="DX8" s="672"/>
    </row>
    <row r="9" spans="2:138" ht="11.25" customHeight="1">
      <c r="B9" s="569" t="s">
        <v>208</v>
      </c>
      <c r="C9" s="570"/>
      <c r="D9" s="570"/>
      <c r="E9" s="570"/>
      <c r="F9" s="570"/>
      <c r="G9" s="570"/>
      <c r="H9" s="570"/>
      <c r="I9" s="570"/>
      <c r="J9" s="570"/>
      <c r="K9" s="570"/>
      <c r="L9" s="570"/>
      <c r="M9" s="570"/>
      <c r="N9" s="570"/>
      <c r="O9" s="570"/>
      <c r="P9" s="570"/>
      <c r="Q9" s="571"/>
      <c r="R9" s="572">
        <v>89491</v>
      </c>
      <c r="S9" s="573"/>
      <c r="T9" s="573"/>
      <c r="U9" s="573"/>
      <c r="V9" s="573"/>
      <c r="W9" s="573"/>
      <c r="X9" s="573"/>
      <c r="Y9" s="574"/>
      <c r="Z9" s="575">
        <v>0</v>
      </c>
      <c r="AA9" s="656"/>
      <c r="AB9" s="656"/>
      <c r="AC9" s="657"/>
      <c r="AD9" s="578">
        <v>89491</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272432515</v>
      </c>
      <c r="BE9" s="573"/>
      <c r="BF9" s="573"/>
      <c r="BG9" s="573"/>
      <c r="BH9" s="573"/>
      <c r="BI9" s="573"/>
      <c r="BJ9" s="573"/>
      <c r="BK9" s="574"/>
      <c r="BL9" s="655">
        <v>25.1</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76879807</v>
      </c>
      <c r="CN9" s="573"/>
      <c r="CO9" s="573"/>
      <c r="CP9" s="573"/>
      <c r="CQ9" s="573"/>
      <c r="CR9" s="573"/>
      <c r="CS9" s="573"/>
      <c r="CT9" s="574"/>
      <c r="CU9" s="575">
        <v>3.6</v>
      </c>
      <c r="CV9" s="656"/>
      <c r="CW9" s="656"/>
      <c r="CX9" s="657"/>
      <c r="CY9" s="578">
        <v>3063428</v>
      </c>
      <c r="CZ9" s="573"/>
      <c r="DA9" s="573"/>
      <c r="DB9" s="573"/>
      <c r="DC9" s="573"/>
      <c r="DD9" s="573"/>
      <c r="DE9" s="573"/>
      <c r="DF9" s="573"/>
      <c r="DG9" s="573"/>
      <c r="DH9" s="573"/>
      <c r="DI9" s="573"/>
      <c r="DJ9" s="573"/>
      <c r="DK9" s="574"/>
      <c r="DL9" s="578">
        <v>49402711</v>
      </c>
      <c r="DM9" s="573"/>
      <c r="DN9" s="573"/>
      <c r="DO9" s="573"/>
      <c r="DP9" s="573"/>
      <c r="DQ9" s="573"/>
      <c r="DR9" s="573"/>
      <c r="DS9" s="573"/>
      <c r="DT9" s="573"/>
      <c r="DU9" s="573"/>
      <c r="DV9" s="573"/>
      <c r="DW9" s="573"/>
      <c r="DX9" s="672"/>
    </row>
    <row r="10" spans="2:138" ht="11.25" customHeight="1">
      <c r="B10" s="569" t="s">
        <v>211</v>
      </c>
      <c r="C10" s="570"/>
      <c r="D10" s="570"/>
      <c r="E10" s="570"/>
      <c r="F10" s="570"/>
      <c r="G10" s="570"/>
      <c r="H10" s="570"/>
      <c r="I10" s="570"/>
      <c r="J10" s="570"/>
      <c r="K10" s="570"/>
      <c r="L10" s="570"/>
      <c r="M10" s="570"/>
      <c r="N10" s="570"/>
      <c r="O10" s="570"/>
      <c r="P10" s="570"/>
      <c r="Q10" s="571"/>
      <c r="R10" s="572">
        <v>911450</v>
      </c>
      <c r="S10" s="573"/>
      <c r="T10" s="573"/>
      <c r="U10" s="573"/>
      <c r="V10" s="573"/>
      <c r="W10" s="573"/>
      <c r="X10" s="573"/>
      <c r="Y10" s="574"/>
      <c r="Z10" s="575">
        <v>0</v>
      </c>
      <c r="AA10" s="656"/>
      <c r="AB10" s="656"/>
      <c r="AC10" s="657"/>
      <c r="AD10" s="578">
        <v>911450</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6130290</v>
      </c>
      <c r="BE10" s="573"/>
      <c r="BF10" s="573"/>
      <c r="BG10" s="573"/>
      <c r="BH10" s="573"/>
      <c r="BI10" s="573"/>
      <c r="BJ10" s="573"/>
      <c r="BK10" s="574"/>
      <c r="BL10" s="655">
        <v>0.6</v>
      </c>
      <c r="BM10" s="655"/>
      <c r="BN10" s="655"/>
      <c r="BO10" s="655"/>
      <c r="BP10" s="650" t="s">
        <v>118</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4484944</v>
      </c>
      <c r="CN10" s="573"/>
      <c r="CO10" s="573"/>
      <c r="CP10" s="573"/>
      <c r="CQ10" s="573"/>
      <c r="CR10" s="573"/>
      <c r="CS10" s="573"/>
      <c r="CT10" s="574"/>
      <c r="CU10" s="575">
        <v>0.2</v>
      </c>
      <c r="CV10" s="656"/>
      <c r="CW10" s="656"/>
      <c r="CX10" s="657"/>
      <c r="CY10" s="578">
        <v>34188</v>
      </c>
      <c r="CZ10" s="573"/>
      <c r="DA10" s="573"/>
      <c r="DB10" s="573"/>
      <c r="DC10" s="573"/>
      <c r="DD10" s="573"/>
      <c r="DE10" s="573"/>
      <c r="DF10" s="573"/>
      <c r="DG10" s="573"/>
      <c r="DH10" s="573"/>
      <c r="DI10" s="573"/>
      <c r="DJ10" s="573"/>
      <c r="DK10" s="574"/>
      <c r="DL10" s="578">
        <v>2511003</v>
      </c>
      <c r="DM10" s="573"/>
      <c r="DN10" s="573"/>
      <c r="DO10" s="573"/>
      <c r="DP10" s="573"/>
      <c r="DQ10" s="573"/>
      <c r="DR10" s="573"/>
      <c r="DS10" s="573"/>
      <c r="DT10" s="573"/>
      <c r="DU10" s="573"/>
      <c r="DV10" s="573"/>
      <c r="DW10" s="573"/>
      <c r="DX10" s="672"/>
    </row>
    <row r="11" spans="2:138" ht="11.25" customHeight="1">
      <c r="B11" s="569" t="s">
        <v>214</v>
      </c>
      <c r="C11" s="570"/>
      <c r="D11" s="570"/>
      <c r="E11" s="570"/>
      <c r="F11" s="570"/>
      <c r="G11" s="570"/>
      <c r="H11" s="570"/>
      <c r="I11" s="570"/>
      <c r="J11" s="570"/>
      <c r="K11" s="570"/>
      <c r="L11" s="570"/>
      <c r="M11" s="570"/>
      <c r="N11" s="570"/>
      <c r="O11" s="570"/>
      <c r="P11" s="570"/>
      <c r="Q11" s="571"/>
      <c r="R11" s="572" t="s">
        <v>118</v>
      </c>
      <c r="S11" s="573"/>
      <c r="T11" s="573"/>
      <c r="U11" s="573"/>
      <c r="V11" s="573"/>
      <c r="W11" s="573"/>
      <c r="X11" s="573"/>
      <c r="Y11" s="574"/>
      <c r="Z11" s="575" t="s">
        <v>118</v>
      </c>
      <c r="AA11" s="656"/>
      <c r="AB11" s="656"/>
      <c r="AC11" s="657"/>
      <c r="AD11" s="578" t="s">
        <v>118</v>
      </c>
      <c r="AE11" s="573"/>
      <c r="AF11" s="573"/>
      <c r="AG11" s="573"/>
      <c r="AH11" s="573"/>
      <c r="AI11" s="573"/>
      <c r="AJ11" s="573"/>
      <c r="AK11" s="574"/>
      <c r="AL11" s="575" t="s">
        <v>118</v>
      </c>
      <c r="AM11" s="656"/>
      <c r="AN11" s="656"/>
      <c r="AO11" s="658"/>
      <c r="AP11" s="569" t="s">
        <v>215</v>
      </c>
      <c r="AQ11" s="570"/>
      <c r="AR11" s="570"/>
      <c r="AS11" s="570"/>
      <c r="AT11" s="570"/>
      <c r="AU11" s="570"/>
      <c r="AV11" s="570"/>
      <c r="AW11" s="570"/>
      <c r="AX11" s="570"/>
      <c r="AY11" s="570"/>
      <c r="AZ11" s="570"/>
      <c r="BA11" s="570"/>
      <c r="BB11" s="570"/>
      <c r="BC11" s="571"/>
      <c r="BD11" s="572">
        <v>12025078</v>
      </c>
      <c r="BE11" s="573"/>
      <c r="BF11" s="573"/>
      <c r="BG11" s="573"/>
      <c r="BH11" s="573"/>
      <c r="BI11" s="573"/>
      <c r="BJ11" s="573"/>
      <c r="BK11" s="574"/>
      <c r="BL11" s="655">
        <v>1.1000000000000001</v>
      </c>
      <c r="BM11" s="655"/>
      <c r="BN11" s="655"/>
      <c r="BO11" s="655"/>
      <c r="BP11" s="650">
        <v>4502649</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24081630</v>
      </c>
      <c r="CN11" s="573"/>
      <c r="CO11" s="573"/>
      <c r="CP11" s="573"/>
      <c r="CQ11" s="573"/>
      <c r="CR11" s="573"/>
      <c r="CS11" s="573"/>
      <c r="CT11" s="574"/>
      <c r="CU11" s="575">
        <v>1.1000000000000001</v>
      </c>
      <c r="CV11" s="656"/>
      <c r="CW11" s="656"/>
      <c r="CX11" s="657"/>
      <c r="CY11" s="578">
        <v>10704370</v>
      </c>
      <c r="CZ11" s="573"/>
      <c r="DA11" s="573"/>
      <c r="DB11" s="573"/>
      <c r="DC11" s="573"/>
      <c r="DD11" s="573"/>
      <c r="DE11" s="573"/>
      <c r="DF11" s="573"/>
      <c r="DG11" s="573"/>
      <c r="DH11" s="573"/>
      <c r="DI11" s="573"/>
      <c r="DJ11" s="573"/>
      <c r="DK11" s="574"/>
      <c r="DL11" s="578">
        <v>12100553</v>
      </c>
      <c r="DM11" s="573"/>
      <c r="DN11" s="573"/>
      <c r="DO11" s="573"/>
      <c r="DP11" s="573"/>
      <c r="DQ11" s="573"/>
      <c r="DR11" s="573"/>
      <c r="DS11" s="573"/>
      <c r="DT11" s="573"/>
      <c r="DU11" s="573"/>
      <c r="DV11" s="573"/>
      <c r="DW11" s="573"/>
      <c r="DX11" s="672"/>
    </row>
    <row r="12" spans="2:138" ht="11.25" customHeight="1">
      <c r="B12" s="569" t="s">
        <v>217</v>
      </c>
      <c r="C12" s="570"/>
      <c r="D12" s="570"/>
      <c r="E12" s="570"/>
      <c r="F12" s="570"/>
      <c r="G12" s="570"/>
      <c r="H12" s="570"/>
      <c r="I12" s="570"/>
      <c r="J12" s="570"/>
      <c r="K12" s="570"/>
      <c r="L12" s="570"/>
      <c r="M12" s="570"/>
      <c r="N12" s="570"/>
      <c r="O12" s="570"/>
      <c r="P12" s="570"/>
      <c r="Q12" s="571"/>
      <c r="R12" s="572">
        <v>127636</v>
      </c>
      <c r="S12" s="573"/>
      <c r="T12" s="573"/>
      <c r="U12" s="573"/>
      <c r="V12" s="573"/>
      <c r="W12" s="573"/>
      <c r="X12" s="573"/>
      <c r="Y12" s="574"/>
      <c r="Z12" s="575">
        <v>0</v>
      </c>
      <c r="AA12" s="656"/>
      <c r="AB12" s="656"/>
      <c r="AC12" s="657"/>
      <c r="AD12" s="578">
        <v>127636</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1469540</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27298247</v>
      </c>
      <c r="CN12" s="573"/>
      <c r="CO12" s="573"/>
      <c r="CP12" s="573"/>
      <c r="CQ12" s="573"/>
      <c r="CR12" s="573"/>
      <c r="CS12" s="573"/>
      <c r="CT12" s="574"/>
      <c r="CU12" s="575">
        <v>1.3</v>
      </c>
      <c r="CV12" s="656"/>
      <c r="CW12" s="656"/>
      <c r="CX12" s="657"/>
      <c r="CY12" s="578">
        <v>1177617</v>
      </c>
      <c r="CZ12" s="573"/>
      <c r="DA12" s="573"/>
      <c r="DB12" s="573"/>
      <c r="DC12" s="573"/>
      <c r="DD12" s="573"/>
      <c r="DE12" s="573"/>
      <c r="DF12" s="573"/>
      <c r="DG12" s="573"/>
      <c r="DH12" s="573"/>
      <c r="DI12" s="573"/>
      <c r="DJ12" s="573"/>
      <c r="DK12" s="574"/>
      <c r="DL12" s="578">
        <v>22831657</v>
      </c>
      <c r="DM12" s="573"/>
      <c r="DN12" s="573"/>
      <c r="DO12" s="573"/>
      <c r="DP12" s="573"/>
      <c r="DQ12" s="573"/>
      <c r="DR12" s="573"/>
      <c r="DS12" s="573"/>
      <c r="DT12" s="573"/>
      <c r="DU12" s="573"/>
      <c r="DV12" s="573"/>
      <c r="DW12" s="573"/>
      <c r="DX12" s="672"/>
    </row>
    <row r="13" spans="2:138" ht="11.25" customHeight="1">
      <c r="B13" s="569" t="s">
        <v>220</v>
      </c>
      <c r="C13" s="570"/>
      <c r="D13" s="570"/>
      <c r="E13" s="570"/>
      <c r="F13" s="570"/>
      <c r="G13" s="570"/>
      <c r="H13" s="570"/>
      <c r="I13" s="570"/>
      <c r="J13" s="570"/>
      <c r="K13" s="570"/>
      <c r="L13" s="570"/>
      <c r="M13" s="570"/>
      <c r="N13" s="570"/>
      <c r="O13" s="570"/>
      <c r="P13" s="570"/>
      <c r="Q13" s="571"/>
      <c r="R13" s="572">
        <v>158410280</v>
      </c>
      <c r="S13" s="573"/>
      <c r="T13" s="573"/>
      <c r="U13" s="573"/>
      <c r="V13" s="573"/>
      <c r="W13" s="573"/>
      <c r="X13" s="573"/>
      <c r="Y13" s="574"/>
      <c r="Z13" s="575">
        <v>7.3</v>
      </c>
      <c r="AA13" s="656"/>
      <c r="AB13" s="656"/>
      <c r="AC13" s="657"/>
      <c r="AD13" s="578">
        <v>158410280</v>
      </c>
      <c r="AE13" s="573"/>
      <c r="AF13" s="573"/>
      <c r="AG13" s="573"/>
      <c r="AH13" s="573"/>
      <c r="AI13" s="573"/>
      <c r="AJ13" s="573"/>
      <c r="AK13" s="574"/>
      <c r="AL13" s="575">
        <v>11.8</v>
      </c>
      <c r="AM13" s="656"/>
      <c r="AN13" s="656"/>
      <c r="AO13" s="658"/>
      <c r="AP13" s="569" t="s">
        <v>221</v>
      </c>
      <c r="AQ13" s="570"/>
      <c r="AR13" s="570"/>
      <c r="AS13" s="570"/>
      <c r="AT13" s="570"/>
      <c r="AU13" s="570"/>
      <c r="AV13" s="570"/>
      <c r="AW13" s="570"/>
      <c r="AX13" s="570"/>
      <c r="AY13" s="570"/>
      <c r="AZ13" s="570"/>
      <c r="BA13" s="570"/>
      <c r="BB13" s="570"/>
      <c r="BC13" s="571"/>
      <c r="BD13" s="572">
        <v>17543371</v>
      </c>
      <c r="BE13" s="573"/>
      <c r="BF13" s="573"/>
      <c r="BG13" s="573"/>
      <c r="BH13" s="573"/>
      <c r="BI13" s="573"/>
      <c r="BJ13" s="573"/>
      <c r="BK13" s="574"/>
      <c r="BL13" s="655">
        <v>1.6</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173725107</v>
      </c>
      <c r="CN13" s="573"/>
      <c r="CO13" s="573"/>
      <c r="CP13" s="573"/>
      <c r="CQ13" s="573"/>
      <c r="CR13" s="573"/>
      <c r="CS13" s="573"/>
      <c r="CT13" s="574"/>
      <c r="CU13" s="575">
        <v>8.1999999999999993</v>
      </c>
      <c r="CV13" s="656"/>
      <c r="CW13" s="656"/>
      <c r="CX13" s="657"/>
      <c r="CY13" s="578">
        <v>135481133</v>
      </c>
      <c r="CZ13" s="573"/>
      <c r="DA13" s="573"/>
      <c r="DB13" s="573"/>
      <c r="DC13" s="573"/>
      <c r="DD13" s="573"/>
      <c r="DE13" s="573"/>
      <c r="DF13" s="573"/>
      <c r="DG13" s="573"/>
      <c r="DH13" s="573"/>
      <c r="DI13" s="573"/>
      <c r="DJ13" s="573"/>
      <c r="DK13" s="574"/>
      <c r="DL13" s="578">
        <v>36738844</v>
      </c>
      <c r="DM13" s="573"/>
      <c r="DN13" s="573"/>
      <c r="DO13" s="573"/>
      <c r="DP13" s="573"/>
      <c r="DQ13" s="573"/>
      <c r="DR13" s="573"/>
      <c r="DS13" s="573"/>
      <c r="DT13" s="573"/>
      <c r="DU13" s="573"/>
      <c r="DV13" s="573"/>
      <c r="DW13" s="573"/>
      <c r="DX13" s="672"/>
    </row>
    <row r="14" spans="2:138" ht="11.25" customHeight="1">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25210475</v>
      </c>
      <c r="BE14" s="573"/>
      <c r="BF14" s="573"/>
      <c r="BG14" s="573"/>
      <c r="BH14" s="573"/>
      <c r="BI14" s="573"/>
      <c r="BJ14" s="573"/>
      <c r="BK14" s="574"/>
      <c r="BL14" s="655">
        <v>2.2999999999999998</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157484692</v>
      </c>
      <c r="CN14" s="573"/>
      <c r="CO14" s="573"/>
      <c r="CP14" s="573"/>
      <c r="CQ14" s="573"/>
      <c r="CR14" s="573"/>
      <c r="CS14" s="573"/>
      <c r="CT14" s="574"/>
      <c r="CU14" s="575">
        <v>7.4</v>
      </c>
      <c r="CV14" s="656"/>
      <c r="CW14" s="656"/>
      <c r="CX14" s="657"/>
      <c r="CY14" s="578">
        <v>11005470</v>
      </c>
      <c r="CZ14" s="573"/>
      <c r="DA14" s="573"/>
      <c r="DB14" s="573"/>
      <c r="DC14" s="573"/>
      <c r="DD14" s="573"/>
      <c r="DE14" s="573"/>
      <c r="DF14" s="573"/>
      <c r="DG14" s="573"/>
      <c r="DH14" s="573"/>
      <c r="DI14" s="573"/>
      <c r="DJ14" s="573"/>
      <c r="DK14" s="574"/>
      <c r="DL14" s="578">
        <v>138651249</v>
      </c>
      <c r="DM14" s="573"/>
      <c r="DN14" s="573"/>
      <c r="DO14" s="573"/>
      <c r="DP14" s="573"/>
      <c r="DQ14" s="573"/>
      <c r="DR14" s="573"/>
      <c r="DS14" s="573"/>
      <c r="DT14" s="573"/>
      <c r="DU14" s="573"/>
      <c r="DV14" s="573"/>
      <c r="DW14" s="573"/>
      <c r="DX14" s="672"/>
    </row>
    <row r="15" spans="2:138" ht="11.25" customHeight="1">
      <c r="B15" s="569" t="s">
        <v>226</v>
      </c>
      <c r="C15" s="570"/>
      <c r="D15" s="570"/>
      <c r="E15" s="570"/>
      <c r="F15" s="570"/>
      <c r="G15" s="570"/>
      <c r="H15" s="570"/>
      <c r="I15" s="570"/>
      <c r="J15" s="570"/>
      <c r="K15" s="570"/>
      <c r="L15" s="570"/>
      <c r="M15" s="570"/>
      <c r="N15" s="570"/>
      <c r="O15" s="570"/>
      <c r="P15" s="570"/>
      <c r="Q15" s="571"/>
      <c r="R15" s="572">
        <v>25683645</v>
      </c>
      <c r="S15" s="573"/>
      <c r="T15" s="573"/>
      <c r="U15" s="573"/>
      <c r="V15" s="573"/>
      <c r="W15" s="573"/>
      <c r="X15" s="573"/>
      <c r="Y15" s="574"/>
      <c r="Z15" s="575">
        <v>1.2</v>
      </c>
      <c r="AA15" s="656"/>
      <c r="AB15" s="656"/>
      <c r="AC15" s="657"/>
      <c r="AD15" s="578">
        <v>25683645</v>
      </c>
      <c r="AE15" s="573"/>
      <c r="AF15" s="573"/>
      <c r="AG15" s="573"/>
      <c r="AH15" s="573"/>
      <c r="AI15" s="573"/>
      <c r="AJ15" s="573"/>
      <c r="AK15" s="574"/>
      <c r="AL15" s="575">
        <v>1.9</v>
      </c>
      <c r="AM15" s="656"/>
      <c r="AN15" s="656"/>
      <c r="AO15" s="658"/>
      <c r="AP15" s="569" t="s">
        <v>227</v>
      </c>
      <c r="AQ15" s="570"/>
      <c r="AR15" s="570"/>
      <c r="AS15" s="570"/>
      <c r="AT15" s="570"/>
      <c r="AU15" s="570"/>
      <c r="AV15" s="570"/>
      <c r="AW15" s="570"/>
      <c r="AX15" s="570"/>
      <c r="AY15" s="570"/>
      <c r="AZ15" s="570"/>
      <c r="BA15" s="570"/>
      <c r="BB15" s="570"/>
      <c r="BC15" s="571"/>
      <c r="BD15" s="572">
        <v>209916995</v>
      </c>
      <c r="BE15" s="573"/>
      <c r="BF15" s="573"/>
      <c r="BG15" s="573"/>
      <c r="BH15" s="573"/>
      <c r="BI15" s="573"/>
      <c r="BJ15" s="573"/>
      <c r="BK15" s="574"/>
      <c r="BL15" s="655">
        <v>19.399999999999999</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c r="B16" s="569" t="s">
        <v>229</v>
      </c>
      <c r="C16" s="570"/>
      <c r="D16" s="570"/>
      <c r="E16" s="570"/>
      <c r="F16" s="570"/>
      <c r="G16" s="570"/>
      <c r="H16" s="570"/>
      <c r="I16" s="570"/>
      <c r="J16" s="570"/>
      <c r="K16" s="570"/>
      <c r="L16" s="570"/>
      <c r="M16" s="570"/>
      <c r="N16" s="570"/>
      <c r="O16" s="570"/>
      <c r="P16" s="570"/>
      <c r="Q16" s="571"/>
      <c r="R16" s="572">
        <v>4923676</v>
      </c>
      <c r="S16" s="573"/>
      <c r="T16" s="573"/>
      <c r="U16" s="573"/>
      <c r="V16" s="573"/>
      <c r="W16" s="573"/>
      <c r="X16" s="573"/>
      <c r="Y16" s="574"/>
      <c r="Z16" s="575">
        <v>0.2</v>
      </c>
      <c r="AA16" s="656"/>
      <c r="AB16" s="656"/>
      <c r="AC16" s="657"/>
      <c r="AD16" s="578">
        <v>4923676</v>
      </c>
      <c r="AE16" s="573"/>
      <c r="AF16" s="573"/>
      <c r="AG16" s="573"/>
      <c r="AH16" s="573"/>
      <c r="AI16" s="573"/>
      <c r="AJ16" s="573"/>
      <c r="AK16" s="574"/>
      <c r="AL16" s="575">
        <v>0.4</v>
      </c>
      <c r="AM16" s="656"/>
      <c r="AN16" s="656"/>
      <c r="AO16" s="658"/>
      <c r="AP16" s="569" t="s">
        <v>230</v>
      </c>
      <c r="AQ16" s="570"/>
      <c r="AR16" s="570"/>
      <c r="AS16" s="570"/>
      <c r="AT16" s="570"/>
      <c r="AU16" s="570"/>
      <c r="AV16" s="570"/>
      <c r="AW16" s="570"/>
      <c r="AX16" s="570"/>
      <c r="AY16" s="570"/>
      <c r="AZ16" s="570"/>
      <c r="BA16" s="570"/>
      <c r="BB16" s="570"/>
      <c r="BC16" s="571"/>
      <c r="BD16" s="572">
        <v>16149154</v>
      </c>
      <c r="BE16" s="573"/>
      <c r="BF16" s="573"/>
      <c r="BG16" s="573"/>
      <c r="BH16" s="573"/>
      <c r="BI16" s="573"/>
      <c r="BJ16" s="573"/>
      <c r="BK16" s="574"/>
      <c r="BL16" s="655">
        <v>1.5</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500542782</v>
      </c>
      <c r="CN16" s="573"/>
      <c r="CO16" s="573"/>
      <c r="CP16" s="573"/>
      <c r="CQ16" s="573"/>
      <c r="CR16" s="573"/>
      <c r="CS16" s="573"/>
      <c r="CT16" s="574"/>
      <c r="CU16" s="575">
        <v>23.7</v>
      </c>
      <c r="CV16" s="656"/>
      <c r="CW16" s="656"/>
      <c r="CX16" s="657"/>
      <c r="CY16" s="578">
        <v>13900339</v>
      </c>
      <c r="CZ16" s="573"/>
      <c r="DA16" s="573"/>
      <c r="DB16" s="573"/>
      <c r="DC16" s="573"/>
      <c r="DD16" s="573"/>
      <c r="DE16" s="573"/>
      <c r="DF16" s="573"/>
      <c r="DG16" s="573"/>
      <c r="DH16" s="573"/>
      <c r="DI16" s="573"/>
      <c r="DJ16" s="573"/>
      <c r="DK16" s="574"/>
      <c r="DL16" s="578">
        <v>365559371</v>
      </c>
      <c r="DM16" s="573"/>
      <c r="DN16" s="573"/>
      <c r="DO16" s="573"/>
      <c r="DP16" s="573"/>
      <c r="DQ16" s="573"/>
      <c r="DR16" s="573"/>
      <c r="DS16" s="573"/>
      <c r="DT16" s="573"/>
      <c r="DU16" s="573"/>
      <c r="DV16" s="573"/>
      <c r="DW16" s="573"/>
      <c r="DX16" s="672"/>
    </row>
    <row r="17" spans="2:128" ht="11.25" customHeight="1">
      <c r="B17" s="569" t="s">
        <v>232</v>
      </c>
      <c r="C17" s="570"/>
      <c r="D17" s="570"/>
      <c r="E17" s="570"/>
      <c r="F17" s="570"/>
      <c r="G17" s="570"/>
      <c r="H17" s="570"/>
      <c r="I17" s="570"/>
      <c r="J17" s="570"/>
      <c r="K17" s="570"/>
      <c r="L17" s="570"/>
      <c r="M17" s="570"/>
      <c r="N17" s="570"/>
      <c r="O17" s="570"/>
      <c r="P17" s="570"/>
      <c r="Q17" s="571"/>
      <c r="R17" s="572">
        <v>20759969</v>
      </c>
      <c r="S17" s="573"/>
      <c r="T17" s="573"/>
      <c r="U17" s="573"/>
      <c r="V17" s="573"/>
      <c r="W17" s="573"/>
      <c r="X17" s="573"/>
      <c r="Y17" s="574"/>
      <c r="Z17" s="575">
        <v>1</v>
      </c>
      <c r="AA17" s="656"/>
      <c r="AB17" s="656"/>
      <c r="AC17" s="657"/>
      <c r="AD17" s="578">
        <v>20759969</v>
      </c>
      <c r="AE17" s="573"/>
      <c r="AF17" s="573"/>
      <c r="AG17" s="573"/>
      <c r="AH17" s="573"/>
      <c r="AI17" s="573"/>
      <c r="AJ17" s="573"/>
      <c r="AK17" s="574"/>
      <c r="AL17" s="575">
        <v>1.5</v>
      </c>
      <c r="AM17" s="656"/>
      <c r="AN17" s="656"/>
      <c r="AO17" s="658"/>
      <c r="AP17" s="569" t="s">
        <v>233</v>
      </c>
      <c r="AQ17" s="570"/>
      <c r="AR17" s="570"/>
      <c r="AS17" s="570"/>
      <c r="AT17" s="570"/>
      <c r="AU17" s="570"/>
      <c r="AV17" s="570"/>
      <c r="AW17" s="570"/>
      <c r="AX17" s="570"/>
      <c r="AY17" s="570"/>
      <c r="AZ17" s="570"/>
      <c r="BA17" s="570"/>
      <c r="BB17" s="570"/>
      <c r="BC17" s="571"/>
      <c r="BD17" s="572">
        <v>193767841</v>
      </c>
      <c r="BE17" s="573"/>
      <c r="BF17" s="573"/>
      <c r="BG17" s="573"/>
      <c r="BH17" s="573"/>
      <c r="BI17" s="573"/>
      <c r="BJ17" s="573"/>
      <c r="BK17" s="574"/>
      <c r="BL17" s="655">
        <v>17.899999999999999</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878079</v>
      </c>
      <c r="CN17" s="573"/>
      <c r="CO17" s="573"/>
      <c r="CP17" s="573"/>
      <c r="CQ17" s="573"/>
      <c r="CR17" s="573"/>
      <c r="CS17" s="573"/>
      <c r="CT17" s="574"/>
      <c r="CU17" s="575">
        <v>0</v>
      </c>
      <c r="CV17" s="656"/>
      <c r="CW17" s="656"/>
      <c r="CX17" s="657"/>
      <c r="CY17" s="578" t="s">
        <v>118</v>
      </c>
      <c r="CZ17" s="573"/>
      <c r="DA17" s="573"/>
      <c r="DB17" s="573"/>
      <c r="DC17" s="573"/>
      <c r="DD17" s="573"/>
      <c r="DE17" s="573"/>
      <c r="DF17" s="573"/>
      <c r="DG17" s="573"/>
      <c r="DH17" s="573"/>
      <c r="DI17" s="573"/>
      <c r="DJ17" s="573"/>
      <c r="DK17" s="574"/>
      <c r="DL17" s="578">
        <v>9150</v>
      </c>
      <c r="DM17" s="573"/>
      <c r="DN17" s="573"/>
      <c r="DO17" s="573"/>
      <c r="DP17" s="573"/>
      <c r="DQ17" s="573"/>
      <c r="DR17" s="573"/>
      <c r="DS17" s="573"/>
      <c r="DT17" s="573"/>
      <c r="DU17" s="573"/>
      <c r="DV17" s="573"/>
      <c r="DW17" s="573"/>
      <c r="DX17" s="672"/>
    </row>
    <row r="18" spans="2:128" ht="11.25" customHeight="1">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361152767</v>
      </c>
      <c r="BE18" s="573"/>
      <c r="BF18" s="573"/>
      <c r="BG18" s="573"/>
      <c r="BH18" s="573"/>
      <c r="BI18" s="573"/>
      <c r="BJ18" s="573"/>
      <c r="BK18" s="574"/>
      <c r="BL18" s="655">
        <v>33.299999999999997</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297687991</v>
      </c>
      <c r="CN18" s="573"/>
      <c r="CO18" s="573"/>
      <c r="CP18" s="573"/>
      <c r="CQ18" s="573"/>
      <c r="CR18" s="573"/>
      <c r="CS18" s="573"/>
      <c r="CT18" s="574"/>
      <c r="CU18" s="575">
        <v>14.1</v>
      </c>
      <c r="CV18" s="656"/>
      <c r="CW18" s="656"/>
      <c r="CX18" s="657"/>
      <c r="CY18" s="578" t="s">
        <v>118</v>
      </c>
      <c r="CZ18" s="573"/>
      <c r="DA18" s="573"/>
      <c r="DB18" s="573"/>
      <c r="DC18" s="573"/>
      <c r="DD18" s="573"/>
      <c r="DE18" s="573"/>
      <c r="DF18" s="573"/>
      <c r="DG18" s="573"/>
      <c r="DH18" s="573"/>
      <c r="DI18" s="573"/>
      <c r="DJ18" s="573"/>
      <c r="DK18" s="574"/>
      <c r="DL18" s="578">
        <v>288145145</v>
      </c>
      <c r="DM18" s="573"/>
      <c r="DN18" s="573"/>
      <c r="DO18" s="573"/>
      <c r="DP18" s="573"/>
      <c r="DQ18" s="573"/>
      <c r="DR18" s="573"/>
      <c r="DS18" s="573"/>
      <c r="DT18" s="573"/>
      <c r="DU18" s="573"/>
      <c r="DV18" s="573"/>
      <c r="DW18" s="573"/>
      <c r="DX18" s="672"/>
    </row>
    <row r="19" spans="2:128" ht="11.25" customHeight="1">
      <c r="B19" s="569" t="s">
        <v>238</v>
      </c>
      <c r="C19" s="570"/>
      <c r="D19" s="570"/>
      <c r="E19" s="570"/>
      <c r="F19" s="570"/>
      <c r="G19" s="570"/>
      <c r="H19" s="570"/>
      <c r="I19" s="570"/>
      <c r="J19" s="570"/>
      <c r="K19" s="570"/>
      <c r="L19" s="570"/>
      <c r="M19" s="570"/>
      <c r="N19" s="570"/>
      <c r="O19" s="570"/>
      <c r="P19" s="570"/>
      <c r="Q19" s="571"/>
      <c r="R19" s="572">
        <v>302833044</v>
      </c>
      <c r="S19" s="573"/>
      <c r="T19" s="573"/>
      <c r="U19" s="573"/>
      <c r="V19" s="573"/>
      <c r="W19" s="573"/>
      <c r="X19" s="573"/>
      <c r="Y19" s="574"/>
      <c r="Z19" s="575">
        <v>14</v>
      </c>
      <c r="AA19" s="656"/>
      <c r="AB19" s="656"/>
      <c r="AC19" s="657"/>
      <c r="AD19" s="578">
        <v>300619453</v>
      </c>
      <c r="AE19" s="573"/>
      <c r="AF19" s="573"/>
      <c r="AG19" s="573"/>
      <c r="AH19" s="573"/>
      <c r="AI19" s="573"/>
      <c r="AJ19" s="573"/>
      <c r="AK19" s="574"/>
      <c r="AL19" s="575">
        <v>22.4</v>
      </c>
      <c r="AM19" s="656"/>
      <c r="AN19" s="656"/>
      <c r="AO19" s="658"/>
      <c r="AP19" s="569" t="s">
        <v>239</v>
      </c>
      <c r="AQ19" s="570"/>
      <c r="AR19" s="570"/>
      <c r="AS19" s="570"/>
      <c r="AT19" s="570"/>
      <c r="AU19" s="570"/>
      <c r="AV19" s="570"/>
      <c r="AW19" s="570"/>
      <c r="AX19" s="570"/>
      <c r="AY19" s="570"/>
      <c r="AZ19" s="570"/>
      <c r="BA19" s="570"/>
      <c r="BB19" s="570"/>
      <c r="BC19" s="571"/>
      <c r="BD19" s="572">
        <v>20928964</v>
      </c>
      <c r="BE19" s="573"/>
      <c r="BF19" s="573"/>
      <c r="BG19" s="573"/>
      <c r="BH19" s="573"/>
      <c r="BI19" s="573"/>
      <c r="BJ19" s="573"/>
      <c r="BK19" s="574"/>
      <c r="BL19" s="655">
        <v>1.9</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c r="B20" s="569" t="s">
        <v>241</v>
      </c>
      <c r="C20" s="570"/>
      <c r="D20" s="570"/>
      <c r="E20" s="570"/>
      <c r="F20" s="570"/>
      <c r="G20" s="570"/>
      <c r="H20" s="570"/>
      <c r="I20" s="570"/>
      <c r="J20" s="570"/>
      <c r="K20" s="570"/>
      <c r="L20" s="570"/>
      <c r="M20" s="570"/>
      <c r="N20" s="570"/>
      <c r="O20" s="570"/>
      <c r="P20" s="570"/>
      <c r="Q20" s="571"/>
      <c r="R20" s="572">
        <v>300619453</v>
      </c>
      <c r="S20" s="573"/>
      <c r="T20" s="573"/>
      <c r="U20" s="573"/>
      <c r="V20" s="573"/>
      <c r="W20" s="573"/>
      <c r="X20" s="573"/>
      <c r="Y20" s="574"/>
      <c r="Z20" s="575">
        <v>13.9</v>
      </c>
      <c r="AA20" s="656"/>
      <c r="AB20" s="656"/>
      <c r="AC20" s="657"/>
      <c r="AD20" s="578">
        <v>300619453</v>
      </c>
      <c r="AE20" s="573"/>
      <c r="AF20" s="573"/>
      <c r="AG20" s="573"/>
      <c r="AH20" s="573"/>
      <c r="AI20" s="573"/>
      <c r="AJ20" s="573"/>
      <c r="AK20" s="574"/>
      <c r="AL20" s="575">
        <v>22.4</v>
      </c>
      <c r="AM20" s="656"/>
      <c r="AN20" s="656"/>
      <c r="AO20" s="658"/>
      <c r="AP20" s="569" t="s">
        <v>242</v>
      </c>
      <c r="AQ20" s="659"/>
      <c r="AR20" s="659"/>
      <c r="AS20" s="659"/>
      <c r="AT20" s="659"/>
      <c r="AU20" s="659"/>
      <c r="AV20" s="659"/>
      <c r="AW20" s="659"/>
      <c r="AX20" s="659"/>
      <c r="AY20" s="659"/>
      <c r="AZ20" s="659"/>
      <c r="BA20" s="659"/>
      <c r="BB20" s="659"/>
      <c r="BC20" s="660"/>
      <c r="BD20" s="572">
        <v>8176354</v>
      </c>
      <c r="BE20" s="573"/>
      <c r="BF20" s="573"/>
      <c r="BG20" s="573"/>
      <c r="BH20" s="573"/>
      <c r="BI20" s="573"/>
      <c r="BJ20" s="573"/>
      <c r="BK20" s="574"/>
      <c r="BL20" s="575">
        <v>0.8</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c r="B21" s="569" t="s">
        <v>244</v>
      </c>
      <c r="C21" s="570"/>
      <c r="D21" s="570"/>
      <c r="E21" s="570"/>
      <c r="F21" s="570"/>
      <c r="G21" s="570"/>
      <c r="H21" s="570"/>
      <c r="I21" s="570"/>
      <c r="J21" s="570"/>
      <c r="K21" s="570"/>
      <c r="L21" s="570"/>
      <c r="M21" s="570"/>
      <c r="N21" s="570"/>
      <c r="O21" s="570"/>
      <c r="P21" s="570"/>
      <c r="Q21" s="571"/>
      <c r="R21" s="572">
        <v>2196841</v>
      </c>
      <c r="S21" s="573"/>
      <c r="T21" s="573"/>
      <c r="U21" s="573"/>
      <c r="V21" s="573"/>
      <c r="W21" s="573"/>
      <c r="X21" s="573"/>
      <c r="Y21" s="574"/>
      <c r="Z21" s="575">
        <v>0.1</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2252917</v>
      </c>
      <c r="BE21" s="573"/>
      <c r="BF21" s="573"/>
      <c r="BG21" s="573"/>
      <c r="BH21" s="573"/>
      <c r="BI21" s="573"/>
      <c r="BJ21" s="573"/>
      <c r="BK21" s="574"/>
      <c r="BL21" s="575">
        <v>0.2</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546122</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546122</v>
      </c>
      <c r="DM21" s="573"/>
      <c r="DN21" s="573"/>
      <c r="DO21" s="573"/>
      <c r="DP21" s="573"/>
      <c r="DQ21" s="573"/>
      <c r="DR21" s="573"/>
      <c r="DS21" s="573"/>
      <c r="DT21" s="573"/>
      <c r="DU21" s="573"/>
      <c r="DV21" s="573"/>
      <c r="DW21" s="573"/>
      <c r="DX21" s="672"/>
    </row>
    <row r="22" spans="2:128" ht="11.25" customHeight="1">
      <c r="B22" s="569" t="s">
        <v>247</v>
      </c>
      <c r="C22" s="570"/>
      <c r="D22" s="570"/>
      <c r="E22" s="570"/>
      <c r="F22" s="570"/>
      <c r="G22" s="570"/>
      <c r="H22" s="570"/>
      <c r="I22" s="570"/>
      <c r="J22" s="570"/>
      <c r="K22" s="570"/>
      <c r="L22" s="570"/>
      <c r="M22" s="570"/>
      <c r="N22" s="570"/>
      <c r="O22" s="570"/>
      <c r="P22" s="570"/>
      <c r="Q22" s="571"/>
      <c r="R22" s="572">
        <v>16750</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51468356</v>
      </c>
      <c r="BE22" s="573"/>
      <c r="BF22" s="573"/>
      <c r="BG22" s="573"/>
      <c r="BH22" s="573"/>
      <c r="BI22" s="573"/>
      <c r="BJ22" s="573"/>
      <c r="BK22" s="574"/>
      <c r="BL22" s="575">
        <v>4.7</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10423416</v>
      </c>
      <c r="CN22" s="573"/>
      <c r="CO22" s="573"/>
      <c r="CP22" s="573"/>
      <c r="CQ22" s="573"/>
      <c r="CR22" s="573"/>
      <c r="CS22" s="573"/>
      <c r="CT22" s="574"/>
      <c r="CU22" s="575">
        <v>0.5</v>
      </c>
      <c r="CV22" s="656"/>
      <c r="CW22" s="656"/>
      <c r="CX22" s="657"/>
      <c r="CY22" s="578" t="s">
        <v>118</v>
      </c>
      <c r="CZ22" s="573"/>
      <c r="DA22" s="573"/>
      <c r="DB22" s="573"/>
      <c r="DC22" s="573"/>
      <c r="DD22" s="573"/>
      <c r="DE22" s="573"/>
      <c r="DF22" s="573"/>
      <c r="DG22" s="573"/>
      <c r="DH22" s="573"/>
      <c r="DI22" s="573"/>
      <c r="DJ22" s="573"/>
      <c r="DK22" s="574"/>
      <c r="DL22" s="578">
        <v>10423416</v>
      </c>
      <c r="DM22" s="573"/>
      <c r="DN22" s="573"/>
      <c r="DO22" s="573"/>
      <c r="DP22" s="573"/>
      <c r="DQ22" s="573"/>
      <c r="DR22" s="573"/>
      <c r="DS22" s="573"/>
      <c r="DT22" s="573"/>
      <c r="DU22" s="573"/>
      <c r="DV22" s="573"/>
      <c r="DW22" s="573"/>
      <c r="DX22" s="672"/>
    </row>
    <row r="23" spans="2:128" ht="11.25" customHeight="1">
      <c r="B23" s="569" t="s">
        <v>250</v>
      </c>
      <c r="C23" s="570"/>
      <c r="D23" s="570"/>
      <c r="E23" s="570"/>
      <c r="F23" s="570"/>
      <c r="G23" s="570"/>
      <c r="H23" s="570"/>
      <c r="I23" s="570"/>
      <c r="J23" s="570"/>
      <c r="K23" s="570"/>
      <c r="L23" s="570"/>
      <c r="M23" s="570"/>
      <c r="N23" s="570"/>
      <c r="O23" s="570"/>
      <c r="P23" s="570"/>
      <c r="Q23" s="571"/>
      <c r="R23" s="572">
        <v>1576014506</v>
      </c>
      <c r="S23" s="573"/>
      <c r="T23" s="573"/>
      <c r="U23" s="573"/>
      <c r="V23" s="573"/>
      <c r="W23" s="573"/>
      <c r="X23" s="573"/>
      <c r="Y23" s="574"/>
      <c r="Z23" s="575">
        <v>72.7</v>
      </c>
      <c r="AA23" s="656"/>
      <c r="AB23" s="656"/>
      <c r="AC23" s="657"/>
      <c r="AD23" s="578">
        <v>1339084038</v>
      </c>
      <c r="AE23" s="573"/>
      <c r="AF23" s="573"/>
      <c r="AG23" s="573"/>
      <c r="AH23" s="573"/>
      <c r="AI23" s="573"/>
      <c r="AJ23" s="573"/>
      <c r="AK23" s="574"/>
      <c r="AL23" s="575">
        <v>99.6</v>
      </c>
      <c r="AM23" s="656"/>
      <c r="AN23" s="656"/>
      <c r="AO23" s="658"/>
      <c r="AP23" s="569" t="s">
        <v>251</v>
      </c>
      <c r="AQ23" s="673"/>
      <c r="AR23" s="673"/>
      <c r="AS23" s="673"/>
      <c r="AT23" s="673"/>
      <c r="AU23" s="673"/>
      <c r="AV23" s="673"/>
      <c r="AW23" s="673"/>
      <c r="AX23" s="673"/>
      <c r="AY23" s="673"/>
      <c r="AZ23" s="673"/>
      <c r="BA23" s="673"/>
      <c r="BB23" s="673"/>
      <c r="BC23" s="571"/>
      <c r="BD23" s="572">
        <v>92026174</v>
      </c>
      <c r="BE23" s="573"/>
      <c r="BF23" s="573"/>
      <c r="BG23" s="573"/>
      <c r="BH23" s="573"/>
      <c r="BI23" s="573"/>
      <c r="BJ23" s="573"/>
      <c r="BK23" s="574"/>
      <c r="BL23" s="575">
        <v>8.5</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14983737</v>
      </c>
      <c r="CN23" s="573"/>
      <c r="CO23" s="573"/>
      <c r="CP23" s="573"/>
      <c r="CQ23" s="573"/>
      <c r="CR23" s="573"/>
      <c r="CS23" s="573"/>
      <c r="CT23" s="574"/>
      <c r="CU23" s="575">
        <v>0.7</v>
      </c>
      <c r="CV23" s="656"/>
      <c r="CW23" s="656"/>
      <c r="CX23" s="657"/>
      <c r="CY23" s="578" t="s">
        <v>118</v>
      </c>
      <c r="CZ23" s="573"/>
      <c r="DA23" s="573"/>
      <c r="DB23" s="573"/>
      <c r="DC23" s="573"/>
      <c r="DD23" s="573"/>
      <c r="DE23" s="573"/>
      <c r="DF23" s="573"/>
      <c r="DG23" s="573"/>
      <c r="DH23" s="573"/>
      <c r="DI23" s="573"/>
      <c r="DJ23" s="573"/>
      <c r="DK23" s="574"/>
      <c r="DL23" s="578">
        <v>14983737</v>
      </c>
      <c r="DM23" s="573"/>
      <c r="DN23" s="573"/>
      <c r="DO23" s="573"/>
      <c r="DP23" s="573"/>
      <c r="DQ23" s="573"/>
      <c r="DR23" s="573"/>
      <c r="DS23" s="573"/>
      <c r="DT23" s="573"/>
      <c r="DU23" s="573"/>
      <c r="DV23" s="573"/>
      <c r="DW23" s="573"/>
      <c r="DX23" s="672"/>
    </row>
    <row r="24" spans="2:128" ht="11.25" customHeight="1">
      <c r="B24" s="569" t="s">
        <v>253</v>
      </c>
      <c r="C24" s="570"/>
      <c r="D24" s="570"/>
      <c r="E24" s="570"/>
      <c r="F24" s="570"/>
      <c r="G24" s="570"/>
      <c r="H24" s="570"/>
      <c r="I24" s="570"/>
      <c r="J24" s="570"/>
      <c r="K24" s="570"/>
      <c r="L24" s="570"/>
      <c r="M24" s="570"/>
      <c r="N24" s="570"/>
      <c r="O24" s="570"/>
      <c r="P24" s="570"/>
      <c r="Q24" s="571"/>
      <c r="R24" s="572">
        <v>1240450</v>
      </c>
      <c r="S24" s="573"/>
      <c r="T24" s="573"/>
      <c r="U24" s="573"/>
      <c r="V24" s="573"/>
      <c r="W24" s="573"/>
      <c r="X24" s="573"/>
      <c r="Y24" s="574"/>
      <c r="Z24" s="575">
        <v>0.1</v>
      </c>
      <c r="AA24" s="656"/>
      <c r="AB24" s="656"/>
      <c r="AC24" s="657"/>
      <c r="AD24" s="578">
        <v>1240450</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5203</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v>347991</v>
      </c>
      <c r="CN24" s="573"/>
      <c r="CO24" s="573"/>
      <c r="CP24" s="573"/>
      <c r="CQ24" s="573"/>
      <c r="CR24" s="573"/>
      <c r="CS24" s="573"/>
      <c r="CT24" s="574"/>
      <c r="CU24" s="575">
        <v>0</v>
      </c>
      <c r="CV24" s="656"/>
      <c r="CW24" s="656"/>
      <c r="CX24" s="657"/>
      <c r="CY24" s="578" t="s">
        <v>118</v>
      </c>
      <c r="CZ24" s="573"/>
      <c r="DA24" s="573"/>
      <c r="DB24" s="573"/>
      <c r="DC24" s="573"/>
      <c r="DD24" s="573"/>
      <c r="DE24" s="573"/>
      <c r="DF24" s="573"/>
      <c r="DG24" s="573"/>
      <c r="DH24" s="573"/>
      <c r="DI24" s="573"/>
      <c r="DJ24" s="573"/>
      <c r="DK24" s="574"/>
      <c r="DL24" s="578">
        <v>347991</v>
      </c>
      <c r="DM24" s="573"/>
      <c r="DN24" s="573"/>
      <c r="DO24" s="573"/>
      <c r="DP24" s="573"/>
      <c r="DQ24" s="573"/>
      <c r="DR24" s="573"/>
      <c r="DS24" s="573"/>
      <c r="DT24" s="573"/>
      <c r="DU24" s="573"/>
      <c r="DV24" s="573"/>
      <c r="DW24" s="573"/>
      <c r="DX24" s="672"/>
    </row>
    <row r="25" spans="2:128" ht="11.25" customHeight="1">
      <c r="B25" s="569" t="s">
        <v>256</v>
      </c>
      <c r="C25" s="570"/>
      <c r="D25" s="570"/>
      <c r="E25" s="570"/>
      <c r="F25" s="570"/>
      <c r="G25" s="570"/>
      <c r="H25" s="570"/>
      <c r="I25" s="570"/>
      <c r="J25" s="570"/>
      <c r="K25" s="570"/>
      <c r="L25" s="570"/>
      <c r="M25" s="570"/>
      <c r="N25" s="570"/>
      <c r="O25" s="570"/>
      <c r="P25" s="570"/>
      <c r="Q25" s="571"/>
      <c r="R25" s="572">
        <v>2915772</v>
      </c>
      <c r="S25" s="573"/>
      <c r="T25" s="573"/>
      <c r="U25" s="573"/>
      <c r="V25" s="573"/>
      <c r="W25" s="573"/>
      <c r="X25" s="573"/>
      <c r="Y25" s="574"/>
      <c r="Z25" s="575">
        <v>0.1</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177482177</v>
      </c>
      <c r="CN25" s="573"/>
      <c r="CO25" s="573"/>
      <c r="CP25" s="573"/>
      <c r="CQ25" s="573"/>
      <c r="CR25" s="573"/>
      <c r="CS25" s="573"/>
      <c r="CT25" s="574"/>
      <c r="CU25" s="575">
        <v>8.4</v>
      </c>
      <c r="CV25" s="656"/>
      <c r="CW25" s="656"/>
      <c r="CX25" s="657"/>
      <c r="CY25" s="578" t="s">
        <v>118</v>
      </c>
      <c r="CZ25" s="573"/>
      <c r="DA25" s="573"/>
      <c r="DB25" s="573"/>
      <c r="DC25" s="573"/>
      <c r="DD25" s="573"/>
      <c r="DE25" s="573"/>
      <c r="DF25" s="573"/>
      <c r="DG25" s="573"/>
      <c r="DH25" s="573"/>
      <c r="DI25" s="573"/>
      <c r="DJ25" s="573"/>
      <c r="DK25" s="574"/>
      <c r="DL25" s="578">
        <v>177482177</v>
      </c>
      <c r="DM25" s="573"/>
      <c r="DN25" s="573"/>
      <c r="DO25" s="573"/>
      <c r="DP25" s="573"/>
      <c r="DQ25" s="573"/>
      <c r="DR25" s="573"/>
      <c r="DS25" s="573"/>
      <c r="DT25" s="573"/>
      <c r="DU25" s="573"/>
      <c r="DV25" s="573"/>
      <c r="DW25" s="573"/>
      <c r="DX25" s="672"/>
    </row>
    <row r="26" spans="2:128" ht="11.25" customHeight="1">
      <c r="B26" s="569" t="s">
        <v>259</v>
      </c>
      <c r="C26" s="570"/>
      <c r="D26" s="570"/>
      <c r="E26" s="570"/>
      <c r="F26" s="570"/>
      <c r="G26" s="570"/>
      <c r="H26" s="570"/>
      <c r="I26" s="570"/>
      <c r="J26" s="570"/>
      <c r="K26" s="570"/>
      <c r="L26" s="570"/>
      <c r="M26" s="570"/>
      <c r="N26" s="570"/>
      <c r="O26" s="570"/>
      <c r="P26" s="570"/>
      <c r="Q26" s="571"/>
      <c r="R26" s="572">
        <v>23040229</v>
      </c>
      <c r="S26" s="573"/>
      <c r="T26" s="573"/>
      <c r="U26" s="573"/>
      <c r="V26" s="573"/>
      <c r="W26" s="573"/>
      <c r="X26" s="573"/>
      <c r="Y26" s="574"/>
      <c r="Z26" s="575">
        <v>1.1000000000000001</v>
      </c>
      <c r="AA26" s="656"/>
      <c r="AB26" s="656"/>
      <c r="AC26" s="657"/>
      <c r="AD26" s="578">
        <v>2067565</v>
      </c>
      <c r="AE26" s="573"/>
      <c r="AF26" s="573"/>
      <c r="AG26" s="573"/>
      <c r="AH26" s="573"/>
      <c r="AI26" s="573"/>
      <c r="AJ26" s="573"/>
      <c r="AK26" s="574"/>
      <c r="AL26" s="575">
        <v>0.2</v>
      </c>
      <c r="AM26" s="656"/>
      <c r="AN26" s="656"/>
      <c r="AO26" s="658"/>
      <c r="AP26" s="569" t="s">
        <v>260</v>
      </c>
      <c r="AQ26" s="570"/>
      <c r="AR26" s="570"/>
      <c r="AS26" s="570"/>
      <c r="AT26" s="570"/>
      <c r="AU26" s="570"/>
      <c r="AV26" s="570"/>
      <c r="AW26" s="570"/>
      <c r="AX26" s="570"/>
      <c r="AY26" s="570"/>
      <c r="AZ26" s="570"/>
      <c r="BA26" s="570"/>
      <c r="BB26" s="570"/>
      <c r="BC26" s="571"/>
      <c r="BD26" s="572" t="s">
        <v>118</v>
      </c>
      <c r="BE26" s="573"/>
      <c r="BF26" s="573"/>
      <c r="BG26" s="573"/>
      <c r="BH26" s="573"/>
      <c r="BI26" s="573"/>
      <c r="BJ26" s="573"/>
      <c r="BK26" s="574"/>
      <c r="BL26" s="575" t="s">
        <v>118</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1564075</v>
      </c>
      <c r="CN26" s="573"/>
      <c r="CO26" s="573"/>
      <c r="CP26" s="573"/>
      <c r="CQ26" s="573"/>
      <c r="CR26" s="573"/>
      <c r="CS26" s="573"/>
      <c r="CT26" s="574"/>
      <c r="CU26" s="575">
        <v>0.1</v>
      </c>
      <c r="CV26" s="656"/>
      <c r="CW26" s="656"/>
      <c r="CX26" s="657"/>
      <c r="CY26" s="578" t="s">
        <v>118</v>
      </c>
      <c r="CZ26" s="573"/>
      <c r="DA26" s="573"/>
      <c r="DB26" s="573"/>
      <c r="DC26" s="573"/>
      <c r="DD26" s="573"/>
      <c r="DE26" s="573"/>
      <c r="DF26" s="573"/>
      <c r="DG26" s="573"/>
      <c r="DH26" s="573"/>
      <c r="DI26" s="573"/>
      <c r="DJ26" s="573"/>
      <c r="DK26" s="574"/>
      <c r="DL26" s="578">
        <v>1564075</v>
      </c>
      <c r="DM26" s="573"/>
      <c r="DN26" s="573"/>
      <c r="DO26" s="573"/>
      <c r="DP26" s="573"/>
      <c r="DQ26" s="573"/>
      <c r="DR26" s="573"/>
      <c r="DS26" s="573"/>
      <c r="DT26" s="573"/>
      <c r="DU26" s="573"/>
      <c r="DV26" s="573"/>
      <c r="DW26" s="573"/>
      <c r="DX26" s="672"/>
    </row>
    <row r="27" spans="2:128" ht="11.25" customHeight="1">
      <c r="B27" s="569" t="s">
        <v>262</v>
      </c>
      <c r="C27" s="570"/>
      <c r="D27" s="570"/>
      <c r="E27" s="570"/>
      <c r="F27" s="570"/>
      <c r="G27" s="570"/>
      <c r="H27" s="570"/>
      <c r="I27" s="570"/>
      <c r="J27" s="570"/>
      <c r="K27" s="570"/>
      <c r="L27" s="570"/>
      <c r="M27" s="570"/>
      <c r="N27" s="570"/>
      <c r="O27" s="570"/>
      <c r="P27" s="570"/>
      <c r="Q27" s="571"/>
      <c r="R27" s="572">
        <v>10432854</v>
      </c>
      <c r="S27" s="573"/>
      <c r="T27" s="573"/>
      <c r="U27" s="573"/>
      <c r="V27" s="573"/>
      <c r="W27" s="573"/>
      <c r="X27" s="573"/>
      <c r="Y27" s="574"/>
      <c r="Z27" s="575">
        <v>0.5</v>
      </c>
      <c r="AA27" s="656"/>
      <c r="AB27" s="656"/>
      <c r="AC27" s="657"/>
      <c r="AD27" s="578" t="s">
        <v>118</v>
      </c>
      <c r="AE27" s="573"/>
      <c r="AF27" s="573"/>
      <c r="AG27" s="573"/>
      <c r="AH27" s="573"/>
      <c r="AI27" s="573"/>
      <c r="AJ27" s="573"/>
      <c r="AK27" s="574"/>
      <c r="AL27" s="575" t="s">
        <v>118</v>
      </c>
      <c r="AM27" s="656"/>
      <c r="AN27" s="656"/>
      <c r="AO27" s="658"/>
      <c r="AP27" s="569" t="s">
        <v>263</v>
      </c>
      <c r="AQ27" s="570"/>
      <c r="AR27" s="570"/>
      <c r="AS27" s="570"/>
      <c r="AT27" s="570"/>
      <c r="AU27" s="570"/>
      <c r="AV27" s="570"/>
      <c r="AW27" s="570"/>
      <c r="AX27" s="570"/>
      <c r="AY27" s="570"/>
      <c r="AZ27" s="570"/>
      <c r="BA27" s="570"/>
      <c r="BB27" s="570"/>
      <c r="BC27" s="571"/>
      <c r="BD27" s="572">
        <v>19458</v>
      </c>
      <c r="BE27" s="573"/>
      <c r="BF27" s="573"/>
      <c r="BG27" s="573"/>
      <c r="BH27" s="573"/>
      <c r="BI27" s="573"/>
      <c r="BJ27" s="573"/>
      <c r="BK27" s="574"/>
      <c r="BL27" s="575">
        <v>0</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v>17</v>
      </c>
      <c r="CN27" s="573"/>
      <c r="CO27" s="573"/>
      <c r="CP27" s="573"/>
      <c r="CQ27" s="573"/>
      <c r="CR27" s="573"/>
      <c r="CS27" s="573"/>
      <c r="CT27" s="574"/>
      <c r="CU27" s="575">
        <v>0</v>
      </c>
      <c r="CV27" s="656"/>
      <c r="CW27" s="656"/>
      <c r="CX27" s="657"/>
      <c r="CY27" s="578" t="s">
        <v>118</v>
      </c>
      <c r="CZ27" s="573"/>
      <c r="DA27" s="573"/>
      <c r="DB27" s="573"/>
      <c r="DC27" s="573"/>
      <c r="DD27" s="573"/>
      <c r="DE27" s="573"/>
      <c r="DF27" s="573"/>
      <c r="DG27" s="573"/>
      <c r="DH27" s="573"/>
      <c r="DI27" s="573"/>
      <c r="DJ27" s="573"/>
      <c r="DK27" s="574"/>
      <c r="DL27" s="578">
        <v>17</v>
      </c>
      <c r="DM27" s="573"/>
      <c r="DN27" s="573"/>
      <c r="DO27" s="573"/>
      <c r="DP27" s="573"/>
      <c r="DQ27" s="573"/>
      <c r="DR27" s="573"/>
      <c r="DS27" s="573"/>
      <c r="DT27" s="573"/>
      <c r="DU27" s="573"/>
      <c r="DV27" s="573"/>
      <c r="DW27" s="573"/>
      <c r="DX27" s="672"/>
    </row>
    <row r="28" spans="2:128" ht="11.25" customHeight="1">
      <c r="B28" s="569" t="s">
        <v>265</v>
      </c>
      <c r="C28" s="570"/>
      <c r="D28" s="570"/>
      <c r="E28" s="570"/>
      <c r="F28" s="570"/>
      <c r="G28" s="570"/>
      <c r="H28" s="570"/>
      <c r="I28" s="570"/>
      <c r="J28" s="570"/>
      <c r="K28" s="570"/>
      <c r="L28" s="570"/>
      <c r="M28" s="570"/>
      <c r="N28" s="570"/>
      <c r="O28" s="570"/>
      <c r="P28" s="570"/>
      <c r="Q28" s="571"/>
      <c r="R28" s="572">
        <v>199547119</v>
      </c>
      <c r="S28" s="573"/>
      <c r="T28" s="573"/>
      <c r="U28" s="573"/>
      <c r="V28" s="573"/>
      <c r="W28" s="573"/>
      <c r="X28" s="573"/>
      <c r="Y28" s="574"/>
      <c r="Z28" s="575">
        <v>9.1999999999999993</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19458</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v>6334519</v>
      </c>
      <c r="CN28" s="573"/>
      <c r="CO28" s="573"/>
      <c r="CP28" s="573"/>
      <c r="CQ28" s="573"/>
      <c r="CR28" s="573"/>
      <c r="CS28" s="573"/>
      <c r="CT28" s="574"/>
      <c r="CU28" s="575">
        <v>0.3</v>
      </c>
      <c r="CV28" s="656"/>
      <c r="CW28" s="656"/>
      <c r="CX28" s="657"/>
      <c r="CY28" s="578" t="s">
        <v>118</v>
      </c>
      <c r="CZ28" s="573"/>
      <c r="DA28" s="573"/>
      <c r="DB28" s="573"/>
      <c r="DC28" s="573"/>
      <c r="DD28" s="573"/>
      <c r="DE28" s="573"/>
      <c r="DF28" s="573"/>
      <c r="DG28" s="573"/>
      <c r="DH28" s="573"/>
      <c r="DI28" s="573"/>
      <c r="DJ28" s="573"/>
      <c r="DK28" s="574"/>
      <c r="DL28" s="578">
        <v>6334519</v>
      </c>
      <c r="DM28" s="573"/>
      <c r="DN28" s="573"/>
      <c r="DO28" s="573"/>
      <c r="DP28" s="573"/>
      <c r="DQ28" s="573"/>
      <c r="DR28" s="573"/>
      <c r="DS28" s="573"/>
      <c r="DT28" s="573"/>
      <c r="DU28" s="573"/>
      <c r="DV28" s="573"/>
      <c r="DW28" s="573"/>
      <c r="DX28" s="672"/>
    </row>
    <row r="29" spans="2:128" ht="11.25" customHeight="1">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19458</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4183361</v>
      </c>
      <c r="CN29" s="573"/>
      <c r="CO29" s="573"/>
      <c r="CP29" s="573"/>
      <c r="CQ29" s="573"/>
      <c r="CR29" s="573"/>
      <c r="CS29" s="573"/>
      <c r="CT29" s="574"/>
      <c r="CU29" s="575">
        <v>0.2</v>
      </c>
      <c r="CV29" s="656"/>
      <c r="CW29" s="656"/>
      <c r="CX29" s="657"/>
      <c r="CY29" s="578" t="s">
        <v>118</v>
      </c>
      <c r="CZ29" s="573"/>
      <c r="DA29" s="573"/>
      <c r="DB29" s="573"/>
      <c r="DC29" s="573"/>
      <c r="DD29" s="573"/>
      <c r="DE29" s="573"/>
      <c r="DF29" s="573"/>
      <c r="DG29" s="573"/>
      <c r="DH29" s="573"/>
      <c r="DI29" s="573"/>
      <c r="DJ29" s="573"/>
      <c r="DK29" s="574"/>
      <c r="DL29" s="578">
        <v>4183361</v>
      </c>
      <c r="DM29" s="573"/>
      <c r="DN29" s="573"/>
      <c r="DO29" s="573"/>
      <c r="DP29" s="573"/>
      <c r="DQ29" s="573"/>
      <c r="DR29" s="573"/>
      <c r="DS29" s="573"/>
      <c r="DT29" s="573"/>
      <c r="DU29" s="573"/>
      <c r="DV29" s="573"/>
      <c r="DW29" s="573"/>
      <c r="DX29" s="672"/>
    </row>
    <row r="30" spans="2:128" ht="11.25" customHeight="1">
      <c r="B30" s="569" t="s">
        <v>271</v>
      </c>
      <c r="C30" s="570"/>
      <c r="D30" s="570"/>
      <c r="E30" s="570"/>
      <c r="F30" s="570"/>
      <c r="G30" s="570"/>
      <c r="H30" s="570"/>
      <c r="I30" s="570"/>
      <c r="J30" s="570"/>
      <c r="K30" s="570"/>
      <c r="L30" s="570"/>
      <c r="M30" s="570"/>
      <c r="N30" s="570"/>
      <c r="O30" s="570"/>
      <c r="P30" s="570"/>
      <c r="Q30" s="571"/>
      <c r="R30" s="572">
        <v>8511347</v>
      </c>
      <c r="S30" s="573"/>
      <c r="T30" s="573"/>
      <c r="U30" s="573"/>
      <c r="V30" s="573"/>
      <c r="W30" s="573"/>
      <c r="X30" s="573"/>
      <c r="Y30" s="574"/>
      <c r="Z30" s="575">
        <v>0.4</v>
      </c>
      <c r="AA30" s="656"/>
      <c r="AB30" s="656"/>
      <c r="AC30" s="657"/>
      <c r="AD30" s="578">
        <v>1391801</v>
      </c>
      <c r="AE30" s="573"/>
      <c r="AF30" s="573"/>
      <c r="AG30" s="573"/>
      <c r="AH30" s="573"/>
      <c r="AI30" s="573"/>
      <c r="AJ30" s="573"/>
      <c r="AK30" s="574"/>
      <c r="AL30" s="575">
        <v>0.1</v>
      </c>
      <c r="AM30" s="656"/>
      <c r="AN30" s="656"/>
      <c r="AO30" s="658"/>
      <c r="AP30" s="569" t="s">
        <v>272</v>
      </c>
      <c r="AQ30" s="570"/>
      <c r="AR30" s="570"/>
      <c r="AS30" s="570"/>
      <c r="AT30" s="570"/>
      <c r="AU30" s="570"/>
      <c r="AV30" s="570"/>
      <c r="AW30" s="570"/>
      <c r="AX30" s="570"/>
      <c r="AY30" s="570"/>
      <c r="AZ30" s="570"/>
      <c r="BA30" s="570"/>
      <c r="BB30" s="570"/>
      <c r="BC30" s="571"/>
      <c r="BD30" s="572" t="s">
        <v>118</v>
      </c>
      <c r="BE30" s="573"/>
      <c r="BF30" s="573"/>
      <c r="BG30" s="573"/>
      <c r="BH30" s="573"/>
      <c r="BI30" s="573"/>
      <c r="BJ30" s="573"/>
      <c r="BK30" s="574"/>
      <c r="BL30" s="575" t="s">
        <v>118</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14348813</v>
      </c>
      <c r="CN30" s="573"/>
      <c r="CO30" s="573"/>
      <c r="CP30" s="573"/>
      <c r="CQ30" s="573"/>
      <c r="CR30" s="573"/>
      <c r="CS30" s="573"/>
      <c r="CT30" s="574"/>
      <c r="CU30" s="575">
        <v>0.7</v>
      </c>
      <c r="CV30" s="656"/>
      <c r="CW30" s="656"/>
      <c r="CX30" s="657"/>
      <c r="CY30" s="578" t="s">
        <v>118</v>
      </c>
      <c r="CZ30" s="573"/>
      <c r="DA30" s="573"/>
      <c r="DB30" s="573"/>
      <c r="DC30" s="573"/>
      <c r="DD30" s="573"/>
      <c r="DE30" s="573"/>
      <c r="DF30" s="573"/>
      <c r="DG30" s="573"/>
      <c r="DH30" s="573"/>
      <c r="DI30" s="573"/>
      <c r="DJ30" s="573"/>
      <c r="DK30" s="574"/>
      <c r="DL30" s="578">
        <v>14348813</v>
      </c>
      <c r="DM30" s="573"/>
      <c r="DN30" s="573"/>
      <c r="DO30" s="573"/>
      <c r="DP30" s="573"/>
      <c r="DQ30" s="573"/>
      <c r="DR30" s="573"/>
      <c r="DS30" s="573"/>
      <c r="DT30" s="573"/>
      <c r="DU30" s="573"/>
      <c r="DV30" s="573"/>
      <c r="DW30" s="573"/>
      <c r="DX30" s="672"/>
    </row>
    <row r="31" spans="2:128" ht="11.25" customHeight="1">
      <c r="B31" s="569" t="s">
        <v>274</v>
      </c>
      <c r="C31" s="570"/>
      <c r="D31" s="570"/>
      <c r="E31" s="570"/>
      <c r="F31" s="570"/>
      <c r="G31" s="570"/>
      <c r="H31" s="570"/>
      <c r="I31" s="570"/>
      <c r="J31" s="570"/>
      <c r="K31" s="570"/>
      <c r="L31" s="570"/>
      <c r="M31" s="570"/>
      <c r="N31" s="570"/>
      <c r="O31" s="570"/>
      <c r="P31" s="570"/>
      <c r="Q31" s="571"/>
      <c r="R31" s="572">
        <v>198692</v>
      </c>
      <c r="S31" s="573"/>
      <c r="T31" s="573"/>
      <c r="U31" s="573"/>
      <c r="V31" s="573"/>
      <c r="W31" s="573"/>
      <c r="X31" s="573"/>
      <c r="Y31" s="574"/>
      <c r="Z31" s="575">
        <v>0</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c r="B32" s="569" t="s">
        <v>277</v>
      </c>
      <c r="C32" s="570"/>
      <c r="D32" s="570"/>
      <c r="E32" s="570"/>
      <c r="F32" s="570"/>
      <c r="G32" s="570"/>
      <c r="H32" s="570"/>
      <c r="I32" s="570"/>
      <c r="J32" s="570"/>
      <c r="K32" s="570"/>
      <c r="L32" s="570"/>
      <c r="M32" s="570"/>
      <c r="N32" s="570"/>
      <c r="O32" s="570"/>
      <c r="P32" s="570"/>
      <c r="Q32" s="571"/>
      <c r="R32" s="572">
        <v>78471540</v>
      </c>
      <c r="S32" s="573"/>
      <c r="T32" s="573"/>
      <c r="U32" s="573"/>
      <c r="V32" s="573"/>
      <c r="W32" s="573"/>
      <c r="X32" s="573"/>
      <c r="Y32" s="574"/>
      <c r="Z32" s="575">
        <v>3.6</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1084792824</v>
      </c>
      <c r="BE32" s="573"/>
      <c r="BF32" s="573"/>
      <c r="BG32" s="573"/>
      <c r="BH32" s="573"/>
      <c r="BI32" s="573"/>
      <c r="BJ32" s="573"/>
      <c r="BK32" s="574"/>
      <c r="BL32" s="575">
        <v>100</v>
      </c>
      <c r="BM32" s="656"/>
      <c r="BN32" s="656"/>
      <c r="BO32" s="657"/>
      <c r="BP32" s="578">
        <v>4502649</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2116066737</v>
      </c>
      <c r="CN32" s="588"/>
      <c r="CO32" s="588"/>
      <c r="CP32" s="588"/>
      <c r="CQ32" s="588"/>
      <c r="CR32" s="588"/>
      <c r="CS32" s="588"/>
      <c r="CT32" s="589"/>
      <c r="CU32" s="590">
        <v>100</v>
      </c>
      <c r="CV32" s="652"/>
      <c r="CW32" s="652"/>
      <c r="CX32" s="653"/>
      <c r="CY32" s="578">
        <v>199232151</v>
      </c>
      <c r="CZ32" s="573"/>
      <c r="DA32" s="573"/>
      <c r="DB32" s="573"/>
      <c r="DC32" s="573"/>
      <c r="DD32" s="573"/>
      <c r="DE32" s="573"/>
      <c r="DF32" s="573"/>
      <c r="DG32" s="573"/>
      <c r="DH32" s="573"/>
      <c r="DI32" s="573"/>
      <c r="DJ32" s="573"/>
      <c r="DK32" s="574"/>
      <c r="DL32" s="578">
        <v>1693863456</v>
      </c>
      <c r="DM32" s="573"/>
      <c r="DN32" s="573"/>
      <c r="DO32" s="573"/>
      <c r="DP32" s="573"/>
      <c r="DQ32" s="573"/>
      <c r="DR32" s="573"/>
      <c r="DS32" s="573"/>
      <c r="DT32" s="573"/>
      <c r="DU32" s="573"/>
      <c r="DV32" s="573"/>
      <c r="DW32" s="573"/>
      <c r="DX32" s="672"/>
    </row>
    <row r="33" spans="2:128" ht="11.25" customHeight="1">
      <c r="B33" s="569" t="s">
        <v>279</v>
      </c>
      <c r="C33" s="570"/>
      <c r="D33" s="570"/>
      <c r="E33" s="570"/>
      <c r="F33" s="570"/>
      <c r="G33" s="570"/>
      <c r="H33" s="570"/>
      <c r="I33" s="570"/>
      <c r="J33" s="570"/>
      <c r="K33" s="570"/>
      <c r="L33" s="570"/>
      <c r="M33" s="570"/>
      <c r="N33" s="570"/>
      <c r="O33" s="570"/>
      <c r="P33" s="570"/>
      <c r="Q33" s="571"/>
      <c r="R33" s="572">
        <v>42949547</v>
      </c>
      <c r="S33" s="573"/>
      <c r="T33" s="573"/>
      <c r="U33" s="573"/>
      <c r="V33" s="573"/>
      <c r="W33" s="573"/>
      <c r="X33" s="573"/>
      <c r="Y33" s="574"/>
      <c r="Z33" s="575">
        <v>2</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c r="B34" s="569" t="s">
        <v>281</v>
      </c>
      <c r="C34" s="570"/>
      <c r="D34" s="570"/>
      <c r="E34" s="570"/>
      <c r="F34" s="570"/>
      <c r="G34" s="570"/>
      <c r="H34" s="570"/>
      <c r="I34" s="570"/>
      <c r="J34" s="570"/>
      <c r="K34" s="570"/>
      <c r="L34" s="570"/>
      <c r="M34" s="570"/>
      <c r="N34" s="570"/>
      <c r="O34" s="570"/>
      <c r="P34" s="570"/>
      <c r="Q34" s="571"/>
      <c r="R34" s="572">
        <v>47465718</v>
      </c>
      <c r="S34" s="573"/>
      <c r="T34" s="573"/>
      <c r="U34" s="573"/>
      <c r="V34" s="573"/>
      <c r="W34" s="573"/>
      <c r="X34" s="573"/>
      <c r="Y34" s="574"/>
      <c r="Z34" s="575">
        <v>2.2000000000000002</v>
      </c>
      <c r="AA34" s="656"/>
      <c r="AB34" s="656"/>
      <c r="AC34" s="657"/>
      <c r="AD34" s="578">
        <v>755408</v>
      </c>
      <c r="AE34" s="573"/>
      <c r="AF34" s="573"/>
      <c r="AG34" s="573"/>
      <c r="AH34" s="573"/>
      <c r="AI34" s="573"/>
      <c r="AJ34" s="573"/>
      <c r="AK34" s="574"/>
      <c r="AL34" s="575">
        <v>0.1</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c r="B35" s="569" t="s">
        <v>287</v>
      </c>
      <c r="C35" s="570"/>
      <c r="D35" s="570"/>
      <c r="E35" s="570"/>
      <c r="F35" s="570"/>
      <c r="G35" s="570"/>
      <c r="H35" s="570"/>
      <c r="I35" s="570"/>
      <c r="J35" s="570"/>
      <c r="K35" s="570"/>
      <c r="L35" s="570"/>
      <c r="M35" s="570"/>
      <c r="N35" s="570"/>
      <c r="O35" s="570"/>
      <c r="P35" s="570"/>
      <c r="Q35" s="571"/>
      <c r="R35" s="572">
        <v>177097700</v>
      </c>
      <c r="S35" s="573"/>
      <c r="T35" s="573"/>
      <c r="U35" s="573"/>
      <c r="V35" s="573"/>
      <c r="W35" s="573"/>
      <c r="X35" s="573"/>
      <c r="Y35" s="574"/>
      <c r="Z35" s="575">
        <v>8.1999999999999993</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931054801</v>
      </c>
      <c r="CN35" s="665"/>
      <c r="CO35" s="665"/>
      <c r="CP35" s="665"/>
      <c r="CQ35" s="665"/>
      <c r="CR35" s="665"/>
      <c r="CS35" s="665"/>
      <c r="CT35" s="666"/>
      <c r="CU35" s="661">
        <v>44</v>
      </c>
      <c r="CV35" s="662"/>
      <c r="CW35" s="662"/>
      <c r="CX35" s="667"/>
      <c r="CY35" s="668">
        <v>806769135</v>
      </c>
      <c r="CZ35" s="665"/>
      <c r="DA35" s="665"/>
      <c r="DB35" s="665"/>
      <c r="DC35" s="665"/>
      <c r="DD35" s="665"/>
      <c r="DE35" s="665"/>
      <c r="DF35" s="666"/>
      <c r="DG35" s="668">
        <v>788438190</v>
      </c>
      <c r="DH35" s="665"/>
      <c r="DI35" s="665"/>
      <c r="DJ35" s="665"/>
      <c r="DK35" s="665"/>
      <c r="DL35" s="665"/>
      <c r="DM35" s="665"/>
      <c r="DN35" s="665"/>
      <c r="DO35" s="665"/>
      <c r="DP35" s="665"/>
      <c r="DQ35" s="666"/>
      <c r="DR35" s="661">
        <v>57.7</v>
      </c>
      <c r="DS35" s="662"/>
      <c r="DT35" s="662"/>
      <c r="DU35" s="662"/>
      <c r="DV35" s="662"/>
      <c r="DW35" s="662"/>
      <c r="DX35" s="663"/>
    </row>
    <row r="36" spans="2:128" ht="11.25" customHeight="1">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576555449</v>
      </c>
      <c r="CN36" s="579"/>
      <c r="CO36" s="579"/>
      <c r="CP36" s="579"/>
      <c r="CQ36" s="579"/>
      <c r="CR36" s="579"/>
      <c r="CS36" s="579"/>
      <c r="CT36" s="580"/>
      <c r="CU36" s="575">
        <v>27.2</v>
      </c>
      <c r="CV36" s="576"/>
      <c r="CW36" s="576"/>
      <c r="CX36" s="577"/>
      <c r="CY36" s="578">
        <v>491852293</v>
      </c>
      <c r="CZ36" s="579"/>
      <c r="DA36" s="579"/>
      <c r="DB36" s="579"/>
      <c r="DC36" s="579"/>
      <c r="DD36" s="579"/>
      <c r="DE36" s="579"/>
      <c r="DF36" s="580"/>
      <c r="DG36" s="578">
        <v>487452077</v>
      </c>
      <c r="DH36" s="579"/>
      <c r="DI36" s="579"/>
      <c r="DJ36" s="579"/>
      <c r="DK36" s="579"/>
      <c r="DL36" s="579"/>
      <c r="DM36" s="579"/>
      <c r="DN36" s="579"/>
      <c r="DO36" s="579"/>
      <c r="DP36" s="579"/>
      <c r="DQ36" s="580"/>
      <c r="DR36" s="575">
        <v>35.6</v>
      </c>
      <c r="DS36" s="576"/>
      <c r="DT36" s="576"/>
      <c r="DU36" s="576"/>
      <c r="DV36" s="576"/>
      <c r="DW36" s="576"/>
      <c r="DX36" s="608"/>
    </row>
    <row r="37" spans="2:128" ht="11.25" customHeight="1">
      <c r="B37" s="569" t="s">
        <v>291</v>
      </c>
      <c r="C37" s="570"/>
      <c r="D37" s="570"/>
      <c r="E37" s="570"/>
      <c r="F37" s="570"/>
      <c r="G37" s="570"/>
      <c r="H37" s="570"/>
      <c r="I37" s="570"/>
      <c r="J37" s="570"/>
      <c r="K37" s="570"/>
      <c r="L37" s="570"/>
      <c r="M37" s="570"/>
      <c r="N37" s="570"/>
      <c r="O37" s="570"/>
      <c r="P37" s="570"/>
      <c r="Q37" s="571"/>
      <c r="R37" s="572">
        <v>23041000</v>
      </c>
      <c r="S37" s="573"/>
      <c r="T37" s="573"/>
      <c r="U37" s="573"/>
      <c r="V37" s="573"/>
      <c r="W37" s="573"/>
      <c r="X37" s="573"/>
      <c r="Y37" s="574"/>
      <c r="Z37" s="575">
        <v>1.1000000000000001</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438650138</v>
      </c>
      <c r="CN37" s="573"/>
      <c r="CO37" s="573"/>
      <c r="CP37" s="573"/>
      <c r="CQ37" s="573"/>
      <c r="CR37" s="573"/>
      <c r="CS37" s="573"/>
      <c r="CT37" s="574"/>
      <c r="CU37" s="575">
        <v>20.7</v>
      </c>
      <c r="CV37" s="576"/>
      <c r="CW37" s="576"/>
      <c r="CX37" s="577"/>
      <c r="CY37" s="578">
        <v>358415718</v>
      </c>
      <c r="CZ37" s="579"/>
      <c r="DA37" s="579"/>
      <c r="DB37" s="579"/>
      <c r="DC37" s="579"/>
      <c r="DD37" s="579"/>
      <c r="DE37" s="579"/>
      <c r="DF37" s="580"/>
      <c r="DG37" s="578">
        <v>358375889</v>
      </c>
      <c r="DH37" s="579"/>
      <c r="DI37" s="579"/>
      <c r="DJ37" s="579"/>
      <c r="DK37" s="579"/>
      <c r="DL37" s="579"/>
      <c r="DM37" s="579"/>
      <c r="DN37" s="579"/>
      <c r="DO37" s="579"/>
      <c r="DP37" s="579"/>
      <c r="DQ37" s="580"/>
      <c r="DR37" s="575">
        <v>26.2</v>
      </c>
      <c r="DS37" s="576"/>
      <c r="DT37" s="576"/>
      <c r="DU37" s="576"/>
      <c r="DV37" s="576"/>
      <c r="DW37" s="576"/>
      <c r="DX37" s="608"/>
    </row>
    <row r="38" spans="2:128" ht="11.25" customHeight="1">
      <c r="B38" s="584" t="s">
        <v>293</v>
      </c>
      <c r="C38" s="585"/>
      <c r="D38" s="585"/>
      <c r="E38" s="585"/>
      <c r="F38" s="585"/>
      <c r="G38" s="585"/>
      <c r="H38" s="585"/>
      <c r="I38" s="585"/>
      <c r="J38" s="585"/>
      <c r="K38" s="585"/>
      <c r="L38" s="585"/>
      <c r="M38" s="585"/>
      <c r="N38" s="585"/>
      <c r="O38" s="585"/>
      <c r="P38" s="585"/>
      <c r="Q38" s="586"/>
      <c r="R38" s="587">
        <v>2167885474</v>
      </c>
      <c r="S38" s="588"/>
      <c r="T38" s="588"/>
      <c r="U38" s="588"/>
      <c r="V38" s="588"/>
      <c r="W38" s="588"/>
      <c r="X38" s="588"/>
      <c r="Y38" s="589"/>
      <c r="Z38" s="590">
        <v>100</v>
      </c>
      <c r="AA38" s="652"/>
      <c r="AB38" s="652"/>
      <c r="AC38" s="653"/>
      <c r="AD38" s="593">
        <v>1344539262</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57844324</v>
      </c>
      <c r="CN38" s="579"/>
      <c r="CO38" s="579"/>
      <c r="CP38" s="579"/>
      <c r="CQ38" s="579"/>
      <c r="CR38" s="579"/>
      <c r="CS38" s="579"/>
      <c r="CT38" s="580"/>
      <c r="CU38" s="575">
        <v>2.7</v>
      </c>
      <c r="CV38" s="576"/>
      <c r="CW38" s="576"/>
      <c r="CX38" s="577"/>
      <c r="CY38" s="578">
        <v>27804660</v>
      </c>
      <c r="CZ38" s="579"/>
      <c r="DA38" s="579"/>
      <c r="DB38" s="579"/>
      <c r="DC38" s="579"/>
      <c r="DD38" s="579"/>
      <c r="DE38" s="579"/>
      <c r="DF38" s="580"/>
      <c r="DG38" s="578">
        <v>27804660</v>
      </c>
      <c r="DH38" s="579"/>
      <c r="DI38" s="579"/>
      <c r="DJ38" s="579"/>
      <c r="DK38" s="579"/>
      <c r="DL38" s="579"/>
      <c r="DM38" s="579"/>
      <c r="DN38" s="579"/>
      <c r="DO38" s="579"/>
      <c r="DP38" s="579"/>
      <c r="DQ38" s="580"/>
      <c r="DR38" s="575">
        <v>2</v>
      </c>
      <c r="DS38" s="576"/>
      <c r="DT38" s="576"/>
      <c r="DU38" s="576"/>
      <c r="DV38" s="576"/>
      <c r="DW38" s="576"/>
      <c r="DX38" s="608"/>
    </row>
    <row r="39" spans="2:128" ht="11.25" customHeight="1">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296655028</v>
      </c>
      <c r="CN39" s="573"/>
      <c r="CO39" s="573"/>
      <c r="CP39" s="573"/>
      <c r="CQ39" s="573"/>
      <c r="CR39" s="573"/>
      <c r="CS39" s="573"/>
      <c r="CT39" s="574"/>
      <c r="CU39" s="575">
        <v>14</v>
      </c>
      <c r="CV39" s="576"/>
      <c r="CW39" s="576"/>
      <c r="CX39" s="577"/>
      <c r="CY39" s="578">
        <v>287112182</v>
      </c>
      <c r="CZ39" s="579"/>
      <c r="DA39" s="579"/>
      <c r="DB39" s="579"/>
      <c r="DC39" s="579"/>
      <c r="DD39" s="579"/>
      <c r="DE39" s="579"/>
      <c r="DF39" s="580"/>
      <c r="DG39" s="578">
        <v>273181453</v>
      </c>
      <c r="DH39" s="579"/>
      <c r="DI39" s="579"/>
      <c r="DJ39" s="579"/>
      <c r="DK39" s="579"/>
      <c r="DL39" s="579"/>
      <c r="DM39" s="579"/>
      <c r="DN39" s="579"/>
      <c r="DO39" s="579"/>
      <c r="DP39" s="579"/>
      <c r="DQ39" s="580"/>
      <c r="DR39" s="575">
        <v>20</v>
      </c>
      <c r="DS39" s="576"/>
      <c r="DT39" s="576"/>
      <c r="DU39" s="576"/>
      <c r="DV39" s="576"/>
      <c r="DW39" s="576"/>
      <c r="DX39" s="608"/>
    </row>
    <row r="40" spans="2:128" ht="11.25" customHeight="1">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296655028</v>
      </c>
      <c r="CN40" s="579"/>
      <c r="CO40" s="579"/>
      <c r="CP40" s="579"/>
      <c r="CQ40" s="579"/>
      <c r="CR40" s="579"/>
      <c r="CS40" s="579"/>
      <c r="CT40" s="580"/>
      <c r="CU40" s="575">
        <v>14</v>
      </c>
      <c r="CV40" s="576"/>
      <c r="CW40" s="576"/>
      <c r="CX40" s="577"/>
      <c r="CY40" s="578">
        <v>287112182</v>
      </c>
      <c r="CZ40" s="579"/>
      <c r="DA40" s="579"/>
      <c r="DB40" s="579"/>
      <c r="DC40" s="579"/>
      <c r="DD40" s="579"/>
      <c r="DE40" s="579"/>
      <c r="DF40" s="580"/>
      <c r="DG40" s="578">
        <v>273181453</v>
      </c>
      <c r="DH40" s="579"/>
      <c r="DI40" s="579"/>
      <c r="DJ40" s="579"/>
      <c r="DK40" s="579"/>
      <c r="DL40" s="579"/>
      <c r="DM40" s="579"/>
      <c r="DN40" s="579"/>
      <c r="DO40" s="579"/>
      <c r="DP40" s="579"/>
      <c r="DQ40" s="580"/>
      <c r="DR40" s="575">
        <v>20</v>
      </c>
      <c r="DS40" s="576"/>
      <c r="DT40" s="576"/>
      <c r="DU40" s="576"/>
      <c r="DV40" s="576"/>
      <c r="DW40" s="576"/>
      <c r="DX40" s="608"/>
    </row>
    <row r="41" spans="2:128" ht="11.25" customHeight="1">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271969434</v>
      </c>
      <c r="CN41" s="573"/>
      <c r="CO41" s="573"/>
      <c r="CP41" s="573"/>
      <c r="CQ41" s="573"/>
      <c r="CR41" s="573"/>
      <c r="CS41" s="573"/>
      <c r="CT41" s="574"/>
      <c r="CU41" s="575">
        <v>12.9</v>
      </c>
      <c r="CV41" s="576"/>
      <c r="CW41" s="576"/>
      <c r="CX41" s="577"/>
      <c r="CY41" s="578">
        <v>262619620</v>
      </c>
      <c r="CZ41" s="579"/>
      <c r="DA41" s="579"/>
      <c r="DB41" s="579"/>
      <c r="DC41" s="579"/>
      <c r="DD41" s="579"/>
      <c r="DE41" s="579"/>
      <c r="DF41" s="580"/>
      <c r="DG41" s="578">
        <v>248688891</v>
      </c>
      <c r="DH41" s="579"/>
      <c r="DI41" s="579"/>
      <c r="DJ41" s="579"/>
      <c r="DK41" s="579"/>
      <c r="DL41" s="579"/>
      <c r="DM41" s="579"/>
      <c r="DN41" s="579"/>
      <c r="DO41" s="579"/>
      <c r="DP41" s="579"/>
      <c r="DQ41" s="580"/>
      <c r="DR41" s="575">
        <v>18.2</v>
      </c>
      <c r="DS41" s="576"/>
      <c r="DT41" s="576"/>
      <c r="DU41" s="576"/>
      <c r="DV41" s="576"/>
      <c r="DW41" s="576"/>
      <c r="DX41" s="608"/>
    </row>
    <row r="42" spans="2:128" ht="11.25" customHeight="1">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99.4</v>
      </c>
      <c r="BE42" s="626"/>
      <c r="BF42" s="626"/>
      <c r="BG42" s="626"/>
      <c r="BH42" s="626"/>
      <c r="BI42" s="626">
        <v>99</v>
      </c>
      <c r="BJ42" s="626"/>
      <c r="BK42" s="626"/>
      <c r="BL42" s="626"/>
      <c r="BM42" s="627"/>
      <c r="BN42" s="628">
        <v>99.3</v>
      </c>
      <c r="BO42" s="626"/>
      <c r="BP42" s="626"/>
      <c r="BQ42" s="626"/>
      <c r="BR42" s="626"/>
      <c r="BS42" s="626">
        <v>98.9</v>
      </c>
      <c r="BT42" s="626"/>
      <c r="BU42" s="626"/>
      <c r="BV42" s="626"/>
      <c r="BW42" s="627"/>
      <c r="BY42" s="604"/>
      <c r="BZ42" s="605"/>
      <c r="CA42" s="569" t="s">
        <v>303</v>
      </c>
      <c r="CB42" s="570"/>
      <c r="CC42" s="570"/>
      <c r="CD42" s="570"/>
      <c r="CE42" s="570"/>
      <c r="CF42" s="570"/>
      <c r="CG42" s="570"/>
      <c r="CH42" s="570"/>
      <c r="CI42" s="570"/>
      <c r="CJ42" s="570"/>
      <c r="CK42" s="570"/>
      <c r="CL42" s="571"/>
      <c r="CM42" s="572">
        <v>24685594</v>
      </c>
      <c r="CN42" s="579"/>
      <c r="CO42" s="579"/>
      <c r="CP42" s="579"/>
      <c r="CQ42" s="579"/>
      <c r="CR42" s="579"/>
      <c r="CS42" s="579"/>
      <c r="CT42" s="580"/>
      <c r="CU42" s="575">
        <v>1.2</v>
      </c>
      <c r="CV42" s="576"/>
      <c r="CW42" s="576"/>
      <c r="CX42" s="577"/>
      <c r="CY42" s="578">
        <v>24492562</v>
      </c>
      <c r="CZ42" s="579"/>
      <c r="DA42" s="579"/>
      <c r="DB42" s="579"/>
      <c r="DC42" s="579"/>
      <c r="DD42" s="579"/>
      <c r="DE42" s="579"/>
      <c r="DF42" s="580"/>
      <c r="DG42" s="578">
        <v>24492562</v>
      </c>
      <c r="DH42" s="579"/>
      <c r="DI42" s="579"/>
      <c r="DJ42" s="579"/>
      <c r="DK42" s="579"/>
      <c r="DL42" s="579"/>
      <c r="DM42" s="579"/>
      <c r="DN42" s="579"/>
      <c r="DO42" s="579"/>
      <c r="DP42" s="579"/>
      <c r="DQ42" s="580"/>
      <c r="DR42" s="575">
        <v>1.8</v>
      </c>
      <c r="DS42" s="576"/>
      <c r="DT42" s="576"/>
      <c r="DU42" s="576"/>
      <c r="DV42" s="576"/>
      <c r="DW42" s="576"/>
      <c r="DX42" s="608"/>
    </row>
    <row r="43" spans="2:128" ht="11.25" customHeight="1">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99.1</v>
      </c>
      <c r="BE43" s="633"/>
      <c r="BF43" s="633"/>
      <c r="BG43" s="633"/>
      <c r="BH43" s="633"/>
      <c r="BI43" s="633">
        <v>98</v>
      </c>
      <c r="BJ43" s="633"/>
      <c r="BK43" s="633"/>
      <c r="BL43" s="633"/>
      <c r="BM43" s="634"/>
      <c r="BN43" s="632">
        <v>99</v>
      </c>
      <c r="BO43" s="633"/>
      <c r="BP43" s="633"/>
      <c r="BQ43" s="633"/>
      <c r="BR43" s="633"/>
      <c r="BS43" s="633">
        <v>97.8</v>
      </c>
      <c r="BT43" s="633"/>
      <c r="BU43" s="633"/>
      <c r="BV43" s="633"/>
      <c r="BW43" s="634"/>
      <c r="BY43" s="606"/>
      <c r="BZ43" s="607"/>
      <c r="CA43" s="569" t="s">
        <v>306</v>
      </c>
      <c r="CB43" s="570"/>
      <c r="CC43" s="570"/>
      <c r="CD43" s="570"/>
      <c r="CE43" s="570"/>
      <c r="CF43" s="570"/>
      <c r="CG43" s="570"/>
      <c r="CH43" s="570"/>
      <c r="CI43" s="570"/>
      <c r="CJ43" s="570"/>
      <c r="CK43" s="570"/>
      <c r="CL43" s="571"/>
      <c r="CM43" s="572" t="s">
        <v>118</v>
      </c>
      <c r="CN43" s="573"/>
      <c r="CO43" s="573"/>
      <c r="CP43" s="573"/>
      <c r="CQ43" s="573"/>
      <c r="CR43" s="573"/>
      <c r="CS43" s="573"/>
      <c r="CT43" s="574"/>
      <c r="CU43" s="575" t="s">
        <v>118</v>
      </c>
      <c r="CV43" s="576"/>
      <c r="CW43" s="576"/>
      <c r="CX43" s="577"/>
      <c r="CY43" s="578" t="s">
        <v>118</v>
      </c>
      <c r="CZ43" s="579"/>
      <c r="DA43" s="579"/>
      <c r="DB43" s="579"/>
      <c r="DC43" s="579"/>
      <c r="DD43" s="579"/>
      <c r="DE43" s="579"/>
      <c r="DF43" s="580"/>
      <c r="DG43" s="578" t="s">
        <v>118</v>
      </c>
      <c r="DH43" s="579"/>
      <c r="DI43" s="579"/>
      <c r="DJ43" s="579"/>
      <c r="DK43" s="579"/>
      <c r="DL43" s="579"/>
      <c r="DM43" s="579"/>
      <c r="DN43" s="579"/>
      <c r="DO43" s="579"/>
      <c r="DP43" s="579"/>
      <c r="DQ43" s="580"/>
      <c r="DR43" s="575" t="s">
        <v>118</v>
      </c>
      <c r="DS43" s="576"/>
      <c r="DT43" s="576"/>
      <c r="DU43" s="576"/>
      <c r="DV43" s="576"/>
      <c r="DW43" s="576"/>
      <c r="DX43" s="608"/>
    </row>
    <row r="44" spans="2:128" ht="11.25" customHeight="1">
      <c r="AP44" s="642"/>
      <c r="AQ44" s="643"/>
      <c r="AR44" s="643"/>
      <c r="AS44" s="643"/>
      <c r="AT44" s="646"/>
      <c r="AU44" s="207"/>
      <c r="AV44" s="207"/>
      <c r="AW44" s="207"/>
      <c r="AX44" s="584" t="s">
        <v>307</v>
      </c>
      <c r="AY44" s="585"/>
      <c r="AZ44" s="585"/>
      <c r="BA44" s="585"/>
      <c r="BB44" s="585"/>
      <c r="BC44" s="586"/>
      <c r="BD44" s="629">
        <v>99.8</v>
      </c>
      <c r="BE44" s="630"/>
      <c r="BF44" s="630"/>
      <c r="BG44" s="630"/>
      <c r="BH44" s="630"/>
      <c r="BI44" s="630">
        <v>99.5</v>
      </c>
      <c r="BJ44" s="630"/>
      <c r="BK44" s="630"/>
      <c r="BL44" s="630"/>
      <c r="BM44" s="631"/>
      <c r="BN44" s="629">
        <v>99.8</v>
      </c>
      <c r="BO44" s="630"/>
      <c r="BP44" s="630"/>
      <c r="BQ44" s="630"/>
      <c r="BR44" s="630"/>
      <c r="BS44" s="630">
        <v>99.6</v>
      </c>
      <c r="BT44" s="630"/>
      <c r="BU44" s="630"/>
      <c r="BV44" s="630"/>
      <c r="BW44" s="631"/>
      <c r="BY44" s="569" t="s">
        <v>308</v>
      </c>
      <c r="BZ44" s="570"/>
      <c r="CA44" s="570"/>
      <c r="CB44" s="570"/>
      <c r="CC44" s="570"/>
      <c r="CD44" s="570"/>
      <c r="CE44" s="570"/>
      <c r="CF44" s="570"/>
      <c r="CG44" s="570"/>
      <c r="CH44" s="570"/>
      <c r="CI44" s="570"/>
      <c r="CJ44" s="570"/>
      <c r="CK44" s="570"/>
      <c r="CL44" s="571"/>
      <c r="CM44" s="572">
        <v>984901706</v>
      </c>
      <c r="CN44" s="579"/>
      <c r="CO44" s="579"/>
      <c r="CP44" s="579"/>
      <c r="CQ44" s="579"/>
      <c r="CR44" s="579"/>
      <c r="CS44" s="579"/>
      <c r="CT44" s="580"/>
      <c r="CU44" s="575">
        <v>46.5</v>
      </c>
      <c r="CV44" s="576"/>
      <c r="CW44" s="576"/>
      <c r="CX44" s="577"/>
      <c r="CY44" s="578">
        <v>872994438</v>
      </c>
      <c r="CZ44" s="579"/>
      <c r="DA44" s="579"/>
      <c r="DB44" s="579"/>
      <c r="DC44" s="579"/>
      <c r="DD44" s="579"/>
      <c r="DE44" s="579"/>
      <c r="DF44" s="580"/>
      <c r="DG44" s="578">
        <v>506141960</v>
      </c>
      <c r="DH44" s="579"/>
      <c r="DI44" s="579"/>
      <c r="DJ44" s="579"/>
      <c r="DK44" s="579"/>
      <c r="DL44" s="579"/>
      <c r="DM44" s="579"/>
      <c r="DN44" s="579"/>
      <c r="DO44" s="579"/>
      <c r="DP44" s="579"/>
      <c r="DQ44" s="580"/>
      <c r="DR44" s="575">
        <v>37</v>
      </c>
      <c r="DS44" s="576"/>
      <c r="DT44" s="576"/>
      <c r="DU44" s="576"/>
      <c r="DV44" s="576"/>
      <c r="DW44" s="576"/>
      <c r="DX44" s="608"/>
    </row>
    <row r="45" spans="2:128" ht="11.25" customHeight="1">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597930</v>
      </c>
      <c r="BE45" s="624"/>
      <c r="BF45" s="624"/>
      <c r="BG45" s="624"/>
      <c r="BH45" s="624"/>
      <c r="BI45" s="624"/>
      <c r="BJ45" s="624"/>
      <c r="BK45" s="624"/>
      <c r="BL45" s="624"/>
      <c r="BM45" s="625"/>
      <c r="BN45" s="623">
        <v>820</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85498771</v>
      </c>
      <c r="CN45" s="573"/>
      <c r="CO45" s="573"/>
      <c r="CP45" s="573"/>
      <c r="CQ45" s="573"/>
      <c r="CR45" s="573"/>
      <c r="CS45" s="573"/>
      <c r="CT45" s="574"/>
      <c r="CU45" s="575">
        <v>4</v>
      </c>
      <c r="CV45" s="576"/>
      <c r="CW45" s="576"/>
      <c r="CX45" s="577"/>
      <c r="CY45" s="578">
        <v>65265030</v>
      </c>
      <c r="CZ45" s="579"/>
      <c r="DA45" s="579"/>
      <c r="DB45" s="579"/>
      <c r="DC45" s="579"/>
      <c r="DD45" s="579"/>
      <c r="DE45" s="579"/>
      <c r="DF45" s="580"/>
      <c r="DG45" s="578">
        <v>57535839</v>
      </c>
      <c r="DH45" s="579"/>
      <c r="DI45" s="579"/>
      <c r="DJ45" s="579"/>
      <c r="DK45" s="579"/>
      <c r="DL45" s="579"/>
      <c r="DM45" s="579"/>
      <c r="DN45" s="579"/>
      <c r="DO45" s="579"/>
      <c r="DP45" s="579"/>
      <c r="DQ45" s="580"/>
      <c r="DR45" s="575">
        <v>4.2</v>
      </c>
      <c r="DS45" s="576"/>
      <c r="DT45" s="576"/>
      <c r="DU45" s="576"/>
      <c r="DV45" s="576"/>
      <c r="DW45" s="576"/>
      <c r="DX45" s="608"/>
    </row>
    <row r="46" spans="2:128" ht="11.25" customHeight="1">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597930</v>
      </c>
      <c r="BE46" s="615"/>
      <c r="BF46" s="615"/>
      <c r="BG46" s="615"/>
      <c r="BH46" s="615"/>
      <c r="BI46" s="615"/>
      <c r="BJ46" s="615"/>
      <c r="BK46" s="615"/>
      <c r="BL46" s="615"/>
      <c r="BM46" s="616"/>
      <c r="BN46" s="614">
        <v>820</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14626983</v>
      </c>
      <c r="CN46" s="579"/>
      <c r="CO46" s="579"/>
      <c r="CP46" s="579"/>
      <c r="CQ46" s="579"/>
      <c r="CR46" s="579"/>
      <c r="CS46" s="579"/>
      <c r="CT46" s="580"/>
      <c r="CU46" s="575">
        <v>0.7</v>
      </c>
      <c r="CV46" s="576"/>
      <c r="CW46" s="576"/>
      <c r="CX46" s="577"/>
      <c r="CY46" s="578">
        <v>8769063</v>
      </c>
      <c r="CZ46" s="579"/>
      <c r="DA46" s="579"/>
      <c r="DB46" s="579"/>
      <c r="DC46" s="579"/>
      <c r="DD46" s="579"/>
      <c r="DE46" s="579"/>
      <c r="DF46" s="580"/>
      <c r="DG46" s="578">
        <v>8315169</v>
      </c>
      <c r="DH46" s="579"/>
      <c r="DI46" s="579"/>
      <c r="DJ46" s="579"/>
      <c r="DK46" s="579"/>
      <c r="DL46" s="579"/>
      <c r="DM46" s="579"/>
      <c r="DN46" s="579"/>
      <c r="DO46" s="579"/>
      <c r="DP46" s="579"/>
      <c r="DQ46" s="580"/>
      <c r="DR46" s="575">
        <v>0.6</v>
      </c>
      <c r="DS46" s="576"/>
      <c r="DT46" s="576"/>
      <c r="DU46" s="576"/>
      <c r="DV46" s="576"/>
      <c r="DW46" s="576"/>
      <c r="DX46" s="608"/>
    </row>
    <row r="47" spans="2:128" ht="11.25" customHeight="1">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736151362</v>
      </c>
      <c r="CN47" s="573"/>
      <c r="CO47" s="573"/>
      <c r="CP47" s="573"/>
      <c r="CQ47" s="573"/>
      <c r="CR47" s="573"/>
      <c r="CS47" s="573"/>
      <c r="CT47" s="574"/>
      <c r="CU47" s="575">
        <v>34.799999999999997</v>
      </c>
      <c r="CV47" s="576"/>
      <c r="CW47" s="576"/>
      <c r="CX47" s="577"/>
      <c r="CY47" s="578">
        <v>685386067</v>
      </c>
      <c r="CZ47" s="579"/>
      <c r="DA47" s="579"/>
      <c r="DB47" s="579"/>
      <c r="DC47" s="579"/>
      <c r="DD47" s="579"/>
      <c r="DE47" s="579"/>
      <c r="DF47" s="580"/>
      <c r="DG47" s="578">
        <v>400297646</v>
      </c>
      <c r="DH47" s="579"/>
      <c r="DI47" s="579"/>
      <c r="DJ47" s="579"/>
      <c r="DK47" s="579"/>
      <c r="DL47" s="579"/>
      <c r="DM47" s="579"/>
      <c r="DN47" s="579"/>
      <c r="DO47" s="579"/>
      <c r="DP47" s="579"/>
      <c r="DQ47" s="580"/>
      <c r="DR47" s="575">
        <v>29.3</v>
      </c>
      <c r="DS47" s="576"/>
      <c r="DT47" s="576"/>
      <c r="DU47" s="576"/>
      <c r="DV47" s="576"/>
      <c r="DW47" s="576"/>
      <c r="DX47" s="608"/>
    </row>
    <row r="48" spans="2:128" ht="11.25" customHeight="1">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41427135</v>
      </c>
      <c r="CN48" s="579"/>
      <c r="CO48" s="579"/>
      <c r="CP48" s="579"/>
      <c r="CQ48" s="579"/>
      <c r="CR48" s="579"/>
      <c r="CS48" s="579"/>
      <c r="CT48" s="580"/>
      <c r="CU48" s="575">
        <v>2</v>
      </c>
      <c r="CV48" s="576"/>
      <c r="CW48" s="576"/>
      <c r="CX48" s="577"/>
      <c r="CY48" s="578">
        <v>41353085</v>
      </c>
      <c r="CZ48" s="579"/>
      <c r="DA48" s="579"/>
      <c r="DB48" s="579"/>
      <c r="DC48" s="579"/>
      <c r="DD48" s="579"/>
      <c r="DE48" s="579"/>
      <c r="DF48" s="580"/>
      <c r="DG48" s="578">
        <v>39571127</v>
      </c>
      <c r="DH48" s="579"/>
      <c r="DI48" s="579"/>
      <c r="DJ48" s="579"/>
      <c r="DK48" s="579"/>
      <c r="DL48" s="579"/>
      <c r="DM48" s="579"/>
      <c r="DN48" s="579"/>
      <c r="DO48" s="579"/>
      <c r="DP48" s="579"/>
      <c r="DQ48" s="580"/>
      <c r="DR48" s="575">
        <v>2.9</v>
      </c>
      <c r="DS48" s="576"/>
      <c r="DT48" s="576"/>
      <c r="DU48" s="576"/>
      <c r="DV48" s="576"/>
      <c r="DW48" s="576"/>
      <c r="DX48" s="608"/>
    </row>
    <row r="49" spans="2:128" ht="11.25" customHeight="1">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87221286</v>
      </c>
      <c r="CN49" s="573"/>
      <c r="CO49" s="573"/>
      <c r="CP49" s="573"/>
      <c r="CQ49" s="573"/>
      <c r="CR49" s="573"/>
      <c r="CS49" s="573"/>
      <c r="CT49" s="574"/>
      <c r="CU49" s="575">
        <v>4.0999999999999996</v>
      </c>
      <c r="CV49" s="576"/>
      <c r="CW49" s="576"/>
      <c r="CX49" s="577"/>
      <c r="CY49" s="578">
        <v>69711808</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9495486</v>
      </c>
      <c r="CN50" s="579"/>
      <c r="CO50" s="579"/>
      <c r="CP50" s="579"/>
      <c r="CQ50" s="579"/>
      <c r="CR50" s="579"/>
      <c r="CS50" s="579"/>
      <c r="CT50" s="580"/>
      <c r="CU50" s="575">
        <v>0.4</v>
      </c>
      <c r="CV50" s="576"/>
      <c r="CW50" s="576"/>
      <c r="CX50" s="577"/>
      <c r="CY50" s="578">
        <v>1612486</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c r="BY51" s="569" t="s">
        <v>322</v>
      </c>
      <c r="BZ51" s="570"/>
      <c r="CA51" s="570"/>
      <c r="CB51" s="570"/>
      <c r="CC51" s="570"/>
      <c r="CD51" s="570"/>
      <c r="CE51" s="570"/>
      <c r="CF51" s="570"/>
      <c r="CG51" s="570"/>
      <c r="CH51" s="570"/>
      <c r="CI51" s="570"/>
      <c r="CJ51" s="570"/>
      <c r="CK51" s="570"/>
      <c r="CL51" s="571"/>
      <c r="CM51" s="572">
        <v>10480683</v>
      </c>
      <c r="CN51" s="573"/>
      <c r="CO51" s="573"/>
      <c r="CP51" s="573"/>
      <c r="CQ51" s="573"/>
      <c r="CR51" s="573"/>
      <c r="CS51" s="573"/>
      <c r="CT51" s="574"/>
      <c r="CU51" s="575">
        <v>0.5</v>
      </c>
      <c r="CV51" s="576"/>
      <c r="CW51" s="576"/>
      <c r="CX51" s="577"/>
      <c r="CY51" s="578">
        <v>896899</v>
      </c>
      <c r="CZ51" s="579"/>
      <c r="DA51" s="579"/>
      <c r="DB51" s="579"/>
      <c r="DC51" s="579"/>
      <c r="DD51" s="579"/>
      <c r="DE51" s="579"/>
      <c r="DF51" s="580"/>
      <c r="DG51" s="578">
        <v>422179</v>
      </c>
      <c r="DH51" s="579"/>
      <c r="DI51" s="579"/>
      <c r="DJ51" s="579"/>
      <c r="DK51" s="579"/>
      <c r="DL51" s="579"/>
      <c r="DM51" s="579"/>
      <c r="DN51" s="579"/>
      <c r="DO51" s="579"/>
      <c r="DP51" s="579"/>
      <c r="DQ51" s="580"/>
      <c r="DR51" s="575">
        <v>0</v>
      </c>
      <c r="DS51" s="576"/>
      <c r="DT51" s="576"/>
      <c r="DU51" s="576"/>
      <c r="DV51" s="576"/>
      <c r="DW51" s="576"/>
      <c r="DX51" s="608"/>
    </row>
    <row r="52" spans="2:128" ht="11.25" customHeight="1">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200110230</v>
      </c>
      <c r="CN53" s="573"/>
      <c r="CO53" s="573"/>
      <c r="CP53" s="573"/>
      <c r="CQ53" s="573"/>
      <c r="CR53" s="573"/>
      <c r="CS53" s="573"/>
      <c r="CT53" s="574"/>
      <c r="CU53" s="575">
        <v>9.5</v>
      </c>
      <c r="CV53" s="576"/>
      <c r="CW53" s="576"/>
      <c r="CX53" s="577"/>
      <c r="CY53" s="578">
        <v>14099883</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4552481</v>
      </c>
      <c r="CN54" s="573"/>
      <c r="CO54" s="573"/>
      <c r="CP54" s="573"/>
      <c r="CQ54" s="573"/>
      <c r="CR54" s="573"/>
      <c r="CS54" s="573"/>
      <c r="CT54" s="574"/>
      <c r="CU54" s="575">
        <v>0.2</v>
      </c>
      <c r="CV54" s="576"/>
      <c r="CW54" s="576"/>
      <c r="CX54" s="577"/>
      <c r="CY54" s="578">
        <v>2210012</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199232151</v>
      </c>
      <c r="CN55" s="573"/>
      <c r="CO55" s="573"/>
      <c r="CP55" s="573"/>
      <c r="CQ55" s="573"/>
      <c r="CR55" s="573"/>
      <c r="CS55" s="573"/>
      <c r="CT55" s="574"/>
      <c r="CU55" s="575">
        <v>9.4</v>
      </c>
      <c r="CV55" s="576"/>
      <c r="CW55" s="576"/>
      <c r="CX55" s="577"/>
      <c r="CY55" s="578">
        <v>14090733</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c r="B56" s="208"/>
      <c r="BY56" s="604"/>
      <c r="BZ56" s="605"/>
      <c r="CA56" s="569" t="s">
        <v>327</v>
      </c>
      <c r="CB56" s="570"/>
      <c r="CC56" s="570"/>
      <c r="CD56" s="570"/>
      <c r="CE56" s="570"/>
      <c r="CF56" s="570"/>
      <c r="CG56" s="570"/>
      <c r="CH56" s="570"/>
      <c r="CI56" s="570"/>
      <c r="CJ56" s="570"/>
      <c r="CK56" s="570"/>
      <c r="CL56" s="571"/>
      <c r="CM56" s="572">
        <v>72655375</v>
      </c>
      <c r="CN56" s="573"/>
      <c r="CO56" s="573"/>
      <c r="CP56" s="573"/>
      <c r="CQ56" s="573"/>
      <c r="CR56" s="573"/>
      <c r="CS56" s="573"/>
      <c r="CT56" s="574"/>
      <c r="CU56" s="575">
        <v>3.4</v>
      </c>
      <c r="CV56" s="576"/>
      <c r="CW56" s="576"/>
      <c r="CX56" s="577"/>
      <c r="CY56" s="578">
        <v>4449263</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c r="BY57" s="604"/>
      <c r="BZ57" s="605"/>
      <c r="CA57" s="569" t="s">
        <v>328</v>
      </c>
      <c r="CB57" s="570"/>
      <c r="CC57" s="570"/>
      <c r="CD57" s="570"/>
      <c r="CE57" s="570"/>
      <c r="CF57" s="570"/>
      <c r="CG57" s="570"/>
      <c r="CH57" s="570"/>
      <c r="CI57" s="570"/>
      <c r="CJ57" s="570"/>
      <c r="CK57" s="570"/>
      <c r="CL57" s="571"/>
      <c r="CM57" s="572">
        <v>113776010</v>
      </c>
      <c r="CN57" s="573"/>
      <c r="CO57" s="573"/>
      <c r="CP57" s="573"/>
      <c r="CQ57" s="573"/>
      <c r="CR57" s="573"/>
      <c r="CS57" s="573"/>
      <c r="CT57" s="574"/>
      <c r="CU57" s="575">
        <v>5.4</v>
      </c>
      <c r="CV57" s="576"/>
      <c r="CW57" s="576"/>
      <c r="CX57" s="577"/>
      <c r="CY57" s="578">
        <v>9635704</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c r="BY58" s="604"/>
      <c r="BZ58" s="605"/>
      <c r="CA58" s="569" t="s">
        <v>329</v>
      </c>
      <c r="CB58" s="570"/>
      <c r="CC58" s="570"/>
      <c r="CD58" s="570"/>
      <c r="CE58" s="570"/>
      <c r="CF58" s="570"/>
      <c r="CG58" s="570"/>
      <c r="CH58" s="570"/>
      <c r="CI58" s="570"/>
      <c r="CJ58" s="570"/>
      <c r="CK58" s="570"/>
      <c r="CL58" s="571"/>
      <c r="CM58" s="572">
        <v>878079</v>
      </c>
      <c r="CN58" s="573"/>
      <c r="CO58" s="573"/>
      <c r="CP58" s="573"/>
      <c r="CQ58" s="573"/>
      <c r="CR58" s="573"/>
      <c r="CS58" s="573"/>
      <c r="CT58" s="574"/>
      <c r="CU58" s="575">
        <v>0</v>
      </c>
      <c r="CV58" s="576"/>
      <c r="CW58" s="576"/>
      <c r="CX58" s="577"/>
      <c r="CY58" s="578">
        <v>9150</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2116066737</v>
      </c>
      <c r="CN60" s="588"/>
      <c r="CO60" s="588"/>
      <c r="CP60" s="588"/>
      <c r="CQ60" s="588"/>
      <c r="CR60" s="588"/>
      <c r="CS60" s="588"/>
      <c r="CT60" s="589"/>
      <c r="CU60" s="590">
        <v>100</v>
      </c>
      <c r="CV60" s="591"/>
      <c r="CW60" s="591"/>
      <c r="CX60" s="592"/>
      <c r="CY60" s="593">
        <v>1693863456</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c r="AZ61" s="201"/>
      <c r="BA61" s="201"/>
      <c r="BB61" s="201"/>
      <c r="BC61" s="201"/>
      <c r="BD61" s="209"/>
      <c r="BE61" s="209"/>
      <c r="BF61" s="209"/>
      <c r="BG61" s="209"/>
      <c r="BH61" s="209"/>
      <c r="BI61" s="209"/>
      <c r="BS61" s="201"/>
      <c r="BT61" s="201"/>
      <c r="BU61" s="201"/>
      <c r="BV61" s="201"/>
      <c r="BW61" s="201"/>
    </row>
    <row r="62" spans="2:128" ht="11.25" customHeight="1">
      <c r="AZ62" s="201"/>
      <c r="BA62" s="201"/>
      <c r="BB62" s="201"/>
      <c r="BC62" s="201"/>
      <c r="BD62" s="209"/>
      <c r="BE62" s="209"/>
      <c r="BF62" s="209"/>
      <c r="BG62" s="209"/>
      <c r="BH62" s="209"/>
      <c r="BI62" s="209"/>
      <c r="BS62" s="201"/>
      <c r="BT62" s="201"/>
      <c r="BU62" s="201"/>
      <c r="BV62" s="201"/>
      <c r="BW62" s="201"/>
    </row>
    <row r="63" spans="2:128" ht="11.25" customHeight="1">
      <c r="AZ63" s="201"/>
      <c r="BA63" s="201"/>
      <c r="BB63" s="201"/>
      <c r="BC63" s="201"/>
      <c r="BD63" s="209"/>
      <c r="BE63" s="209"/>
      <c r="BF63" s="209"/>
      <c r="BG63" s="209"/>
      <c r="BH63" s="209"/>
      <c r="BI63" s="209"/>
      <c r="BS63" s="201"/>
      <c r="BT63" s="201"/>
      <c r="BU63" s="201"/>
      <c r="BV63" s="201"/>
      <c r="BW63" s="201"/>
    </row>
    <row r="64" spans="2:128" ht="11.25" customHeight="1">
      <c r="AZ64" s="201"/>
      <c r="BA64" s="201"/>
      <c r="BB64" s="201"/>
      <c r="BC64" s="201"/>
      <c r="BD64" s="209"/>
      <c r="BE64" s="209"/>
      <c r="BF64" s="209"/>
      <c r="BG64" s="209"/>
      <c r="BH64" s="209"/>
      <c r="BI64" s="209"/>
      <c r="BS64" s="201"/>
      <c r="BT64" s="201"/>
      <c r="BU64" s="201"/>
      <c r="BV64" s="201"/>
      <c r="BW64" s="201"/>
    </row>
    <row r="65" spans="42:75" ht="11.25" customHeight="1">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row r="68" spans="42:75" ht="11.25" hidden="1" customHeight="1"/>
  </sheetData>
  <sheetProtection algorithmName="SHA-512" hashValue="C2gomJrAsr7xnu2zunIwk7UXGDj7ovbSKW9orKDQZUuhQ7i+4E8iILjt+bQHbA+STfxi230OIDb4TnRgsjP5JQ==" saltValue="N81NbOCtFYh5mwHA5AXOv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c r="A7" s="220">
        <v>1</v>
      </c>
      <c r="B7" s="1017" t="s">
        <v>354</v>
      </c>
      <c r="C7" s="1018"/>
      <c r="D7" s="1018"/>
      <c r="E7" s="1018"/>
      <c r="F7" s="1018"/>
      <c r="G7" s="1018"/>
      <c r="H7" s="1018"/>
      <c r="I7" s="1018"/>
      <c r="J7" s="1018"/>
      <c r="K7" s="1018"/>
      <c r="L7" s="1018"/>
      <c r="M7" s="1018"/>
      <c r="N7" s="1018"/>
      <c r="O7" s="1018"/>
      <c r="P7" s="1019"/>
      <c r="Q7" s="1081">
        <v>2284232</v>
      </c>
      <c r="R7" s="1082"/>
      <c r="S7" s="1082"/>
      <c r="T7" s="1082"/>
      <c r="U7" s="1082"/>
      <c r="V7" s="1082">
        <v>2233371</v>
      </c>
      <c r="W7" s="1082"/>
      <c r="X7" s="1082"/>
      <c r="Y7" s="1082"/>
      <c r="Z7" s="1082"/>
      <c r="AA7" s="1082">
        <v>50861</v>
      </c>
      <c r="AB7" s="1082"/>
      <c r="AC7" s="1082"/>
      <c r="AD7" s="1082"/>
      <c r="AE7" s="1083"/>
      <c r="AF7" s="1084">
        <v>47386</v>
      </c>
      <c r="AG7" s="1085"/>
      <c r="AH7" s="1085"/>
      <c r="AI7" s="1085"/>
      <c r="AJ7" s="1086"/>
      <c r="AK7" s="1087">
        <v>71753</v>
      </c>
      <c r="AL7" s="1088"/>
      <c r="AM7" s="1088"/>
      <c r="AN7" s="1088"/>
      <c r="AO7" s="1088"/>
      <c r="AP7" s="1088">
        <v>4681657</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t="s">
        <v>545</v>
      </c>
      <c r="BS7" s="1078" t="s">
        <v>546</v>
      </c>
      <c r="BT7" s="1079" t="s">
        <v>546</v>
      </c>
      <c r="BU7" s="1079" t="s">
        <v>546</v>
      </c>
      <c r="BV7" s="1079" t="s">
        <v>546</v>
      </c>
      <c r="BW7" s="1079" t="s">
        <v>546</v>
      </c>
      <c r="BX7" s="1079" t="s">
        <v>546</v>
      </c>
      <c r="BY7" s="1079" t="s">
        <v>546</v>
      </c>
      <c r="BZ7" s="1079" t="s">
        <v>546</v>
      </c>
      <c r="CA7" s="1079" t="s">
        <v>546</v>
      </c>
      <c r="CB7" s="1079" t="s">
        <v>546</v>
      </c>
      <c r="CC7" s="1079" t="s">
        <v>546</v>
      </c>
      <c r="CD7" s="1079" t="s">
        <v>546</v>
      </c>
      <c r="CE7" s="1079" t="s">
        <v>546</v>
      </c>
      <c r="CF7" s="1079" t="s">
        <v>546</v>
      </c>
      <c r="CG7" s="1091" t="s">
        <v>546</v>
      </c>
      <c r="CH7" s="1075">
        <v>66</v>
      </c>
      <c r="CI7" s="1076"/>
      <c r="CJ7" s="1076"/>
      <c r="CK7" s="1076"/>
      <c r="CL7" s="1077"/>
      <c r="CM7" s="1075">
        <v>942</v>
      </c>
      <c r="CN7" s="1076"/>
      <c r="CO7" s="1076"/>
      <c r="CP7" s="1076"/>
      <c r="CQ7" s="1077"/>
      <c r="CR7" s="1075">
        <v>515</v>
      </c>
      <c r="CS7" s="1076"/>
      <c r="CT7" s="1076"/>
      <c r="CU7" s="1076"/>
      <c r="CV7" s="1077"/>
      <c r="CW7" s="1075">
        <v>339</v>
      </c>
      <c r="CX7" s="1076"/>
      <c r="CY7" s="1076"/>
      <c r="CZ7" s="1076"/>
      <c r="DA7" s="1077"/>
      <c r="DB7" s="1075">
        <v>348</v>
      </c>
      <c r="DC7" s="1076"/>
      <c r="DD7" s="1076"/>
      <c r="DE7" s="1076"/>
      <c r="DF7" s="1077"/>
      <c r="DG7" s="1075" t="s">
        <v>542</v>
      </c>
      <c r="DH7" s="1076"/>
      <c r="DI7" s="1076"/>
      <c r="DJ7" s="1076"/>
      <c r="DK7" s="1077"/>
      <c r="DL7" s="1075">
        <v>8181</v>
      </c>
      <c r="DM7" s="1076"/>
      <c r="DN7" s="1076"/>
      <c r="DO7" s="1076"/>
      <c r="DP7" s="1077"/>
      <c r="DQ7" s="1075">
        <v>7366</v>
      </c>
      <c r="DR7" s="1076"/>
      <c r="DS7" s="1076"/>
      <c r="DT7" s="1076"/>
      <c r="DU7" s="1077"/>
      <c r="DV7" s="1078"/>
      <c r="DW7" s="1079"/>
      <c r="DX7" s="1079"/>
      <c r="DY7" s="1079"/>
      <c r="DZ7" s="1080"/>
      <c r="EA7" s="218"/>
    </row>
    <row r="8" spans="1:131" s="219" customFormat="1" ht="26.25" customHeight="1">
      <c r="A8" s="222">
        <v>2</v>
      </c>
      <c r="B8" s="1003" t="s">
        <v>355</v>
      </c>
      <c r="C8" s="1004"/>
      <c r="D8" s="1004"/>
      <c r="E8" s="1004"/>
      <c r="F8" s="1004"/>
      <c r="G8" s="1004"/>
      <c r="H8" s="1004"/>
      <c r="I8" s="1004"/>
      <c r="J8" s="1004"/>
      <c r="K8" s="1004"/>
      <c r="L8" s="1004"/>
      <c r="M8" s="1004"/>
      <c r="N8" s="1004"/>
      <c r="O8" s="1004"/>
      <c r="P8" s="1005"/>
      <c r="Q8" s="1009">
        <v>545069</v>
      </c>
      <c r="R8" s="1007"/>
      <c r="S8" s="1007"/>
      <c r="T8" s="1007"/>
      <c r="U8" s="1007"/>
      <c r="V8" s="1007">
        <v>545069</v>
      </c>
      <c r="W8" s="1007"/>
      <c r="X8" s="1007"/>
      <c r="Y8" s="1007"/>
      <c r="Z8" s="1007"/>
      <c r="AA8" s="1007" t="s">
        <v>542</v>
      </c>
      <c r="AB8" s="1007"/>
      <c r="AC8" s="1007"/>
      <c r="AD8" s="1007"/>
      <c r="AE8" s="1010"/>
      <c r="AF8" s="1060" t="s">
        <v>118</v>
      </c>
      <c r="AG8" s="1061"/>
      <c r="AH8" s="1061"/>
      <c r="AI8" s="1061"/>
      <c r="AJ8" s="1062"/>
      <c r="AK8" s="1056">
        <v>359100</v>
      </c>
      <c r="AL8" s="1057"/>
      <c r="AM8" s="1057"/>
      <c r="AN8" s="1057"/>
      <c r="AO8" s="1057"/>
      <c r="AP8" s="1057" t="s">
        <v>542</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547</v>
      </c>
      <c r="BT8" s="957" t="s">
        <v>547</v>
      </c>
      <c r="BU8" s="957" t="s">
        <v>547</v>
      </c>
      <c r="BV8" s="957" t="s">
        <v>547</v>
      </c>
      <c r="BW8" s="957" t="s">
        <v>547</v>
      </c>
      <c r="BX8" s="957" t="s">
        <v>547</v>
      </c>
      <c r="BY8" s="957" t="s">
        <v>547</v>
      </c>
      <c r="BZ8" s="957" t="s">
        <v>547</v>
      </c>
      <c r="CA8" s="957" t="s">
        <v>547</v>
      </c>
      <c r="CB8" s="957" t="s">
        <v>547</v>
      </c>
      <c r="CC8" s="957" t="s">
        <v>547</v>
      </c>
      <c r="CD8" s="957" t="s">
        <v>547</v>
      </c>
      <c r="CE8" s="957" t="s">
        <v>547</v>
      </c>
      <c r="CF8" s="957" t="s">
        <v>547</v>
      </c>
      <c r="CG8" s="978" t="s">
        <v>547</v>
      </c>
      <c r="CH8" s="953">
        <v>6</v>
      </c>
      <c r="CI8" s="954"/>
      <c r="CJ8" s="954"/>
      <c r="CK8" s="954"/>
      <c r="CL8" s="955"/>
      <c r="CM8" s="953">
        <v>937</v>
      </c>
      <c r="CN8" s="954"/>
      <c r="CO8" s="954"/>
      <c r="CP8" s="954"/>
      <c r="CQ8" s="955"/>
      <c r="CR8" s="953">
        <v>200</v>
      </c>
      <c r="CS8" s="954"/>
      <c r="CT8" s="954"/>
      <c r="CU8" s="954"/>
      <c r="CV8" s="955"/>
      <c r="CW8" s="953" t="s">
        <v>542</v>
      </c>
      <c r="CX8" s="954"/>
      <c r="CY8" s="954"/>
      <c r="CZ8" s="954"/>
      <c r="DA8" s="955"/>
      <c r="DB8" s="953" t="s">
        <v>542</v>
      </c>
      <c r="DC8" s="954"/>
      <c r="DD8" s="954"/>
      <c r="DE8" s="954"/>
      <c r="DF8" s="955"/>
      <c r="DG8" s="953" t="s">
        <v>542</v>
      </c>
      <c r="DH8" s="954"/>
      <c r="DI8" s="954"/>
      <c r="DJ8" s="954"/>
      <c r="DK8" s="955"/>
      <c r="DL8" s="953" t="s">
        <v>542</v>
      </c>
      <c r="DM8" s="954"/>
      <c r="DN8" s="954"/>
      <c r="DO8" s="954"/>
      <c r="DP8" s="955"/>
      <c r="DQ8" s="953" t="s">
        <v>542</v>
      </c>
      <c r="DR8" s="954"/>
      <c r="DS8" s="954"/>
      <c r="DT8" s="954"/>
      <c r="DU8" s="955"/>
      <c r="DV8" s="956"/>
      <c r="DW8" s="957"/>
      <c r="DX8" s="957"/>
      <c r="DY8" s="957"/>
      <c r="DZ8" s="958"/>
      <c r="EA8" s="218"/>
    </row>
    <row r="9" spans="1:131" s="219" customFormat="1" ht="26.25" customHeight="1">
      <c r="A9" s="222">
        <v>3</v>
      </c>
      <c r="B9" s="1003" t="s">
        <v>356</v>
      </c>
      <c r="C9" s="1004"/>
      <c r="D9" s="1004"/>
      <c r="E9" s="1004"/>
      <c r="F9" s="1004"/>
      <c r="G9" s="1004"/>
      <c r="H9" s="1004"/>
      <c r="I9" s="1004"/>
      <c r="J9" s="1004"/>
      <c r="K9" s="1004"/>
      <c r="L9" s="1004"/>
      <c r="M9" s="1004"/>
      <c r="N9" s="1004"/>
      <c r="O9" s="1004"/>
      <c r="P9" s="1005"/>
      <c r="Q9" s="1009">
        <v>12436</v>
      </c>
      <c r="R9" s="1007"/>
      <c r="S9" s="1007"/>
      <c r="T9" s="1007"/>
      <c r="U9" s="1007"/>
      <c r="V9" s="1007">
        <v>12436</v>
      </c>
      <c r="W9" s="1007"/>
      <c r="X9" s="1007"/>
      <c r="Y9" s="1007"/>
      <c r="Z9" s="1007"/>
      <c r="AA9" s="1007" t="s">
        <v>542</v>
      </c>
      <c r="AB9" s="1007"/>
      <c r="AC9" s="1007"/>
      <c r="AD9" s="1007"/>
      <c r="AE9" s="1010"/>
      <c r="AF9" s="1060" t="s">
        <v>118</v>
      </c>
      <c r="AG9" s="1061"/>
      <c r="AH9" s="1061"/>
      <c r="AI9" s="1061"/>
      <c r="AJ9" s="1062"/>
      <c r="AK9" s="1056">
        <v>6453</v>
      </c>
      <c r="AL9" s="1057"/>
      <c r="AM9" s="1057"/>
      <c r="AN9" s="1057"/>
      <c r="AO9" s="1057"/>
      <c r="AP9" s="1057" t="s">
        <v>542</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c r="BS9" s="956" t="s">
        <v>548</v>
      </c>
      <c r="BT9" s="957"/>
      <c r="BU9" s="957"/>
      <c r="BV9" s="957"/>
      <c r="BW9" s="957"/>
      <c r="BX9" s="957"/>
      <c r="BY9" s="957"/>
      <c r="BZ9" s="957"/>
      <c r="CA9" s="957"/>
      <c r="CB9" s="957"/>
      <c r="CC9" s="957"/>
      <c r="CD9" s="957"/>
      <c r="CE9" s="957"/>
      <c r="CF9" s="957"/>
      <c r="CG9" s="978"/>
      <c r="CH9" s="953">
        <v>3263</v>
      </c>
      <c r="CI9" s="954"/>
      <c r="CJ9" s="954"/>
      <c r="CK9" s="954"/>
      <c r="CL9" s="955"/>
      <c r="CM9" s="953">
        <v>30087</v>
      </c>
      <c r="CN9" s="954"/>
      <c r="CO9" s="954"/>
      <c r="CP9" s="954"/>
      <c r="CQ9" s="955"/>
      <c r="CR9" s="953">
        <v>58976</v>
      </c>
      <c r="CS9" s="954"/>
      <c r="CT9" s="954"/>
      <c r="CU9" s="954"/>
      <c r="CV9" s="955"/>
      <c r="CW9" s="953" t="s">
        <v>542</v>
      </c>
      <c r="CX9" s="954"/>
      <c r="CY9" s="954"/>
      <c r="CZ9" s="954"/>
      <c r="DA9" s="955"/>
      <c r="DB9" s="953">
        <v>2519</v>
      </c>
      <c r="DC9" s="954"/>
      <c r="DD9" s="954"/>
      <c r="DE9" s="954"/>
      <c r="DF9" s="955"/>
      <c r="DG9" s="953" t="s">
        <v>542</v>
      </c>
      <c r="DH9" s="954"/>
      <c r="DI9" s="954"/>
      <c r="DJ9" s="954"/>
      <c r="DK9" s="955"/>
      <c r="DL9" s="953" t="s">
        <v>542</v>
      </c>
      <c r="DM9" s="954"/>
      <c r="DN9" s="954"/>
      <c r="DO9" s="954"/>
      <c r="DP9" s="955"/>
      <c r="DQ9" s="953" t="s">
        <v>542</v>
      </c>
      <c r="DR9" s="954"/>
      <c r="DS9" s="954"/>
      <c r="DT9" s="954"/>
      <c r="DU9" s="955"/>
      <c r="DV9" s="956"/>
      <c r="DW9" s="957"/>
      <c r="DX9" s="957"/>
      <c r="DY9" s="957"/>
      <c r="DZ9" s="958"/>
      <c r="EA9" s="218"/>
    </row>
    <row r="10" spans="1:131" s="219" customFormat="1" ht="26.25" customHeight="1">
      <c r="A10" s="222">
        <v>4</v>
      </c>
      <c r="B10" s="1003" t="s">
        <v>357</v>
      </c>
      <c r="C10" s="1004"/>
      <c r="D10" s="1004"/>
      <c r="E10" s="1004"/>
      <c r="F10" s="1004"/>
      <c r="G10" s="1004"/>
      <c r="H10" s="1004"/>
      <c r="I10" s="1004"/>
      <c r="J10" s="1004"/>
      <c r="K10" s="1004"/>
      <c r="L10" s="1004"/>
      <c r="M10" s="1004"/>
      <c r="N10" s="1004"/>
      <c r="O10" s="1004"/>
      <c r="P10" s="1005"/>
      <c r="Q10" s="1009">
        <v>47</v>
      </c>
      <c r="R10" s="1007"/>
      <c r="S10" s="1007"/>
      <c r="T10" s="1007"/>
      <c r="U10" s="1007"/>
      <c r="V10" s="1007">
        <v>47</v>
      </c>
      <c r="W10" s="1007"/>
      <c r="X10" s="1007"/>
      <c r="Y10" s="1007"/>
      <c r="Z10" s="1007"/>
      <c r="AA10" s="1007" t="s">
        <v>542</v>
      </c>
      <c r="AB10" s="1007"/>
      <c r="AC10" s="1007"/>
      <c r="AD10" s="1007"/>
      <c r="AE10" s="1010"/>
      <c r="AF10" s="1060" t="s">
        <v>118</v>
      </c>
      <c r="AG10" s="1061"/>
      <c r="AH10" s="1061"/>
      <c r="AI10" s="1061"/>
      <c r="AJ10" s="1062"/>
      <c r="AK10" s="1056">
        <v>37</v>
      </c>
      <c r="AL10" s="1057"/>
      <c r="AM10" s="1057"/>
      <c r="AN10" s="1057"/>
      <c r="AO10" s="1057"/>
      <c r="AP10" s="1057" t="s">
        <v>542</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549</v>
      </c>
      <c r="BT10" s="957"/>
      <c r="BU10" s="957"/>
      <c r="BV10" s="957"/>
      <c r="BW10" s="957"/>
      <c r="BX10" s="957"/>
      <c r="BY10" s="957"/>
      <c r="BZ10" s="957"/>
      <c r="CA10" s="957"/>
      <c r="CB10" s="957"/>
      <c r="CC10" s="957"/>
      <c r="CD10" s="957"/>
      <c r="CE10" s="957"/>
      <c r="CF10" s="957"/>
      <c r="CG10" s="978"/>
      <c r="CH10" s="953">
        <v>14</v>
      </c>
      <c r="CI10" s="954"/>
      <c r="CJ10" s="954"/>
      <c r="CK10" s="954"/>
      <c r="CL10" s="955"/>
      <c r="CM10" s="953">
        <v>586</v>
      </c>
      <c r="CN10" s="954"/>
      <c r="CO10" s="954"/>
      <c r="CP10" s="954"/>
      <c r="CQ10" s="955"/>
      <c r="CR10" s="953">
        <v>50</v>
      </c>
      <c r="CS10" s="954"/>
      <c r="CT10" s="954"/>
      <c r="CU10" s="954"/>
      <c r="CV10" s="955"/>
      <c r="CW10" s="953">
        <v>118</v>
      </c>
      <c r="CX10" s="954"/>
      <c r="CY10" s="954"/>
      <c r="CZ10" s="954"/>
      <c r="DA10" s="955"/>
      <c r="DB10" s="953" t="s">
        <v>542</v>
      </c>
      <c r="DC10" s="954"/>
      <c r="DD10" s="954"/>
      <c r="DE10" s="954"/>
      <c r="DF10" s="955"/>
      <c r="DG10" s="953" t="s">
        <v>542</v>
      </c>
      <c r="DH10" s="954"/>
      <c r="DI10" s="954"/>
      <c r="DJ10" s="954"/>
      <c r="DK10" s="955"/>
      <c r="DL10" s="953" t="s">
        <v>542</v>
      </c>
      <c r="DM10" s="954"/>
      <c r="DN10" s="954"/>
      <c r="DO10" s="954"/>
      <c r="DP10" s="955"/>
      <c r="DQ10" s="953" t="s">
        <v>542</v>
      </c>
      <c r="DR10" s="954"/>
      <c r="DS10" s="954"/>
      <c r="DT10" s="954"/>
      <c r="DU10" s="955"/>
      <c r="DV10" s="956"/>
      <c r="DW10" s="957"/>
      <c r="DX10" s="957"/>
      <c r="DY10" s="957"/>
      <c r="DZ10" s="958"/>
      <c r="EA10" s="218"/>
    </row>
    <row r="11" spans="1:131" s="219" customFormat="1" ht="26.25" customHeight="1">
      <c r="A11" s="222">
        <v>5</v>
      </c>
      <c r="B11" s="1003" t="s">
        <v>358</v>
      </c>
      <c r="C11" s="1004"/>
      <c r="D11" s="1004"/>
      <c r="E11" s="1004"/>
      <c r="F11" s="1004"/>
      <c r="G11" s="1004"/>
      <c r="H11" s="1004"/>
      <c r="I11" s="1004"/>
      <c r="J11" s="1004"/>
      <c r="K11" s="1004"/>
      <c r="L11" s="1004"/>
      <c r="M11" s="1004"/>
      <c r="N11" s="1004"/>
      <c r="O11" s="1004"/>
      <c r="P11" s="1005"/>
      <c r="Q11" s="1009">
        <v>1206</v>
      </c>
      <c r="R11" s="1007"/>
      <c r="S11" s="1007"/>
      <c r="T11" s="1007"/>
      <c r="U11" s="1007"/>
      <c r="V11" s="1007">
        <v>1021</v>
      </c>
      <c r="W11" s="1007"/>
      <c r="X11" s="1007"/>
      <c r="Y11" s="1007"/>
      <c r="Z11" s="1007"/>
      <c r="AA11" s="1007">
        <v>185</v>
      </c>
      <c r="AB11" s="1007"/>
      <c r="AC11" s="1007"/>
      <c r="AD11" s="1007"/>
      <c r="AE11" s="1010"/>
      <c r="AF11" s="1060" t="s">
        <v>118</v>
      </c>
      <c r="AG11" s="1061"/>
      <c r="AH11" s="1061"/>
      <c r="AI11" s="1061"/>
      <c r="AJ11" s="1062"/>
      <c r="AK11" s="1056">
        <v>86</v>
      </c>
      <c r="AL11" s="1057"/>
      <c r="AM11" s="1057"/>
      <c r="AN11" s="1057"/>
      <c r="AO11" s="1057"/>
      <c r="AP11" s="1057" t="s">
        <v>542</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550</v>
      </c>
      <c r="BT11" s="957"/>
      <c r="BU11" s="957"/>
      <c r="BV11" s="957"/>
      <c r="BW11" s="957"/>
      <c r="BX11" s="957"/>
      <c r="BY11" s="957"/>
      <c r="BZ11" s="957"/>
      <c r="CA11" s="957"/>
      <c r="CB11" s="957"/>
      <c r="CC11" s="957"/>
      <c r="CD11" s="957"/>
      <c r="CE11" s="957"/>
      <c r="CF11" s="957"/>
      <c r="CG11" s="978"/>
      <c r="CH11" s="953">
        <v>-1</v>
      </c>
      <c r="CI11" s="954"/>
      <c r="CJ11" s="954"/>
      <c r="CK11" s="954"/>
      <c r="CL11" s="955"/>
      <c r="CM11" s="953">
        <v>21</v>
      </c>
      <c r="CN11" s="954"/>
      <c r="CO11" s="954"/>
      <c r="CP11" s="954"/>
      <c r="CQ11" s="955"/>
      <c r="CR11" s="953">
        <v>5</v>
      </c>
      <c r="CS11" s="954"/>
      <c r="CT11" s="954"/>
      <c r="CU11" s="954"/>
      <c r="CV11" s="955"/>
      <c r="CW11" s="953" t="s">
        <v>542</v>
      </c>
      <c r="CX11" s="954"/>
      <c r="CY11" s="954"/>
      <c r="CZ11" s="954"/>
      <c r="DA11" s="955"/>
      <c r="DB11" s="953" t="s">
        <v>542</v>
      </c>
      <c r="DC11" s="954"/>
      <c r="DD11" s="954"/>
      <c r="DE11" s="954"/>
      <c r="DF11" s="955"/>
      <c r="DG11" s="953" t="s">
        <v>542</v>
      </c>
      <c r="DH11" s="954"/>
      <c r="DI11" s="954"/>
      <c r="DJ11" s="954"/>
      <c r="DK11" s="955"/>
      <c r="DL11" s="953" t="s">
        <v>542</v>
      </c>
      <c r="DM11" s="954"/>
      <c r="DN11" s="954"/>
      <c r="DO11" s="954"/>
      <c r="DP11" s="955"/>
      <c r="DQ11" s="953" t="s">
        <v>542</v>
      </c>
      <c r="DR11" s="954"/>
      <c r="DS11" s="954"/>
      <c r="DT11" s="954"/>
      <c r="DU11" s="955"/>
      <c r="DV11" s="956"/>
      <c r="DW11" s="957"/>
      <c r="DX11" s="957"/>
      <c r="DY11" s="957"/>
      <c r="DZ11" s="958"/>
      <c r="EA11" s="218"/>
    </row>
    <row r="12" spans="1:131" s="219" customFormat="1" ht="26.25" customHeight="1">
      <c r="A12" s="222">
        <v>6</v>
      </c>
      <c r="B12" s="1003" t="s">
        <v>359</v>
      </c>
      <c r="C12" s="1004"/>
      <c r="D12" s="1004"/>
      <c r="E12" s="1004"/>
      <c r="F12" s="1004"/>
      <c r="G12" s="1004"/>
      <c r="H12" s="1004"/>
      <c r="I12" s="1004"/>
      <c r="J12" s="1004"/>
      <c r="K12" s="1004"/>
      <c r="L12" s="1004"/>
      <c r="M12" s="1004"/>
      <c r="N12" s="1004"/>
      <c r="O12" s="1004"/>
      <c r="P12" s="1005"/>
      <c r="Q12" s="1009">
        <v>13446</v>
      </c>
      <c r="R12" s="1007"/>
      <c r="S12" s="1007"/>
      <c r="T12" s="1007"/>
      <c r="U12" s="1007"/>
      <c r="V12" s="1007">
        <v>13446</v>
      </c>
      <c r="W12" s="1007"/>
      <c r="X12" s="1007"/>
      <c r="Y12" s="1007"/>
      <c r="Z12" s="1007"/>
      <c r="AA12" s="1007" t="s">
        <v>542</v>
      </c>
      <c r="AB12" s="1007"/>
      <c r="AC12" s="1007"/>
      <c r="AD12" s="1007"/>
      <c r="AE12" s="1010"/>
      <c r="AF12" s="1060" t="s">
        <v>118</v>
      </c>
      <c r="AG12" s="1061"/>
      <c r="AH12" s="1061"/>
      <c r="AI12" s="1061"/>
      <c r="AJ12" s="1062"/>
      <c r="AK12" s="1056" t="s">
        <v>542</v>
      </c>
      <c r="AL12" s="1057"/>
      <c r="AM12" s="1057"/>
      <c r="AN12" s="1057"/>
      <c r="AO12" s="1057"/>
      <c r="AP12" s="1057">
        <v>64938</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551</v>
      </c>
      <c r="BT12" s="957"/>
      <c r="BU12" s="957"/>
      <c r="BV12" s="957"/>
      <c r="BW12" s="957"/>
      <c r="BX12" s="957"/>
      <c r="BY12" s="957"/>
      <c r="BZ12" s="957"/>
      <c r="CA12" s="957"/>
      <c r="CB12" s="957"/>
      <c r="CC12" s="957"/>
      <c r="CD12" s="957"/>
      <c r="CE12" s="957"/>
      <c r="CF12" s="957"/>
      <c r="CG12" s="978"/>
      <c r="CH12" s="953">
        <v>-2</v>
      </c>
      <c r="CI12" s="954"/>
      <c r="CJ12" s="954"/>
      <c r="CK12" s="954"/>
      <c r="CL12" s="955"/>
      <c r="CM12" s="953">
        <v>323</v>
      </c>
      <c r="CN12" s="954"/>
      <c r="CO12" s="954"/>
      <c r="CP12" s="954"/>
      <c r="CQ12" s="955"/>
      <c r="CR12" s="953">
        <v>100</v>
      </c>
      <c r="CS12" s="954"/>
      <c r="CT12" s="954"/>
      <c r="CU12" s="954"/>
      <c r="CV12" s="955"/>
      <c r="CW12" s="953">
        <v>5</v>
      </c>
      <c r="CX12" s="954"/>
      <c r="CY12" s="954"/>
      <c r="CZ12" s="954"/>
      <c r="DA12" s="955"/>
      <c r="DB12" s="953" t="s">
        <v>542</v>
      </c>
      <c r="DC12" s="954"/>
      <c r="DD12" s="954"/>
      <c r="DE12" s="954"/>
      <c r="DF12" s="955"/>
      <c r="DG12" s="953" t="s">
        <v>542</v>
      </c>
      <c r="DH12" s="954"/>
      <c r="DI12" s="954"/>
      <c r="DJ12" s="954"/>
      <c r="DK12" s="955"/>
      <c r="DL12" s="953" t="s">
        <v>542</v>
      </c>
      <c r="DM12" s="954"/>
      <c r="DN12" s="954"/>
      <c r="DO12" s="954"/>
      <c r="DP12" s="955"/>
      <c r="DQ12" s="953" t="s">
        <v>542</v>
      </c>
      <c r="DR12" s="954"/>
      <c r="DS12" s="954"/>
      <c r="DT12" s="954"/>
      <c r="DU12" s="955"/>
      <c r="DV12" s="956"/>
      <c r="DW12" s="957"/>
      <c r="DX12" s="957"/>
      <c r="DY12" s="957"/>
      <c r="DZ12" s="958"/>
      <c r="EA12" s="218"/>
    </row>
    <row r="13" spans="1:131" s="219" customFormat="1" ht="26.25" customHeight="1">
      <c r="A13" s="222">
        <v>7</v>
      </c>
      <c r="B13" s="1003" t="s">
        <v>360</v>
      </c>
      <c r="C13" s="1004"/>
      <c r="D13" s="1004"/>
      <c r="E13" s="1004"/>
      <c r="F13" s="1004"/>
      <c r="G13" s="1004"/>
      <c r="H13" s="1004"/>
      <c r="I13" s="1004"/>
      <c r="J13" s="1004"/>
      <c r="K13" s="1004"/>
      <c r="L13" s="1004"/>
      <c r="M13" s="1004"/>
      <c r="N13" s="1004"/>
      <c r="O13" s="1004"/>
      <c r="P13" s="1005"/>
      <c r="Q13" s="1009">
        <v>121</v>
      </c>
      <c r="R13" s="1007"/>
      <c r="S13" s="1007"/>
      <c r="T13" s="1007"/>
      <c r="U13" s="1007"/>
      <c r="V13" s="1007">
        <v>19</v>
      </c>
      <c r="W13" s="1007"/>
      <c r="X13" s="1007"/>
      <c r="Y13" s="1007"/>
      <c r="Z13" s="1007"/>
      <c r="AA13" s="1007">
        <v>102</v>
      </c>
      <c r="AB13" s="1007"/>
      <c r="AC13" s="1007"/>
      <c r="AD13" s="1007"/>
      <c r="AE13" s="1010"/>
      <c r="AF13" s="1060" t="s">
        <v>118</v>
      </c>
      <c r="AG13" s="1061"/>
      <c r="AH13" s="1061"/>
      <c r="AI13" s="1061"/>
      <c r="AJ13" s="1062"/>
      <c r="AK13" s="1056">
        <v>1</v>
      </c>
      <c r="AL13" s="1057"/>
      <c r="AM13" s="1057"/>
      <c r="AN13" s="1057"/>
      <c r="AO13" s="1057"/>
      <c r="AP13" s="1057" t="s">
        <v>542</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552</v>
      </c>
      <c r="BT13" s="957"/>
      <c r="BU13" s="957"/>
      <c r="BV13" s="957"/>
      <c r="BW13" s="957"/>
      <c r="BX13" s="957"/>
      <c r="BY13" s="957"/>
      <c r="BZ13" s="957"/>
      <c r="CA13" s="957"/>
      <c r="CB13" s="957"/>
      <c r="CC13" s="957"/>
      <c r="CD13" s="957"/>
      <c r="CE13" s="957"/>
      <c r="CF13" s="957"/>
      <c r="CG13" s="978"/>
      <c r="CH13" s="953">
        <v>0</v>
      </c>
      <c r="CI13" s="954"/>
      <c r="CJ13" s="954"/>
      <c r="CK13" s="954"/>
      <c r="CL13" s="955"/>
      <c r="CM13" s="953">
        <v>16</v>
      </c>
      <c r="CN13" s="954"/>
      <c r="CO13" s="954"/>
      <c r="CP13" s="954"/>
      <c r="CQ13" s="955"/>
      <c r="CR13" s="953">
        <v>4</v>
      </c>
      <c r="CS13" s="954"/>
      <c r="CT13" s="954"/>
      <c r="CU13" s="954"/>
      <c r="CV13" s="955"/>
      <c r="CW13" s="953">
        <v>26</v>
      </c>
      <c r="CX13" s="954"/>
      <c r="CY13" s="954"/>
      <c r="CZ13" s="954"/>
      <c r="DA13" s="955"/>
      <c r="DB13" s="953" t="s">
        <v>542</v>
      </c>
      <c r="DC13" s="954"/>
      <c r="DD13" s="954"/>
      <c r="DE13" s="954"/>
      <c r="DF13" s="955"/>
      <c r="DG13" s="953" t="s">
        <v>542</v>
      </c>
      <c r="DH13" s="954"/>
      <c r="DI13" s="954"/>
      <c r="DJ13" s="954"/>
      <c r="DK13" s="955"/>
      <c r="DL13" s="953" t="s">
        <v>542</v>
      </c>
      <c r="DM13" s="954"/>
      <c r="DN13" s="954"/>
      <c r="DO13" s="954"/>
      <c r="DP13" s="955"/>
      <c r="DQ13" s="953" t="s">
        <v>542</v>
      </c>
      <c r="DR13" s="954"/>
      <c r="DS13" s="954"/>
      <c r="DT13" s="954"/>
      <c r="DU13" s="955"/>
      <c r="DV13" s="956"/>
      <c r="DW13" s="957"/>
      <c r="DX13" s="957"/>
      <c r="DY13" s="957"/>
      <c r="DZ13" s="958"/>
      <c r="EA13" s="218"/>
    </row>
    <row r="14" spans="1:131" s="219" customFormat="1" ht="26.25" customHeight="1">
      <c r="A14" s="222">
        <v>8</v>
      </c>
      <c r="B14" s="1003" t="s">
        <v>361</v>
      </c>
      <c r="C14" s="1004"/>
      <c r="D14" s="1004"/>
      <c r="E14" s="1004"/>
      <c r="F14" s="1004"/>
      <c r="G14" s="1004"/>
      <c r="H14" s="1004"/>
      <c r="I14" s="1004"/>
      <c r="J14" s="1004"/>
      <c r="K14" s="1004"/>
      <c r="L14" s="1004"/>
      <c r="M14" s="1004"/>
      <c r="N14" s="1004"/>
      <c r="O14" s="1004"/>
      <c r="P14" s="1005"/>
      <c r="Q14" s="1009">
        <v>115</v>
      </c>
      <c r="R14" s="1007"/>
      <c r="S14" s="1007"/>
      <c r="T14" s="1007"/>
      <c r="U14" s="1007"/>
      <c r="V14" s="1007">
        <v>30</v>
      </c>
      <c r="W14" s="1007"/>
      <c r="X14" s="1007"/>
      <c r="Y14" s="1007"/>
      <c r="Z14" s="1007"/>
      <c r="AA14" s="1007">
        <v>85</v>
      </c>
      <c r="AB14" s="1007"/>
      <c r="AC14" s="1007"/>
      <c r="AD14" s="1007"/>
      <c r="AE14" s="1010"/>
      <c r="AF14" s="1060" t="s">
        <v>118</v>
      </c>
      <c r="AG14" s="1061"/>
      <c r="AH14" s="1061"/>
      <c r="AI14" s="1061"/>
      <c r="AJ14" s="1062"/>
      <c r="AK14" s="1056">
        <v>0</v>
      </c>
      <c r="AL14" s="1057"/>
      <c r="AM14" s="1057"/>
      <c r="AN14" s="1057"/>
      <c r="AO14" s="1057"/>
      <c r="AP14" s="1057">
        <v>56</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553</v>
      </c>
      <c r="BT14" s="957"/>
      <c r="BU14" s="957"/>
      <c r="BV14" s="957"/>
      <c r="BW14" s="957"/>
      <c r="BX14" s="957"/>
      <c r="BY14" s="957"/>
      <c r="BZ14" s="957"/>
      <c r="CA14" s="957"/>
      <c r="CB14" s="957"/>
      <c r="CC14" s="957"/>
      <c r="CD14" s="957"/>
      <c r="CE14" s="957"/>
      <c r="CF14" s="957"/>
      <c r="CG14" s="978"/>
      <c r="CH14" s="953">
        <v>-1</v>
      </c>
      <c r="CI14" s="954"/>
      <c r="CJ14" s="954"/>
      <c r="CK14" s="954"/>
      <c r="CL14" s="955"/>
      <c r="CM14" s="953">
        <v>657</v>
      </c>
      <c r="CN14" s="954"/>
      <c r="CO14" s="954"/>
      <c r="CP14" s="954"/>
      <c r="CQ14" s="955"/>
      <c r="CR14" s="953">
        <v>50</v>
      </c>
      <c r="CS14" s="954"/>
      <c r="CT14" s="954"/>
      <c r="CU14" s="954"/>
      <c r="CV14" s="955"/>
      <c r="CW14" s="953" t="s">
        <v>542</v>
      </c>
      <c r="CX14" s="954"/>
      <c r="CY14" s="954"/>
      <c r="CZ14" s="954"/>
      <c r="DA14" s="955"/>
      <c r="DB14" s="953" t="s">
        <v>542</v>
      </c>
      <c r="DC14" s="954"/>
      <c r="DD14" s="954"/>
      <c r="DE14" s="954"/>
      <c r="DF14" s="955"/>
      <c r="DG14" s="953" t="s">
        <v>542</v>
      </c>
      <c r="DH14" s="954"/>
      <c r="DI14" s="954"/>
      <c r="DJ14" s="954"/>
      <c r="DK14" s="955"/>
      <c r="DL14" s="953" t="s">
        <v>542</v>
      </c>
      <c r="DM14" s="954"/>
      <c r="DN14" s="954"/>
      <c r="DO14" s="954"/>
      <c r="DP14" s="955"/>
      <c r="DQ14" s="953" t="s">
        <v>542</v>
      </c>
      <c r="DR14" s="954"/>
      <c r="DS14" s="954"/>
      <c r="DT14" s="954"/>
      <c r="DU14" s="955"/>
      <c r="DV14" s="956"/>
      <c r="DW14" s="957"/>
      <c r="DX14" s="957"/>
      <c r="DY14" s="957"/>
      <c r="DZ14" s="958"/>
      <c r="EA14" s="218"/>
    </row>
    <row r="15" spans="1:131" s="219" customFormat="1" ht="26.25" customHeight="1">
      <c r="A15" s="222">
        <v>9</v>
      </c>
      <c r="B15" s="1003" t="s">
        <v>362</v>
      </c>
      <c r="C15" s="1004"/>
      <c r="D15" s="1004"/>
      <c r="E15" s="1004"/>
      <c r="F15" s="1004"/>
      <c r="G15" s="1004"/>
      <c r="H15" s="1004"/>
      <c r="I15" s="1004"/>
      <c r="J15" s="1004"/>
      <c r="K15" s="1004"/>
      <c r="L15" s="1004"/>
      <c r="M15" s="1004"/>
      <c r="N15" s="1004"/>
      <c r="O15" s="1004"/>
      <c r="P15" s="1005"/>
      <c r="Q15" s="1009">
        <v>72</v>
      </c>
      <c r="R15" s="1007"/>
      <c r="S15" s="1007"/>
      <c r="T15" s="1007"/>
      <c r="U15" s="1007"/>
      <c r="V15" s="1007">
        <v>0</v>
      </c>
      <c r="W15" s="1007"/>
      <c r="X15" s="1007"/>
      <c r="Y15" s="1007"/>
      <c r="Z15" s="1007"/>
      <c r="AA15" s="1007">
        <v>72</v>
      </c>
      <c r="AB15" s="1007"/>
      <c r="AC15" s="1007"/>
      <c r="AD15" s="1007"/>
      <c r="AE15" s="1010"/>
      <c r="AF15" s="1060" t="s">
        <v>118</v>
      </c>
      <c r="AG15" s="1061"/>
      <c r="AH15" s="1061"/>
      <c r="AI15" s="1061"/>
      <c r="AJ15" s="1062"/>
      <c r="AK15" s="1056" t="s">
        <v>542</v>
      </c>
      <c r="AL15" s="1057"/>
      <c r="AM15" s="1057"/>
      <c r="AN15" s="1057"/>
      <c r="AO15" s="1057"/>
      <c r="AP15" s="1057" t="s">
        <v>542</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554</v>
      </c>
      <c r="BT15" s="957"/>
      <c r="BU15" s="957"/>
      <c r="BV15" s="957"/>
      <c r="BW15" s="957"/>
      <c r="BX15" s="957"/>
      <c r="BY15" s="957"/>
      <c r="BZ15" s="957"/>
      <c r="CA15" s="957"/>
      <c r="CB15" s="957"/>
      <c r="CC15" s="957"/>
      <c r="CD15" s="957"/>
      <c r="CE15" s="957"/>
      <c r="CF15" s="957"/>
      <c r="CG15" s="978"/>
      <c r="CH15" s="953">
        <v>-10</v>
      </c>
      <c r="CI15" s="954"/>
      <c r="CJ15" s="954"/>
      <c r="CK15" s="954"/>
      <c r="CL15" s="955"/>
      <c r="CM15" s="953">
        <v>1067</v>
      </c>
      <c r="CN15" s="954"/>
      <c r="CO15" s="954"/>
      <c r="CP15" s="954"/>
      <c r="CQ15" s="955"/>
      <c r="CR15" s="953">
        <v>5</v>
      </c>
      <c r="CS15" s="954"/>
      <c r="CT15" s="954"/>
      <c r="CU15" s="954"/>
      <c r="CV15" s="955"/>
      <c r="CW15" s="953">
        <v>785</v>
      </c>
      <c r="CX15" s="954"/>
      <c r="CY15" s="954"/>
      <c r="CZ15" s="954"/>
      <c r="DA15" s="955"/>
      <c r="DB15" s="953" t="s">
        <v>542</v>
      </c>
      <c r="DC15" s="954"/>
      <c r="DD15" s="954"/>
      <c r="DE15" s="954"/>
      <c r="DF15" s="955"/>
      <c r="DG15" s="953" t="s">
        <v>542</v>
      </c>
      <c r="DH15" s="954"/>
      <c r="DI15" s="954"/>
      <c r="DJ15" s="954"/>
      <c r="DK15" s="955"/>
      <c r="DL15" s="953" t="s">
        <v>542</v>
      </c>
      <c r="DM15" s="954"/>
      <c r="DN15" s="954"/>
      <c r="DO15" s="954"/>
      <c r="DP15" s="955"/>
      <c r="DQ15" s="953" t="s">
        <v>542</v>
      </c>
      <c r="DR15" s="954"/>
      <c r="DS15" s="954"/>
      <c r="DT15" s="954"/>
      <c r="DU15" s="955"/>
      <c r="DV15" s="956"/>
      <c r="DW15" s="957"/>
      <c r="DX15" s="957"/>
      <c r="DY15" s="957"/>
      <c r="DZ15" s="958"/>
      <c r="EA15" s="218"/>
    </row>
    <row r="16" spans="1:131" s="219" customFormat="1" ht="26.25" customHeight="1">
      <c r="A16" s="222">
        <v>10</v>
      </c>
      <c r="B16" s="1003" t="s">
        <v>363</v>
      </c>
      <c r="C16" s="1004"/>
      <c r="D16" s="1004"/>
      <c r="E16" s="1004"/>
      <c r="F16" s="1004"/>
      <c r="G16" s="1004"/>
      <c r="H16" s="1004"/>
      <c r="I16" s="1004"/>
      <c r="J16" s="1004"/>
      <c r="K16" s="1004"/>
      <c r="L16" s="1004"/>
      <c r="M16" s="1004"/>
      <c r="N16" s="1004"/>
      <c r="O16" s="1004"/>
      <c r="P16" s="1005"/>
      <c r="Q16" s="1009">
        <v>68</v>
      </c>
      <c r="R16" s="1007"/>
      <c r="S16" s="1007"/>
      <c r="T16" s="1007"/>
      <c r="U16" s="1007"/>
      <c r="V16" s="1007">
        <v>16</v>
      </c>
      <c r="W16" s="1007"/>
      <c r="X16" s="1007"/>
      <c r="Y16" s="1007"/>
      <c r="Z16" s="1007"/>
      <c r="AA16" s="1007">
        <v>51</v>
      </c>
      <c r="AB16" s="1007"/>
      <c r="AC16" s="1007"/>
      <c r="AD16" s="1007"/>
      <c r="AE16" s="1010"/>
      <c r="AF16" s="1060" t="s">
        <v>118</v>
      </c>
      <c r="AG16" s="1061"/>
      <c r="AH16" s="1061"/>
      <c r="AI16" s="1061"/>
      <c r="AJ16" s="1062"/>
      <c r="AK16" s="1056" t="s">
        <v>542</v>
      </c>
      <c r="AL16" s="1057"/>
      <c r="AM16" s="1057"/>
      <c r="AN16" s="1057"/>
      <c r="AO16" s="1057"/>
      <c r="AP16" s="1057" t="s">
        <v>542</v>
      </c>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t="s">
        <v>545</v>
      </c>
      <c r="BS16" s="956" t="s">
        <v>555</v>
      </c>
      <c r="BT16" s="957"/>
      <c r="BU16" s="957"/>
      <c r="BV16" s="957"/>
      <c r="BW16" s="957"/>
      <c r="BX16" s="957"/>
      <c r="BY16" s="957"/>
      <c r="BZ16" s="957"/>
      <c r="CA16" s="957"/>
      <c r="CB16" s="957"/>
      <c r="CC16" s="957"/>
      <c r="CD16" s="957"/>
      <c r="CE16" s="957"/>
      <c r="CF16" s="957"/>
      <c r="CG16" s="978"/>
      <c r="CH16" s="953">
        <v>3</v>
      </c>
      <c r="CI16" s="954"/>
      <c r="CJ16" s="954"/>
      <c r="CK16" s="954"/>
      <c r="CL16" s="955"/>
      <c r="CM16" s="953">
        <v>3508</v>
      </c>
      <c r="CN16" s="954"/>
      <c r="CO16" s="954"/>
      <c r="CP16" s="954"/>
      <c r="CQ16" s="955"/>
      <c r="CR16" s="953">
        <v>100</v>
      </c>
      <c r="CS16" s="954"/>
      <c r="CT16" s="954"/>
      <c r="CU16" s="954"/>
      <c r="CV16" s="955"/>
      <c r="CW16" s="953" t="s">
        <v>542</v>
      </c>
      <c r="CX16" s="954"/>
      <c r="CY16" s="954"/>
      <c r="CZ16" s="954"/>
      <c r="DA16" s="955"/>
      <c r="DB16" s="953" t="s">
        <v>542</v>
      </c>
      <c r="DC16" s="954"/>
      <c r="DD16" s="954"/>
      <c r="DE16" s="954"/>
      <c r="DF16" s="955"/>
      <c r="DG16" s="953">
        <v>3363</v>
      </c>
      <c r="DH16" s="954"/>
      <c r="DI16" s="954"/>
      <c r="DJ16" s="954"/>
      <c r="DK16" s="955"/>
      <c r="DL16" s="953" t="s">
        <v>542</v>
      </c>
      <c r="DM16" s="954"/>
      <c r="DN16" s="954"/>
      <c r="DO16" s="954"/>
      <c r="DP16" s="955"/>
      <c r="DQ16" s="953" t="s">
        <v>542</v>
      </c>
      <c r="DR16" s="954"/>
      <c r="DS16" s="954"/>
      <c r="DT16" s="954"/>
      <c r="DU16" s="955"/>
      <c r="DV16" s="956"/>
      <c r="DW16" s="957"/>
      <c r="DX16" s="957"/>
      <c r="DY16" s="957"/>
      <c r="DZ16" s="958"/>
      <c r="EA16" s="218"/>
    </row>
    <row r="17" spans="1:131" s="219" customFormat="1" ht="26.25" customHeight="1">
      <c r="A17" s="222">
        <v>11</v>
      </c>
      <c r="B17" s="1003" t="s">
        <v>364</v>
      </c>
      <c r="C17" s="1004"/>
      <c r="D17" s="1004"/>
      <c r="E17" s="1004"/>
      <c r="F17" s="1004"/>
      <c r="G17" s="1004"/>
      <c r="H17" s="1004"/>
      <c r="I17" s="1004"/>
      <c r="J17" s="1004"/>
      <c r="K17" s="1004"/>
      <c r="L17" s="1004"/>
      <c r="M17" s="1004"/>
      <c r="N17" s="1004"/>
      <c r="O17" s="1004"/>
      <c r="P17" s="1005"/>
      <c r="Q17" s="1009">
        <v>2020</v>
      </c>
      <c r="R17" s="1007"/>
      <c r="S17" s="1007"/>
      <c r="T17" s="1007"/>
      <c r="U17" s="1007"/>
      <c r="V17" s="1007">
        <v>2020</v>
      </c>
      <c r="W17" s="1007"/>
      <c r="X17" s="1007"/>
      <c r="Y17" s="1007"/>
      <c r="Z17" s="1007"/>
      <c r="AA17" s="1007">
        <v>0</v>
      </c>
      <c r="AB17" s="1007"/>
      <c r="AC17" s="1007"/>
      <c r="AD17" s="1007"/>
      <c r="AE17" s="1010"/>
      <c r="AF17" s="1060">
        <v>0</v>
      </c>
      <c r="AG17" s="1061"/>
      <c r="AH17" s="1061"/>
      <c r="AI17" s="1061"/>
      <c r="AJ17" s="1062"/>
      <c r="AK17" s="1056">
        <v>164</v>
      </c>
      <c r="AL17" s="1057"/>
      <c r="AM17" s="1057"/>
      <c r="AN17" s="1057"/>
      <c r="AO17" s="1057"/>
      <c r="AP17" s="1057" t="s">
        <v>542</v>
      </c>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t="s">
        <v>545</v>
      </c>
      <c r="BS17" s="956" t="s">
        <v>556</v>
      </c>
      <c r="BT17" s="957"/>
      <c r="BU17" s="957"/>
      <c r="BV17" s="957"/>
      <c r="BW17" s="957"/>
      <c r="BX17" s="957"/>
      <c r="BY17" s="957"/>
      <c r="BZ17" s="957"/>
      <c r="CA17" s="957"/>
      <c r="CB17" s="957"/>
      <c r="CC17" s="957"/>
      <c r="CD17" s="957"/>
      <c r="CE17" s="957"/>
      <c r="CF17" s="957"/>
      <c r="CG17" s="978"/>
      <c r="CH17" s="953">
        <v>4</v>
      </c>
      <c r="CI17" s="954"/>
      <c r="CJ17" s="954"/>
      <c r="CK17" s="954"/>
      <c r="CL17" s="955"/>
      <c r="CM17" s="953">
        <v>12273</v>
      </c>
      <c r="CN17" s="954"/>
      <c r="CO17" s="954"/>
      <c r="CP17" s="954"/>
      <c r="CQ17" s="955"/>
      <c r="CR17" s="953">
        <v>11218</v>
      </c>
      <c r="CS17" s="954"/>
      <c r="CT17" s="954"/>
      <c r="CU17" s="954"/>
      <c r="CV17" s="955"/>
      <c r="CW17" s="953" t="s">
        <v>542</v>
      </c>
      <c r="CX17" s="954"/>
      <c r="CY17" s="954"/>
      <c r="CZ17" s="954"/>
      <c r="DA17" s="955"/>
      <c r="DB17" s="953">
        <v>1925</v>
      </c>
      <c r="DC17" s="954"/>
      <c r="DD17" s="954"/>
      <c r="DE17" s="954"/>
      <c r="DF17" s="955"/>
      <c r="DG17" s="953">
        <v>6705</v>
      </c>
      <c r="DH17" s="954"/>
      <c r="DI17" s="954"/>
      <c r="DJ17" s="954"/>
      <c r="DK17" s="955"/>
      <c r="DL17" s="953" t="s">
        <v>542</v>
      </c>
      <c r="DM17" s="954"/>
      <c r="DN17" s="954"/>
      <c r="DO17" s="954"/>
      <c r="DP17" s="955"/>
      <c r="DQ17" s="953">
        <v>5867</v>
      </c>
      <c r="DR17" s="954"/>
      <c r="DS17" s="954"/>
      <c r="DT17" s="954"/>
      <c r="DU17" s="955"/>
      <c r="DV17" s="956"/>
      <c r="DW17" s="957"/>
      <c r="DX17" s="957"/>
      <c r="DY17" s="957"/>
      <c r="DZ17" s="958"/>
      <c r="EA17" s="218"/>
    </row>
    <row r="18" spans="1:131" s="219" customFormat="1" ht="26.25" customHeight="1">
      <c r="A18" s="222">
        <v>12</v>
      </c>
      <c r="B18" s="1003" t="s">
        <v>365</v>
      </c>
      <c r="C18" s="1004"/>
      <c r="D18" s="1004"/>
      <c r="E18" s="1004"/>
      <c r="F18" s="1004"/>
      <c r="G18" s="1004"/>
      <c r="H18" s="1004"/>
      <c r="I18" s="1004"/>
      <c r="J18" s="1004"/>
      <c r="K18" s="1004"/>
      <c r="L18" s="1004"/>
      <c r="M18" s="1004"/>
      <c r="N18" s="1004"/>
      <c r="O18" s="1004"/>
      <c r="P18" s="1005"/>
      <c r="Q18" s="1009">
        <v>12803</v>
      </c>
      <c r="R18" s="1007"/>
      <c r="S18" s="1007"/>
      <c r="T18" s="1007"/>
      <c r="U18" s="1007"/>
      <c r="V18" s="1007">
        <v>12339</v>
      </c>
      <c r="W18" s="1007"/>
      <c r="X18" s="1007"/>
      <c r="Y18" s="1007"/>
      <c r="Z18" s="1007"/>
      <c r="AA18" s="1007">
        <v>463</v>
      </c>
      <c r="AB18" s="1007"/>
      <c r="AC18" s="1007"/>
      <c r="AD18" s="1007"/>
      <c r="AE18" s="1010"/>
      <c r="AF18" s="1060">
        <v>292</v>
      </c>
      <c r="AG18" s="1061"/>
      <c r="AH18" s="1061"/>
      <c r="AI18" s="1061"/>
      <c r="AJ18" s="1062"/>
      <c r="AK18" s="1056">
        <v>704</v>
      </c>
      <c r="AL18" s="1057"/>
      <c r="AM18" s="1057"/>
      <c r="AN18" s="1057"/>
      <c r="AO18" s="1057"/>
      <c r="AP18" s="1057">
        <v>28707</v>
      </c>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557</v>
      </c>
      <c r="BT18" s="957"/>
      <c r="BU18" s="957"/>
      <c r="BV18" s="957"/>
      <c r="BW18" s="957"/>
      <c r="BX18" s="957"/>
      <c r="BY18" s="957"/>
      <c r="BZ18" s="957"/>
      <c r="CA18" s="957"/>
      <c r="CB18" s="957"/>
      <c r="CC18" s="957"/>
      <c r="CD18" s="957"/>
      <c r="CE18" s="957"/>
      <c r="CF18" s="957"/>
      <c r="CG18" s="978"/>
      <c r="CH18" s="953">
        <v>16</v>
      </c>
      <c r="CI18" s="954"/>
      <c r="CJ18" s="954"/>
      <c r="CK18" s="954"/>
      <c r="CL18" s="955"/>
      <c r="CM18" s="953">
        <v>66</v>
      </c>
      <c r="CN18" s="954"/>
      <c r="CO18" s="954"/>
      <c r="CP18" s="954"/>
      <c r="CQ18" s="955"/>
      <c r="CR18" s="953">
        <v>18</v>
      </c>
      <c r="CS18" s="954"/>
      <c r="CT18" s="954"/>
      <c r="CU18" s="954"/>
      <c r="CV18" s="955"/>
      <c r="CW18" s="953" t="s">
        <v>542</v>
      </c>
      <c r="CX18" s="954"/>
      <c r="CY18" s="954"/>
      <c r="CZ18" s="954"/>
      <c r="DA18" s="955"/>
      <c r="DB18" s="953">
        <v>108</v>
      </c>
      <c r="DC18" s="954"/>
      <c r="DD18" s="954"/>
      <c r="DE18" s="954"/>
      <c r="DF18" s="955"/>
      <c r="DG18" s="953" t="s">
        <v>542</v>
      </c>
      <c r="DH18" s="954"/>
      <c r="DI18" s="954"/>
      <c r="DJ18" s="954"/>
      <c r="DK18" s="955"/>
      <c r="DL18" s="953" t="s">
        <v>542</v>
      </c>
      <c r="DM18" s="954"/>
      <c r="DN18" s="954"/>
      <c r="DO18" s="954"/>
      <c r="DP18" s="955"/>
      <c r="DQ18" s="953" t="s">
        <v>542</v>
      </c>
      <c r="DR18" s="954"/>
      <c r="DS18" s="954"/>
      <c r="DT18" s="954"/>
      <c r="DU18" s="955"/>
      <c r="DV18" s="956"/>
      <c r="DW18" s="957"/>
      <c r="DX18" s="957"/>
      <c r="DY18" s="957"/>
      <c r="DZ18" s="958"/>
      <c r="EA18" s="218"/>
    </row>
    <row r="19" spans="1:131" s="219" customFormat="1" ht="26.25" customHeight="1">
      <c r="A19" s="222">
        <v>13</v>
      </c>
      <c r="B19" s="1003" t="s">
        <v>366</v>
      </c>
      <c r="C19" s="1004"/>
      <c r="D19" s="1004"/>
      <c r="E19" s="1004"/>
      <c r="F19" s="1004"/>
      <c r="G19" s="1004"/>
      <c r="H19" s="1004"/>
      <c r="I19" s="1004"/>
      <c r="J19" s="1004"/>
      <c r="K19" s="1004"/>
      <c r="L19" s="1004"/>
      <c r="M19" s="1004"/>
      <c r="N19" s="1004"/>
      <c r="O19" s="1004"/>
      <c r="P19" s="1005"/>
      <c r="Q19" s="1009">
        <v>598</v>
      </c>
      <c r="R19" s="1007"/>
      <c r="S19" s="1007"/>
      <c r="T19" s="1007"/>
      <c r="U19" s="1007"/>
      <c r="V19" s="1007">
        <v>598</v>
      </c>
      <c r="W19" s="1007"/>
      <c r="X19" s="1007"/>
      <c r="Y19" s="1007"/>
      <c r="Z19" s="1007"/>
      <c r="AA19" s="1007" t="s">
        <v>542</v>
      </c>
      <c r="AB19" s="1007"/>
      <c r="AC19" s="1007"/>
      <c r="AD19" s="1007"/>
      <c r="AE19" s="1010"/>
      <c r="AF19" s="1060" t="s">
        <v>118</v>
      </c>
      <c r="AG19" s="1061"/>
      <c r="AH19" s="1061"/>
      <c r="AI19" s="1061"/>
      <c r="AJ19" s="1062"/>
      <c r="AK19" s="1056">
        <v>578</v>
      </c>
      <c r="AL19" s="1057"/>
      <c r="AM19" s="1057"/>
      <c r="AN19" s="1057"/>
      <c r="AO19" s="1057"/>
      <c r="AP19" s="1057" t="s">
        <v>542</v>
      </c>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558</v>
      </c>
      <c r="BT19" s="957"/>
      <c r="BU19" s="957"/>
      <c r="BV19" s="957"/>
      <c r="BW19" s="957"/>
      <c r="BX19" s="957"/>
      <c r="BY19" s="957"/>
      <c r="BZ19" s="957"/>
      <c r="CA19" s="957"/>
      <c r="CB19" s="957"/>
      <c r="CC19" s="957"/>
      <c r="CD19" s="957"/>
      <c r="CE19" s="957"/>
      <c r="CF19" s="957"/>
      <c r="CG19" s="978"/>
      <c r="CH19" s="953">
        <v>412</v>
      </c>
      <c r="CI19" s="954"/>
      <c r="CJ19" s="954"/>
      <c r="CK19" s="954"/>
      <c r="CL19" s="955"/>
      <c r="CM19" s="953">
        <v>18890</v>
      </c>
      <c r="CN19" s="954"/>
      <c r="CO19" s="954"/>
      <c r="CP19" s="954"/>
      <c r="CQ19" s="955"/>
      <c r="CR19" s="953">
        <v>40</v>
      </c>
      <c r="CS19" s="954"/>
      <c r="CT19" s="954"/>
      <c r="CU19" s="954"/>
      <c r="CV19" s="955"/>
      <c r="CW19" s="953" t="s">
        <v>542</v>
      </c>
      <c r="CX19" s="954"/>
      <c r="CY19" s="954"/>
      <c r="CZ19" s="954"/>
      <c r="DA19" s="955"/>
      <c r="DB19" s="953">
        <v>34</v>
      </c>
      <c r="DC19" s="954"/>
      <c r="DD19" s="954"/>
      <c r="DE19" s="954"/>
      <c r="DF19" s="955"/>
      <c r="DG19" s="953" t="s">
        <v>542</v>
      </c>
      <c r="DH19" s="954"/>
      <c r="DI19" s="954"/>
      <c r="DJ19" s="954"/>
      <c r="DK19" s="955"/>
      <c r="DL19" s="953" t="s">
        <v>542</v>
      </c>
      <c r="DM19" s="954"/>
      <c r="DN19" s="954"/>
      <c r="DO19" s="954"/>
      <c r="DP19" s="955"/>
      <c r="DQ19" s="953" t="s">
        <v>542</v>
      </c>
      <c r="DR19" s="954"/>
      <c r="DS19" s="954"/>
      <c r="DT19" s="954"/>
      <c r="DU19" s="955"/>
      <c r="DV19" s="956"/>
      <c r="DW19" s="957"/>
      <c r="DX19" s="957"/>
      <c r="DY19" s="957"/>
      <c r="DZ19" s="958"/>
      <c r="EA19" s="218"/>
    </row>
    <row r="20" spans="1:131" s="219" customFormat="1" ht="26.25" customHeight="1">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559</v>
      </c>
      <c r="BT20" s="957"/>
      <c r="BU20" s="957"/>
      <c r="BV20" s="957"/>
      <c r="BW20" s="957"/>
      <c r="BX20" s="957"/>
      <c r="BY20" s="957"/>
      <c r="BZ20" s="957"/>
      <c r="CA20" s="957"/>
      <c r="CB20" s="957"/>
      <c r="CC20" s="957"/>
      <c r="CD20" s="957"/>
      <c r="CE20" s="957"/>
      <c r="CF20" s="957"/>
      <c r="CG20" s="978"/>
      <c r="CH20" s="953">
        <v>65</v>
      </c>
      <c r="CI20" s="954"/>
      <c r="CJ20" s="954"/>
      <c r="CK20" s="954"/>
      <c r="CL20" s="955"/>
      <c r="CM20" s="953">
        <v>855</v>
      </c>
      <c r="CN20" s="954"/>
      <c r="CO20" s="954"/>
      <c r="CP20" s="954"/>
      <c r="CQ20" s="955"/>
      <c r="CR20" s="953">
        <v>58</v>
      </c>
      <c r="CS20" s="954"/>
      <c r="CT20" s="954"/>
      <c r="CU20" s="954"/>
      <c r="CV20" s="955"/>
      <c r="CW20" s="953" t="s">
        <v>542</v>
      </c>
      <c r="CX20" s="954"/>
      <c r="CY20" s="954"/>
      <c r="CZ20" s="954"/>
      <c r="DA20" s="955"/>
      <c r="DB20" s="953" t="s">
        <v>542</v>
      </c>
      <c r="DC20" s="954"/>
      <c r="DD20" s="954"/>
      <c r="DE20" s="954"/>
      <c r="DF20" s="955"/>
      <c r="DG20" s="953" t="s">
        <v>542</v>
      </c>
      <c r="DH20" s="954"/>
      <c r="DI20" s="954"/>
      <c r="DJ20" s="954"/>
      <c r="DK20" s="955"/>
      <c r="DL20" s="953" t="s">
        <v>542</v>
      </c>
      <c r="DM20" s="954"/>
      <c r="DN20" s="954"/>
      <c r="DO20" s="954"/>
      <c r="DP20" s="955"/>
      <c r="DQ20" s="953" t="s">
        <v>542</v>
      </c>
      <c r="DR20" s="954"/>
      <c r="DS20" s="954"/>
      <c r="DT20" s="954"/>
      <c r="DU20" s="955"/>
      <c r="DV20" s="956"/>
      <c r="DW20" s="957"/>
      <c r="DX20" s="957"/>
      <c r="DY20" s="957"/>
      <c r="DZ20" s="958"/>
      <c r="EA20" s="218"/>
    </row>
    <row r="21" spans="1:131" s="219" customFormat="1" ht="26.25" customHeight="1" thickBot="1">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560</v>
      </c>
      <c r="BT21" s="957"/>
      <c r="BU21" s="957"/>
      <c r="BV21" s="957"/>
      <c r="BW21" s="957"/>
      <c r="BX21" s="957"/>
      <c r="BY21" s="957"/>
      <c r="BZ21" s="957"/>
      <c r="CA21" s="957"/>
      <c r="CB21" s="957"/>
      <c r="CC21" s="957"/>
      <c r="CD21" s="957"/>
      <c r="CE21" s="957"/>
      <c r="CF21" s="957"/>
      <c r="CG21" s="978"/>
      <c r="CH21" s="953">
        <v>5</v>
      </c>
      <c r="CI21" s="954"/>
      <c r="CJ21" s="954"/>
      <c r="CK21" s="954"/>
      <c r="CL21" s="955"/>
      <c r="CM21" s="953">
        <v>149</v>
      </c>
      <c r="CN21" s="954"/>
      <c r="CO21" s="954"/>
      <c r="CP21" s="954"/>
      <c r="CQ21" s="955"/>
      <c r="CR21" s="953">
        <v>10</v>
      </c>
      <c r="CS21" s="954"/>
      <c r="CT21" s="954"/>
      <c r="CU21" s="954"/>
      <c r="CV21" s="955"/>
      <c r="CW21" s="953" t="s">
        <v>542</v>
      </c>
      <c r="CX21" s="954"/>
      <c r="CY21" s="954"/>
      <c r="CZ21" s="954"/>
      <c r="DA21" s="955"/>
      <c r="DB21" s="953" t="s">
        <v>542</v>
      </c>
      <c r="DC21" s="954"/>
      <c r="DD21" s="954"/>
      <c r="DE21" s="954"/>
      <c r="DF21" s="955"/>
      <c r="DG21" s="953" t="s">
        <v>542</v>
      </c>
      <c r="DH21" s="954"/>
      <c r="DI21" s="954"/>
      <c r="DJ21" s="954"/>
      <c r="DK21" s="955"/>
      <c r="DL21" s="953" t="s">
        <v>542</v>
      </c>
      <c r="DM21" s="954"/>
      <c r="DN21" s="954"/>
      <c r="DO21" s="954"/>
      <c r="DP21" s="955"/>
      <c r="DQ21" s="953" t="s">
        <v>542</v>
      </c>
      <c r="DR21" s="954"/>
      <c r="DS21" s="954"/>
      <c r="DT21" s="954"/>
      <c r="DU21" s="955"/>
      <c r="DV21" s="956"/>
      <c r="DW21" s="957"/>
      <c r="DX21" s="957"/>
      <c r="DY21" s="957"/>
      <c r="DZ21" s="958"/>
      <c r="EA21" s="218"/>
    </row>
    <row r="22" spans="1:131" s="219" customFormat="1" ht="26.25" customHeight="1">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367</v>
      </c>
      <c r="BA22" s="994"/>
      <c r="BB22" s="994"/>
      <c r="BC22" s="994"/>
      <c r="BD22" s="995"/>
      <c r="BE22" s="217"/>
      <c r="BF22" s="217"/>
      <c r="BG22" s="217"/>
      <c r="BH22" s="217"/>
      <c r="BI22" s="217"/>
      <c r="BJ22" s="217"/>
      <c r="BK22" s="217"/>
      <c r="BL22" s="217"/>
      <c r="BM22" s="217"/>
      <c r="BN22" s="217"/>
      <c r="BO22" s="217"/>
      <c r="BP22" s="217"/>
      <c r="BQ22" s="222">
        <v>16</v>
      </c>
      <c r="BR22" s="223"/>
      <c r="BS22" s="956" t="s">
        <v>561</v>
      </c>
      <c r="BT22" s="957"/>
      <c r="BU22" s="957"/>
      <c r="BV22" s="957"/>
      <c r="BW22" s="957"/>
      <c r="BX22" s="957"/>
      <c r="BY22" s="957"/>
      <c r="BZ22" s="957"/>
      <c r="CA22" s="957"/>
      <c r="CB22" s="957"/>
      <c r="CC22" s="957"/>
      <c r="CD22" s="957"/>
      <c r="CE22" s="957"/>
      <c r="CF22" s="957"/>
      <c r="CG22" s="978"/>
      <c r="CH22" s="953">
        <v>-1</v>
      </c>
      <c r="CI22" s="954"/>
      <c r="CJ22" s="954"/>
      <c r="CK22" s="954"/>
      <c r="CL22" s="955"/>
      <c r="CM22" s="953">
        <v>1138</v>
      </c>
      <c r="CN22" s="954"/>
      <c r="CO22" s="954"/>
      <c r="CP22" s="954"/>
      <c r="CQ22" s="955"/>
      <c r="CR22" s="953">
        <v>780</v>
      </c>
      <c r="CS22" s="954"/>
      <c r="CT22" s="954"/>
      <c r="CU22" s="954"/>
      <c r="CV22" s="955"/>
      <c r="CW22" s="953" t="s">
        <v>542</v>
      </c>
      <c r="CX22" s="954"/>
      <c r="CY22" s="954"/>
      <c r="CZ22" s="954"/>
      <c r="DA22" s="955"/>
      <c r="DB22" s="953" t="s">
        <v>542</v>
      </c>
      <c r="DC22" s="954"/>
      <c r="DD22" s="954"/>
      <c r="DE22" s="954"/>
      <c r="DF22" s="955"/>
      <c r="DG22" s="953" t="s">
        <v>542</v>
      </c>
      <c r="DH22" s="954"/>
      <c r="DI22" s="954"/>
      <c r="DJ22" s="954"/>
      <c r="DK22" s="955"/>
      <c r="DL22" s="953" t="s">
        <v>542</v>
      </c>
      <c r="DM22" s="954"/>
      <c r="DN22" s="954"/>
      <c r="DO22" s="954"/>
      <c r="DP22" s="955"/>
      <c r="DQ22" s="953" t="s">
        <v>542</v>
      </c>
      <c r="DR22" s="954"/>
      <c r="DS22" s="954"/>
      <c r="DT22" s="954"/>
      <c r="DU22" s="955"/>
      <c r="DV22" s="956"/>
      <c r="DW22" s="957"/>
      <c r="DX22" s="957"/>
      <c r="DY22" s="957"/>
      <c r="DZ22" s="958"/>
      <c r="EA22" s="218"/>
    </row>
    <row r="23" spans="1:131" s="219" customFormat="1" ht="26.25" customHeight="1" thickBot="1">
      <c r="A23" s="224" t="s">
        <v>368</v>
      </c>
      <c r="B23" s="901" t="s">
        <v>369</v>
      </c>
      <c r="C23" s="902"/>
      <c r="D23" s="902"/>
      <c r="E23" s="902"/>
      <c r="F23" s="902"/>
      <c r="G23" s="902"/>
      <c r="H23" s="902"/>
      <c r="I23" s="902"/>
      <c r="J23" s="902"/>
      <c r="K23" s="902"/>
      <c r="L23" s="902"/>
      <c r="M23" s="902"/>
      <c r="N23" s="902"/>
      <c r="O23" s="902"/>
      <c r="P23" s="912"/>
      <c r="Q23" s="1037">
        <v>2177697</v>
      </c>
      <c r="R23" s="1031"/>
      <c r="S23" s="1031"/>
      <c r="T23" s="1031"/>
      <c r="U23" s="1031"/>
      <c r="V23" s="1031">
        <v>2125878</v>
      </c>
      <c r="W23" s="1031"/>
      <c r="X23" s="1031"/>
      <c r="Y23" s="1031"/>
      <c r="Z23" s="1031"/>
      <c r="AA23" s="1031">
        <v>51819</v>
      </c>
      <c r="AB23" s="1031"/>
      <c r="AC23" s="1031"/>
      <c r="AD23" s="1031"/>
      <c r="AE23" s="1038"/>
      <c r="AF23" s="1039">
        <v>47679</v>
      </c>
      <c r="AG23" s="1031"/>
      <c r="AH23" s="1031"/>
      <c r="AI23" s="1031"/>
      <c r="AJ23" s="1040"/>
      <c r="AK23" s="1041"/>
      <c r="AL23" s="1042"/>
      <c r="AM23" s="1042"/>
      <c r="AN23" s="1042"/>
      <c r="AO23" s="1042"/>
      <c r="AP23" s="1031">
        <v>4775359</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562</v>
      </c>
      <c r="BT23" s="957"/>
      <c r="BU23" s="957"/>
      <c r="BV23" s="957"/>
      <c r="BW23" s="957"/>
      <c r="BX23" s="957"/>
      <c r="BY23" s="957"/>
      <c r="BZ23" s="957"/>
      <c r="CA23" s="957"/>
      <c r="CB23" s="957"/>
      <c r="CC23" s="957"/>
      <c r="CD23" s="957"/>
      <c r="CE23" s="957"/>
      <c r="CF23" s="957"/>
      <c r="CG23" s="978"/>
      <c r="CH23" s="953">
        <v>52</v>
      </c>
      <c r="CI23" s="954"/>
      <c r="CJ23" s="954"/>
      <c r="CK23" s="954"/>
      <c r="CL23" s="955"/>
      <c r="CM23" s="953">
        <v>1281</v>
      </c>
      <c r="CN23" s="954"/>
      <c r="CO23" s="954"/>
      <c r="CP23" s="954"/>
      <c r="CQ23" s="955"/>
      <c r="CR23" s="953">
        <v>49</v>
      </c>
      <c r="CS23" s="954"/>
      <c r="CT23" s="954"/>
      <c r="CU23" s="954"/>
      <c r="CV23" s="955"/>
      <c r="CW23" s="953" t="s">
        <v>542</v>
      </c>
      <c r="CX23" s="954"/>
      <c r="CY23" s="954"/>
      <c r="CZ23" s="954"/>
      <c r="DA23" s="955"/>
      <c r="DB23" s="953" t="s">
        <v>542</v>
      </c>
      <c r="DC23" s="954"/>
      <c r="DD23" s="954"/>
      <c r="DE23" s="954"/>
      <c r="DF23" s="955"/>
      <c r="DG23" s="953" t="s">
        <v>542</v>
      </c>
      <c r="DH23" s="954"/>
      <c r="DI23" s="954"/>
      <c r="DJ23" s="954"/>
      <c r="DK23" s="955"/>
      <c r="DL23" s="953" t="s">
        <v>542</v>
      </c>
      <c r="DM23" s="954"/>
      <c r="DN23" s="954"/>
      <c r="DO23" s="954"/>
      <c r="DP23" s="955"/>
      <c r="DQ23" s="953" t="s">
        <v>542</v>
      </c>
      <c r="DR23" s="954"/>
      <c r="DS23" s="954"/>
      <c r="DT23" s="954"/>
      <c r="DU23" s="955"/>
      <c r="DV23" s="956"/>
      <c r="DW23" s="957"/>
      <c r="DX23" s="957"/>
      <c r="DY23" s="957"/>
      <c r="DZ23" s="958"/>
      <c r="EA23" s="218"/>
    </row>
    <row r="24" spans="1:131" s="219" customFormat="1" ht="26.25" customHeight="1">
      <c r="A24" s="1030" t="s">
        <v>370</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563</v>
      </c>
      <c r="BT24" s="957"/>
      <c r="BU24" s="957"/>
      <c r="BV24" s="957"/>
      <c r="BW24" s="957"/>
      <c r="BX24" s="957"/>
      <c r="BY24" s="957"/>
      <c r="BZ24" s="957"/>
      <c r="CA24" s="957"/>
      <c r="CB24" s="957"/>
      <c r="CC24" s="957"/>
      <c r="CD24" s="957"/>
      <c r="CE24" s="957"/>
      <c r="CF24" s="957"/>
      <c r="CG24" s="978"/>
      <c r="CH24" s="953">
        <v>1</v>
      </c>
      <c r="CI24" s="954"/>
      <c r="CJ24" s="954"/>
      <c r="CK24" s="954"/>
      <c r="CL24" s="955"/>
      <c r="CM24" s="953">
        <v>193</v>
      </c>
      <c r="CN24" s="954"/>
      <c r="CO24" s="954"/>
      <c r="CP24" s="954"/>
      <c r="CQ24" s="955"/>
      <c r="CR24" s="953">
        <v>55</v>
      </c>
      <c r="CS24" s="954"/>
      <c r="CT24" s="954"/>
      <c r="CU24" s="954"/>
      <c r="CV24" s="955"/>
      <c r="CW24" s="953" t="s">
        <v>542</v>
      </c>
      <c r="CX24" s="954"/>
      <c r="CY24" s="954"/>
      <c r="CZ24" s="954"/>
      <c r="DA24" s="955"/>
      <c r="DB24" s="953" t="s">
        <v>542</v>
      </c>
      <c r="DC24" s="954"/>
      <c r="DD24" s="954"/>
      <c r="DE24" s="954"/>
      <c r="DF24" s="955"/>
      <c r="DG24" s="953" t="s">
        <v>542</v>
      </c>
      <c r="DH24" s="954"/>
      <c r="DI24" s="954"/>
      <c r="DJ24" s="954"/>
      <c r="DK24" s="955"/>
      <c r="DL24" s="953" t="s">
        <v>542</v>
      </c>
      <c r="DM24" s="954"/>
      <c r="DN24" s="954"/>
      <c r="DO24" s="954"/>
      <c r="DP24" s="955"/>
      <c r="DQ24" s="953" t="s">
        <v>542</v>
      </c>
      <c r="DR24" s="954"/>
      <c r="DS24" s="954"/>
      <c r="DT24" s="954"/>
      <c r="DU24" s="955"/>
      <c r="DV24" s="956"/>
      <c r="DW24" s="957"/>
      <c r="DX24" s="957"/>
      <c r="DY24" s="957"/>
      <c r="DZ24" s="958"/>
      <c r="EA24" s="218"/>
    </row>
    <row r="25" spans="1:131" ht="26.25" customHeight="1" thickBot="1">
      <c r="A25" s="1029" t="s">
        <v>371</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564</v>
      </c>
      <c r="BT25" s="957"/>
      <c r="BU25" s="957"/>
      <c r="BV25" s="957"/>
      <c r="BW25" s="957"/>
      <c r="BX25" s="957"/>
      <c r="BY25" s="957"/>
      <c r="BZ25" s="957"/>
      <c r="CA25" s="957"/>
      <c r="CB25" s="957"/>
      <c r="CC25" s="957"/>
      <c r="CD25" s="957"/>
      <c r="CE25" s="957"/>
      <c r="CF25" s="957"/>
      <c r="CG25" s="978"/>
      <c r="CH25" s="953">
        <v>143</v>
      </c>
      <c r="CI25" s="954"/>
      <c r="CJ25" s="954"/>
      <c r="CK25" s="954"/>
      <c r="CL25" s="955"/>
      <c r="CM25" s="953">
        <v>1675</v>
      </c>
      <c r="CN25" s="954"/>
      <c r="CO25" s="954"/>
      <c r="CP25" s="954"/>
      <c r="CQ25" s="955"/>
      <c r="CR25" s="953">
        <v>150</v>
      </c>
      <c r="CS25" s="954"/>
      <c r="CT25" s="954"/>
      <c r="CU25" s="954"/>
      <c r="CV25" s="955"/>
      <c r="CW25" s="953" t="s">
        <v>542</v>
      </c>
      <c r="CX25" s="954"/>
      <c r="CY25" s="954"/>
      <c r="CZ25" s="954"/>
      <c r="DA25" s="955"/>
      <c r="DB25" s="953" t="s">
        <v>542</v>
      </c>
      <c r="DC25" s="954"/>
      <c r="DD25" s="954"/>
      <c r="DE25" s="954"/>
      <c r="DF25" s="955"/>
      <c r="DG25" s="953" t="s">
        <v>542</v>
      </c>
      <c r="DH25" s="954"/>
      <c r="DI25" s="954"/>
      <c r="DJ25" s="954"/>
      <c r="DK25" s="955"/>
      <c r="DL25" s="953" t="s">
        <v>542</v>
      </c>
      <c r="DM25" s="954"/>
      <c r="DN25" s="954"/>
      <c r="DO25" s="954"/>
      <c r="DP25" s="955"/>
      <c r="DQ25" s="953" t="s">
        <v>542</v>
      </c>
      <c r="DR25" s="954"/>
      <c r="DS25" s="954"/>
      <c r="DT25" s="954"/>
      <c r="DU25" s="955"/>
      <c r="DV25" s="956"/>
      <c r="DW25" s="957"/>
      <c r="DX25" s="957"/>
      <c r="DY25" s="957"/>
      <c r="DZ25" s="958"/>
      <c r="EA25" s="214"/>
    </row>
    <row r="26" spans="1:131" ht="26.25" customHeight="1">
      <c r="A26" s="959" t="s">
        <v>337</v>
      </c>
      <c r="B26" s="960"/>
      <c r="C26" s="960"/>
      <c r="D26" s="960"/>
      <c r="E26" s="960"/>
      <c r="F26" s="960"/>
      <c r="G26" s="960"/>
      <c r="H26" s="960"/>
      <c r="I26" s="960"/>
      <c r="J26" s="960"/>
      <c r="K26" s="960"/>
      <c r="L26" s="960"/>
      <c r="M26" s="960"/>
      <c r="N26" s="960"/>
      <c r="O26" s="960"/>
      <c r="P26" s="961"/>
      <c r="Q26" s="965" t="s">
        <v>372</v>
      </c>
      <c r="R26" s="966"/>
      <c r="S26" s="966"/>
      <c r="T26" s="966"/>
      <c r="U26" s="967"/>
      <c r="V26" s="965" t="s">
        <v>373</v>
      </c>
      <c r="W26" s="966"/>
      <c r="X26" s="966"/>
      <c r="Y26" s="966"/>
      <c r="Z26" s="967"/>
      <c r="AA26" s="965" t="s">
        <v>374</v>
      </c>
      <c r="AB26" s="966"/>
      <c r="AC26" s="966"/>
      <c r="AD26" s="966"/>
      <c r="AE26" s="966"/>
      <c r="AF26" s="1025" t="s">
        <v>375</v>
      </c>
      <c r="AG26" s="972"/>
      <c r="AH26" s="972"/>
      <c r="AI26" s="972"/>
      <c r="AJ26" s="1026"/>
      <c r="AK26" s="966" t="s">
        <v>376</v>
      </c>
      <c r="AL26" s="966"/>
      <c r="AM26" s="966"/>
      <c r="AN26" s="966"/>
      <c r="AO26" s="967"/>
      <c r="AP26" s="965" t="s">
        <v>377</v>
      </c>
      <c r="AQ26" s="966"/>
      <c r="AR26" s="966"/>
      <c r="AS26" s="966"/>
      <c r="AT26" s="967"/>
      <c r="AU26" s="965" t="s">
        <v>378</v>
      </c>
      <c r="AV26" s="966"/>
      <c r="AW26" s="966"/>
      <c r="AX26" s="966"/>
      <c r="AY26" s="967"/>
      <c r="AZ26" s="965" t="s">
        <v>379</v>
      </c>
      <c r="BA26" s="966"/>
      <c r="BB26" s="966"/>
      <c r="BC26" s="966"/>
      <c r="BD26" s="967"/>
      <c r="BE26" s="965" t="s">
        <v>344</v>
      </c>
      <c r="BF26" s="966"/>
      <c r="BG26" s="966"/>
      <c r="BH26" s="966"/>
      <c r="BI26" s="979"/>
      <c r="BJ26" s="216"/>
      <c r="BK26" s="216"/>
      <c r="BL26" s="216"/>
      <c r="BM26" s="216"/>
      <c r="BN26" s="216"/>
      <c r="BO26" s="225"/>
      <c r="BP26" s="225"/>
      <c r="BQ26" s="222">
        <v>20</v>
      </c>
      <c r="BR26" s="223" t="s">
        <v>545</v>
      </c>
      <c r="BS26" s="956" t="s">
        <v>565</v>
      </c>
      <c r="BT26" s="957"/>
      <c r="BU26" s="957"/>
      <c r="BV26" s="957"/>
      <c r="BW26" s="957"/>
      <c r="BX26" s="957"/>
      <c r="BY26" s="957"/>
      <c r="BZ26" s="957"/>
      <c r="CA26" s="957"/>
      <c r="CB26" s="957"/>
      <c r="CC26" s="957"/>
      <c r="CD26" s="957"/>
      <c r="CE26" s="957"/>
      <c r="CF26" s="957"/>
      <c r="CG26" s="978"/>
      <c r="CH26" s="953">
        <v>-134</v>
      </c>
      <c r="CI26" s="954"/>
      <c r="CJ26" s="954"/>
      <c r="CK26" s="954"/>
      <c r="CL26" s="955"/>
      <c r="CM26" s="953">
        <v>16152</v>
      </c>
      <c r="CN26" s="954"/>
      <c r="CO26" s="954"/>
      <c r="CP26" s="954"/>
      <c r="CQ26" s="955"/>
      <c r="CR26" s="953">
        <v>24534</v>
      </c>
      <c r="CS26" s="954"/>
      <c r="CT26" s="954"/>
      <c r="CU26" s="954"/>
      <c r="CV26" s="955"/>
      <c r="CW26" s="953">
        <v>2178</v>
      </c>
      <c r="CX26" s="954"/>
      <c r="CY26" s="954"/>
      <c r="CZ26" s="954"/>
      <c r="DA26" s="955"/>
      <c r="DB26" s="953" t="s">
        <v>542</v>
      </c>
      <c r="DC26" s="954"/>
      <c r="DD26" s="954"/>
      <c r="DE26" s="954"/>
      <c r="DF26" s="955"/>
      <c r="DG26" s="953" t="s">
        <v>542</v>
      </c>
      <c r="DH26" s="954"/>
      <c r="DI26" s="954"/>
      <c r="DJ26" s="954"/>
      <c r="DK26" s="955"/>
      <c r="DL26" s="953" t="s">
        <v>542</v>
      </c>
      <c r="DM26" s="954"/>
      <c r="DN26" s="954"/>
      <c r="DO26" s="954"/>
      <c r="DP26" s="955"/>
      <c r="DQ26" s="953" t="s">
        <v>542</v>
      </c>
      <c r="DR26" s="954"/>
      <c r="DS26" s="954"/>
      <c r="DT26" s="954"/>
      <c r="DU26" s="955"/>
      <c r="DV26" s="956"/>
      <c r="DW26" s="957"/>
      <c r="DX26" s="957"/>
      <c r="DY26" s="957"/>
      <c r="DZ26" s="958"/>
      <c r="EA26" s="214"/>
    </row>
    <row r="27" spans="1:131" ht="26.25" customHeight="1" thickBot="1">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566</v>
      </c>
      <c r="BT27" s="957"/>
      <c r="BU27" s="957"/>
      <c r="BV27" s="957"/>
      <c r="BW27" s="957"/>
      <c r="BX27" s="957"/>
      <c r="BY27" s="957"/>
      <c r="BZ27" s="957"/>
      <c r="CA27" s="957"/>
      <c r="CB27" s="957"/>
      <c r="CC27" s="957"/>
      <c r="CD27" s="957"/>
      <c r="CE27" s="957"/>
      <c r="CF27" s="957"/>
      <c r="CG27" s="978"/>
      <c r="CH27" s="953">
        <v>-40</v>
      </c>
      <c r="CI27" s="954"/>
      <c r="CJ27" s="954"/>
      <c r="CK27" s="954"/>
      <c r="CL27" s="955"/>
      <c r="CM27" s="953">
        <v>542</v>
      </c>
      <c r="CN27" s="954"/>
      <c r="CO27" s="954"/>
      <c r="CP27" s="954"/>
      <c r="CQ27" s="955"/>
      <c r="CR27" s="953">
        <v>100</v>
      </c>
      <c r="CS27" s="954"/>
      <c r="CT27" s="954"/>
      <c r="CU27" s="954"/>
      <c r="CV27" s="955"/>
      <c r="CW27" s="953" t="s">
        <v>542</v>
      </c>
      <c r="CX27" s="954"/>
      <c r="CY27" s="954"/>
      <c r="CZ27" s="954"/>
      <c r="DA27" s="955"/>
      <c r="DB27" s="953" t="s">
        <v>542</v>
      </c>
      <c r="DC27" s="954"/>
      <c r="DD27" s="954"/>
      <c r="DE27" s="954"/>
      <c r="DF27" s="955"/>
      <c r="DG27" s="953" t="s">
        <v>542</v>
      </c>
      <c r="DH27" s="954"/>
      <c r="DI27" s="954"/>
      <c r="DJ27" s="954"/>
      <c r="DK27" s="955"/>
      <c r="DL27" s="953" t="s">
        <v>542</v>
      </c>
      <c r="DM27" s="954"/>
      <c r="DN27" s="954"/>
      <c r="DO27" s="954"/>
      <c r="DP27" s="955"/>
      <c r="DQ27" s="953" t="s">
        <v>542</v>
      </c>
      <c r="DR27" s="954"/>
      <c r="DS27" s="954"/>
      <c r="DT27" s="954"/>
      <c r="DU27" s="955"/>
      <c r="DV27" s="956"/>
      <c r="DW27" s="957"/>
      <c r="DX27" s="957"/>
      <c r="DY27" s="957"/>
      <c r="DZ27" s="958"/>
      <c r="EA27" s="214"/>
    </row>
    <row r="28" spans="1:131" ht="26.25" customHeight="1" thickTop="1">
      <c r="A28" s="226">
        <v>1</v>
      </c>
      <c r="B28" s="1017" t="s">
        <v>380</v>
      </c>
      <c r="C28" s="1018"/>
      <c r="D28" s="1018"/>
      <c r="E28" s="1018"/>
      <c r="F28" s="1018"/>
      <c r="G28" s="1018"/>
      <c r="H28" s="1018"/>
      <c r="I28" s="1018"/>
      <c r="J28" s="1018"/>
      <c r="K28" s="1018"/>
      <c r="L28" s="1018"/>
      <c r="M28" s="1018"/>
      <c r="N28" s="1018"/>
      <c r="O28" s="1018"/>
      <c r="P28" s="1019"/>
      <c r="Q28" s="1020">
        <v>580186</v>
      </c>
      <c r="R28" s="1021"/>
      <c r="S28" s="1021"/>
      <c r="T28" s="1021"/>
      <c r="U28" s="1021"/>
      <c r="V28" s="1021">
        <v>579588</v>
      </c>
      <c r="W28" s="1021"/>
      <c r="X28" s="1021"/>
      <c r="Y28" s="1021"/>
      <c r="Z28" s="1021"/>
      <c r="AA28" s="1021">
        <v>598</v>
      </c>
      <c r="AB28" s="1021"/>
      <c r="AC28" s="1021"/>
      <c r="AD28" s="1021"/>
      <c r="AE28" s="1022"/>
      <c r="AF28" s="1023">
        <v>598</v>
      </c>
      <c r="AG28" s="1021"/>
      <c r="AH28" s="1021"/>
      <c r="AI28" s="1021"/>
      <c r="AJ28" s="1024"/>
      <c r="AK28" s="1012">
        <v>43400</v>
      </c>
      <c r="AL28" s="1013"/>
      <c r="AM28" s="1013"/>
      <c r="AN28" s="1013"/>
      <c r="AO28" s="1013"/>
      <c r="AP28" s="1013" t="s">
        <v>542</v>
      </c>
      <c r="AQ28" s="1013"/>
      <c r="AR28" s="1013"/>
      <c r="AS28" s="1013"/>
      <c r="AT28" s="1013"/>
      <c r="AU28" s="1013" t="s">
        <v>542</v>
      </c>
      <c r="AV28" s="1013"/>
      <c r="AW28" s="1013"/>
      <c r="AX28" s="1013"/>
      <c r="AY28" s="1013"/>
      <c r="AZ28" s="1014" t="s">
        <v>542</v>
      </c>
      <c r="BA28" s="1014"/>
      <c r="BB28" s="1014"/>
      <c r="BC28" s="1014"/>
      <c r="BD28" s="1014"/>
      <c r="BE28" s="1015"/>
      <c r="BF28" s="1015"/>
      <c r="BG28" s="1015"/>
      <c r="BH28" s="1015"/>
      <c r="BI28" s="1016"/>
      <c r="BJ28" s="216"/>
      <c r="BK28" s="216"/>
      <c r="BL28" s="216"/>
      <c r="BM28" s="216"/>
      <c r="BN28" s="216"/>
      <c r="BO28" s="225"/>
      <c r="BP28" s="225"/>
      <c r="BQ28" s="222">
        <v>22</v>
      </c>
      <c r="BR28" s="223"/>
      <c r="BS28" s="956" t="s">
        <v>567</v>
      </c>
      <c r="BT28" s="957"/>
      <c r="BU28" s="957"/>
      <c r="BV28" s="957"/>
      <c r="BW28" s="957"/>
      <c r="BX28" s="957"/>
      <c r="BY28" s="957"/>
      <c r="BZ28" s="957"/>
      <c r="CA28" s="957"/>
      <c r="CB28" s="957"/>
      <c r="CC28" s="957"/>
      <c r="CD28" s="957"/>
      <c r="CE28" s="957"/>
      <c r="CF28" s="957"/>
      <c r="CG28" s="978"/>
      <c r="CH28" s="953">
        <v>4</v>
      </c>
      <c r="CI28" s="954"/>
      <c r="CJ28" s="954"/>
      <c r="CK28" s="954"/>
      <c r="CL28" s="955"/>
      <c r="CM28" s="953">
        <v>489</v>
      </c>
      <c r="CN28" s="954"/>
      <c r="CO28" s="954"/>
      <c r="CP28" s="954"/>
      <c r="CQ28" s="955"/>
      <c r="CR28" s="953">
        <v>123</v>
      </c>
      <c r="CS28" s="954"/>
      <c r="CT28" s="954"/>
      <c r="CU28" s="954"/>
      <c r="CV28" s="955"/>
      <c r="CW28" s="953" t="s">
        <v>542</v>
      </c>
      <c r="CX28" s="954"/>
      <c r="CY28" s="954"/>
      <c r="CZ28" s="954"/>
      <c r="DA28" s="955"/>
      <c r="DB28" s="953" t="s">
        <v>542</v>
      </c>
      <c r="DC28" s="954"/>
      <c r="DD28" s="954"/>
      <c r="DE28" s="954"/>
      <c r="DF28" s="955"/>
      <c r="DG28" s="953" t="s">
        <v>542</v>
      </c>
      <c r="DH28" s="954"/>
      <c r="DI28" s="954"/>
      <c r="DJ28" s="954"/>
      <c r="DK28" s="955"/>
      <c r="DL28" s="953" t="s">
        <v>542</v>
      </c>
      <c r="DM28" s="954"/>
      <c r="DN28" s="954"/>
      <c r="DO28" s="954"/>
      <c r="DP28" s="955"/>
      <c r="DQ28" s="953" t="s">
        <v>542</v>
      </c>
      <c r="DR28" s="954"/>
      <c r="DS28" s="954"/>
      <c r="DT28" s="954"/>
      <c r="DU28" s="955"/>
      <c r="DV28" s="956"/>
      <c r="DW28" s="957"/>
      <c r="DX28" s="957"/>
      <c r="DY28" s="957"/>
      <c r="DZ28" s="958"/>
      <c r="EA28" s="214"/>
    </row>
    <row r="29" spans="1:131" ht="26.25" customHeight="1">
      <c r="A29" s="226">
        <v>2</v>
      </c>
      <c r="B29" s="1003" t="s">
        <v>381</v>
      </c>
      <c r="C29" s="1004"/>
      <c r="D29" s="1004"/>
      <c r="E29" s="1004"/>
      <c r="F29" s="1004"/>
      <c r="G29" s="1004"/>
      <c r="H29" s="1004"/>
      <c r="I29" s="1004"/>
      <c r="J29" s="1004"/>
      <c r="K29" s="1004"/>
      <c r="L29" s="1004"/>
      <c r="M29" s="1004"/>
      <c r="N29" s="1004"/>
      <c r="O29" s="1004"/>
      <c r="P29" s="1005"/>
      <c r="Q29" s="1009">
        <v>61162</v>
      </c>
      <c r="R29" s="1007"/>
      <c r="S29" s="1007"/>
      <c r="T29" s="1007"/>
      <c r="U29" s="1007"/>
      <c r="V29" s="1007">
        <v>56778</v>
      </c>
      <c r="W29" s="1007"/>
      <c r="X29" s="1007"/>
      <c r="Y29" s="1007"/>
      <c r="Z29" s="1007"/>
      <c r="AA29" s="1007">
        <v>4385</v>
      </c>
      <c r="AB29" s="1007"/>
      <c r="AC29" s="1007"/>
      <c r="AD29" s="1007"/>
      <c r="AE29" s="1010"/>
      <c r="AF29" s="1006">
        <v>4385</v>
      </c>
      <c r="AG29" s="1007"/>
      <c r="AH29" s="1007"/>
      <c r="AI29" s="1007"/>
      <c r="AJ29" s="1008"/>
      <c r="AK29" s="944" t="s">
        <v>542</v>
      </c>
      <c r="AL29" s="935"/>
      <c r="AM29" s="935"/>
      <c r="AN29" s="935"/>
      <c r="AO29" s="935"/>
      <c r="AP29" s="935" t="s">
        <v>542</v>
      </c>
      <c r="AQ29" s="935"/>
      <c r="AR29" s="935"/>
      <c r="AS29" s="935"/>
      <c r="AT29" s="935"/>
      <c r="AU29" s="935" t="s">
        <v>542</v>
      </c>
      <c r="AV29" s="935"/>
      <c r="AW29" s="935"/>
      <c r="AX29" s="935"/>
      <c r="AY29" s="935"/>
      <c r="AZ29" s="1011" t="s">
        <v>542</v>
      </c>
      <c r="BA29" s="1011"/>
      <c r="BB29" s="1011"/>
      <c r="BC29" s="1011"/>
      <c r="BD29" s="1011"/>
      <c r="BE29" s="936"/>
      <c r="BF29" s="936"/>
      <c r="BG29" s="936"/>
      <c r="BH29" s="936"/>
      <c r="BI29" s="937"/>
      <c r="BJ29" s="216"/>
      <c r="BK29" s="216"/>
      <c r="BL29" s="216"/>
      <c r="BM29" s="216"/>
      <c r="BN29" s="216"/>
      <c r="BO29" s="225"/>
      <c r="BP29" s="225"/>
      <c r="BQ29" s="222">
        <v>23</v>
      </c>
      <c r="BR29" s="223"/>
      <c r="BS29" s="956" t="s">
        <v>568</v>
      </c>
      <c r="BT29" s="957"/>
      <c r="BU29" s="957"/>
      <c r="BV29" s="957"/>
      <c r="BW29" s="957"/>
      <c r="BX29" s="957"/>
      <c r="BY29" s="957"/>
      <c r="BZ29" s="957"/>
      <c r="CA29" s="957"/>
      <c r="CB29" s="957"/>
      <c r="CC29" s="957"/>
      <c r="CD29" s="957"/>
      <c r="CE29" s="957"/>
      <c r="CF29" s="957"/>
      <c r="CG29" s="978"/>
      <c r="CH29" s="953">
        <v>328</v>
      </c>
      <c r="CI29" s="954"/>
      <c r="CJ29" s="954"/>
      <c r="CK29" s="954"/>
      <c r="CL29" s="955"/>
      <c r="CM29" s="953">
        <v>4655</v>
      </c>
      <c r="CN29" s="954"/>
      <c r="CO29" s="954"/>
      <c r="CP29" s="954"/>
      <c r="CQ29" s="955"/>
      <c r="CR29" s="953">
        <v>700</v>
      </c>
      <c r="CS29" s="954"/>
      <c r="CT29" s="954"/>
      <c r="CU29" s="954"/>
      <c r="CV29" s="955"/>
      <c r="CW29" s="953" t="s">
        <v>542</v>
      </c>
      <c r="CX29" s="954"/>
      <c r="CY29" s="954"/>
      <c r="CZ29" s="954"/>
      <c r="DA29" s="955"/>
      <c r="DB29" s="953" t="s">
        <v>542</v>
      </c>
      <c r="DC29" s="954"/>
      <c r="DD29" s="954"/>
      <c r="DE29" s="954"/>
      <c r="DF29" s="955"/>
      <c r="DG29" s="953" t="s">
        <v>542</v>
      </c>
      <c r="DH29" s="954"/>
      <c r="DI29" s="954"/>
      <c r="DJ29" s="954"/>
      <c r="DK29" s="955"/>
      <c r="DL29" s="953" t="s">
        <v>542</v>
      </c>
      <c r="DM29" s="954"/>
      <c r="DN29" s="954"/>
      <c r="DO29" s="954"/>
      <c r="DP29" s="955"/>
      <c r="DQ29" s="953" t="s">
        <v>542</v>
      </c>
      <c r="DR29" s="954"/>
      <c r="DS29" s="954"/>
      <c r="DT29" s="954"/>
      <c r="DU29" s="955"/>
      <c r="DV29" s="956"/>
      <c r="DW29" s="957"/>
      <c r="DX29" s="957"/>
      <c r="DY29" s="957"/>
      <c r="DZ29" s="958"/>
      <c r="EA29" s="214"/>
    </row>
    <row r="30" spans="1:131" ht="26.25" customHeight="1">
      <c r="A30" s="226">
        <v>3</v>
      </c>
      <c r="B30" s="1003" t="s">
        <v>382</v>
      </c>
      <c r="C30" s="1004"/>
      <c r="D30" s="1004"/>
      <c r="E30" s="1004"/>
      <c r="F30" s="1004"/>
      <c r="G30" s="1004"/>
      <c r="H30" s="1004"/>
      <c r="I30" s="1004"/>
      <c r="J30" s="1004"/>
      <c r="K30" s="1004"/>
      <c r="L30" s="1004"/>
      <c r="M30" s="1004"/>
      <c r="N30" s="1004"/>
      <c r="O30" s="1004"/>
      <c r="P30" s="1005"/>
      <c r="Q30" s="1009">
        <v>3775</v>
      </c>
      <c r="R30" s="1007"/>
      <c r="S30" s="1007"/>
      <c r="T30" s="1007"/>
      <c r="U30" s="1007"/>
      <c r="V30" s="1007">
        <v>3773</v>
      </c>
      <c r="W30" s="1007"/>
      <c r="X30" s="1007"/>
      <c r="Y30" s="1007"/>
      <c r="Z30" s="1007"/>
      <c r="AA30" s="1007">
        <v>1</v>
      </c>
      <c r="AB30" s="1007"/>
      <c r="AC30" s="1007"/>
      <c r="AD30" s="1007"/>
      <c r="AE30" s="1010"/>
      <c r="AF30" s="1006">
        <v>3286</v>
      </c>
      <c r="AG30" s="1007"/>
      <c r="AH30" s="1007"/>
      <c r="AI30" s="1007"/>
      <c r="AJ30" s="1008"/>
      <c r="AK30" s="944">
        <v>1434</v>
      </c>
      <c r="AL30" s="935"/>
      <c r="AM30" s="935"/>
      <c r="AN30" s="935"/>
      <c r="AO30" s="935"/>
      <c r="AP30" s="935">
        <v>1430</v>
      </c>
      <c r="AQ30" s="935"/>
      <c r="AR30" s="935"/>
      <c r="AS30" s="935"/>
      <c r="AT30" s="935"/>
      <c r="AU30" s="935">
        <v>1311</v>
      </c>
      <c r="AV30" s="935"/>
      <c r="AW30" s="935"/>
      <c r="AX30" s="935"/>
      <c r="AY30" s="935"/>
      <c r="AZ30" s="1011" t="s">
        <v>542</v>
      </c>
      <c r="BA30" s="1011"/>
      <c r="BB30" s="1011"/>
      <c r="BC30" s="1011"/>
      <c r="BD30" s="1011"/>
      <c r="BE30" s="936" t="s">
        <v>383</v>
      </c>
      <c r="BF30" s="936"/>
      <c r="BG30" s="936"/>
      <c r="BH30" s="936"/>
      <c r="BI30" s="937"/>
      <c r="BJ30" s="216"/>
      <c r="BK30" s="216"/>
      <c r="BL30" s="216"/>
      <c r="BM30" s="216"/>
      <c r="BN30" s="216"/>
      <c r="BO30" s="225"/>
      <c r="BP30" s="225"/>
      <c r="BQ30" s="222">
        <v>24</v>
      </c>
      <c r="BR30" s="223" t="s">
        <v>545</v>
      </c>
      <c r="BS30" s="956" t="s">
        <v>569</v>
      </c>
      <c r="BT30" s="957"/>
      <c r="BU30" s="957"/>
      <c r="BV30" s="957"/>
      <c r="BW30" s="957"/>
      <c r="BX30" s="957"/>
      <c r="BY30" s="957"/>
      <c r="BZ30" s="957"/>
      <c r="CA30" s="957"/>
      <c r="CB30" s="957"/>
      <c r="CC30" s="957"/>
      <c r="CD30" s="957"/>
      <c r="CE30" s="957"/>
      <c r="CF30" s="957"/>
      <c r="CG30" s="978"/>
      <c r="CH30" s="953">
        <v>-3510</v>
      </c>
      <c r="CI30" s="954"/>
      <c r="CJ30" s="954"/>
      <c r="CK30" s="954"/>
      <c r="CL30" s="955"/>
      <c r="CM30" s="953">
        <v>14583</v>
      </c>
      <c r="CN30" s="954"/>
      <c r="CO30" s="954"/>
      <c r="CP30" s="954"/>
      <c r="CQ30" s="955"/>
      <c r="CR30" s="953">
        <v>17790</v>
      </c>
      <c r="CS30" s="954"/>
      <c r="CT30" s="954"/>
      <c r="CU30" s="954"/>
      <c r="CV30" s="955"/>
      <c r="CW30" s="953">
        <v>14521</v>
      </c>
      <c r="CX30" s="954"/>
      <c r="CY30" s="954"/>
      <c r="CZ30" s="954"/>
      <c r="DA30" s="955"/>
      <c r="DB30" s="953">
        <v>64938</v>
      </c>
      <c r="DC30" s="954"/>
      <c r="DD30" s="954"/>
      <c r="DE30" s="954"/>
      <c r="DF30" s="955"/>
      <c r="DG30" s="953" t="s">
        <v>542</v>
      </c>
      <c r="DH30" s="954"/>
      <c r="DI30" s="954"/>
      <c r="DJ30" s="954"/>
      <c r="DK30" s="955"/>
      <c r="DL30" s="953" t="s">
        <v>542</v>
      </c>
      <c r="DM30" s="954"/>
      <c r="DN30" s="954"/>
      <c r="DO30" s="954"/>
      <c r="DP30" s="955"/>
      <c r="DQ30" s="953">
        <v>3875</v>
      </c>
      <c r="DR30" s="954"/>
      <c r="DS30" s="954"/>
      <c r="DT30" s="954"/>
      <c r="DU30" s="955"/>
      <c r="DV30" s="956"/>
      <c r="DW30" s="957"/>
      <c r="DX30" s="957"/>
      <c r="DY30" s="957"/>
      <c r="DZ30" s="958"/>
      <c r="EA30" s="214"/>
    </row>
    <row r="31" spans="1:131" ht="26.25" customHeight="1">
      <c r="A31" s="226">
        <v>4</v>
      </c>
      <c r="B31" s="1003" t="s">
        <v>384</v>
      </c>
      <c r="C31" s="1004"/>
      <c r="D31" s="1004"/>
      <c r="E31" s="1004"/>
      <c r="F31" s="1004"/>
      <c r="G31" s="1004"/>
      <c r="H31" s="1004"/>
      <c r="I31" s="1004"/>
      <c r="J31" s="1004"/>
      <c r="K31" s="1004"/>
      <c r="L31" s="1004"/>
      <c r="M31" s="1004"/>
      <c r="N31" s="1004"/>
      <c r="O31" s="1004"/>
      <c r="P31" s="1005"/>
      <c r="Q31" s="1009">
        <v>1685</v>
      </c>
      <c r="R31" s="1007"/>
      <c r="S31" s="1007"/>
      <c r="T31" s="1007"/>
      <c r="U31" s="1007"/>
      <c r="V31" s="1007">
        <v>1722</v>
      </c>
      <c r="W31" s="1007"/>
      <c r="X31" s="1007"/>
      <c r="Y31" s="1007"/>
      <c r="Z31" s="1007"/>
      <c r="AA31" s="1007">
        <v>-37</v>
      </c>
      <c r="AB31" s="1007"/>
      <c r="AC31" s="1007"/>
      <c r="AD31" s="1007"/>
      <c r="AE31" s="1010"/>
      <c r="AF31" s="1006">
        <v>12116</v>
      </c>
      <c r="AG31" s="1007"/>
      <c r="AH31" s="1007"/>
      <c r="AI31" s="1007"/>
      <c r="AJ31" s="1008"/>
      <c r="AK31" s="944">
        <v>1</v>
      </c>
      <c r="AL31" s="935"/>
      <c r="AM31" s="935"/>
      <c r="AN31" s="935"/>
      <c r="AO31" s="935"/>
      <c r="AP31" s="935">
        <v>35</v>
      </c>
      <c r="AQ31" s="935"/>
      <c r="AR31" s="935"/>
      <c r="AS31" s="935"/>
      <c r="AT31" s="935"/>
      <c r="AU31" s="935" t="s">
        <v>542</v>
      </c>
      <c r="AV31" s="935"/>
      <c r="AW31" s="935"/>
      <c r="AX31" s="935"/>
      <c r="AY31" s="935"/>
      <c r="AZ31" s="1011" t="s">
        <v>542</v>
      </c>
      <c r="BA31" s="1011"/>
      <c r="BB31" s="1011"/>
      <c r="BC31" s="1011"/>
      <c r="BD31" s="1011"/>
      <c r="BE31" s="936" t="s">
        <v>383</v>
      </c>
      <c r="BF31" s="936"/>
      <c r="BG31" s="936"/>
      <c r="BH31" s="936"/>
      <c r="BI31" s="937"/>
      <c r="BJ31" s="216"/>
      <c r="BK31" s="216"/>
      <c r="BL31" s="216"/>
      <c r="BM31" s="216"/>
      <c r="BN31" s="216"/>
      <c r="BO31" s="225"/>
      <c r="BP31" s="225"/>
      <c r="BQ31" s="222">
        <v>25</v>
      </c>
      <c r="BR31" s="223"/>
      <c r="BS31" s="956" t="s">
        <v>570</v>
      </c>
      <c r="BT31" s="957"/>
      <c r="BU31" s="957"/>
      <c r="BV31" s="957"/>
      <c r="BW31" s="957"/>
      <c r="BX31" s="957"/>
      <c r="BY31" s="957"/>
      <c r="BZ31" s="957"/>
      <c r="CA31" s="957"/>
      <c r="CB31" s="957"/>
      <c r="CC31" s="957"/>
      <c r="CD31" s="957"/>
      <c r="CE31" s="957"/>
      <c r="CF31" s="957"/>
      <c r="CG31" s="978"/>
      <c r="CH31" s="953">
        <v>-2</v>
      </c>
      <c r="CI31" s="954"/>
      <c r="CJ31" s="954"/>
      <c r="CK31" s="954"/>
      <c r="CL31" s="955"/>
      <c r="CM31" s="953">
        <v>289</v>
      </c>
      <c r="CN31" s="954"/>
      <c r="CO31" s="954"/>
      <c r="CP31" s="954"/>
      <c r="CQ31" s="955"/>
      <c r="CR31" s="953">
        <v>25</v>
      </c>
      <c r="CS31" s="954"/>
      <c r="CT31" s="954"/>
      <c r="CU31" s="954"/>
      <c r="CV31" s="955"/>
      <c r="CW31" s="953" t="s">
        <v>542</v>
      </c>
      <c r="CX31" s="954"/>
      <c r="CY31" s="954"/>
      <c r="CZ31" s="954"/>
      <c r="DA31" s="955"/>
      <c r="DB31" s="953" t="s">
        <v>542</v>
      </c>
      <c r="DC31" s="954"/>
      <c r="DD31" s="954"/>
      <c r="DE31" s="954"/>
      <c r="DF31" s="955"/>
      <c r="DG31" s="953" t="s">
        <v>542</v>
      </c>
      <c r="DH31" s="954"/>
      <c r="DI31" s="954"/>
      <c r="DJ31" s="954"/>
      <c r="DK31" s="955"/>
      <c r="DL31" s="953" t="s">
        <v>542</v>
      </c>
      <c r="DM31" s="954"/>
      <c r="DN31" s="954"/>
      <c r="DO31" s="954"/>
      <c r="DP31" s="955"/>
      <c r="DQ31" s="953" t="s">
        <v>542</v>
      </c>
      <c r="DR31" s="954"/>
      <c r="DS31" s="954"/>
      <c r="DT31" s="954"/>
      <c r="DU31" s="955"/>
      <c r="DV31" s="956"/>
      <c r="DW31" s="957"/>
      <c r="DX31" s="957"/>
      <c r="DY31" s="957"/>
      <c r="DZ31" s="958"/>
      <c r="EA31" s="214"/>
    </row>
    <row r="32" spans="1:131" ht="26.25" customHeight="1">
      <c r="A32" s="226">
        <v>5</v>
      </c>
      <c r="B32" s="1003" t="s">
        <v>385</v>
      </c>
      <c r="C32" s="1004"/>
      <c r="D32" s="1004"/>
      <c r="E32" s="1004"/>
      <c r="F32" s="1004"/>
      <c r="G32" s="1004"/>
      <c r="H32" s="1004"/>
      <c r="I32" s="1004"/>
      <c r="J32" s="1004"/>
      <c r="K32" s="1004"/>
      <c r="L32" s="1004"/>
      <c r="M32" s="1004"/>
      <c r="N32" s="1004"/>
      <c r="O32" s="1004"/>
      <c r="P32" s="1005"/>
      <c r="Q32" s="1009">
        <v>42589</v>
      </c>
      <c r="R32" s="1007"/>
      <c r="S32" s="1007"/>
      <c r="T32" s="1007"/>
      <c r="U32" s="1007"/>
      <c r="V32" s="1007">
        <v>42222</v>
      </c>
      <c r="W32" s="1007"/>
      <c r="X32" s="1007"/>
      <c r="Y32" s="1007"/>
      <c r="Z32" s="1007"/>
      <c r="AA32" s="1007">
        <v>367</v>
      </c>
      <c r="AB32" s="1007"/>
      <c r="AC32" s="1007"/>
      <c r="AD32" s="1007"/>
      <c r="AE32" s="1010"/>
      <c r="AF32" s="1006">
        <v>52601</v>
      </c>
      <c r="AG32" s="1007"/>
      <c r="AH32" s="1007"/>
      <c r="AI32" s="1007"/>
      <c r="AJ32" s="1008"/>
      <c r="AK32" s="944">
        <v>346</v>
      </c>
      <c r="AL32" s="935"/>
      <c r="AM32" s="935"/>
      <c r="AN32" s="935"/>
      <c r="AO32" s="935"/>
      <c r="AP32" s="935">
        <v>95685</v>
      </c>
      <c r="AQ32" s="935"/>
      <c r="AR32" s="935"/>
      <c r="AS32" s="935"/>
      <c r="AT32" s="935"/>
      <c r="AU32" s="935">
        <v>2775</v>
      </c>
      <c r="AV32" s="935"/>
      <c r="AW32" s="935"/>
      <c r="AX32" s="935"/>
      <c r="AY32" s="935"/>
      <c r="AZ32" s="1011" t="s">
        <v>542</v>
      </c>
      <c r="BA32" s="1011"/>
      <c r="BB32" s="1011"/>
      <c r="BC32" s="1011"/>
      <c r="BD32" s="1011"/>
      <c r="BE32" s="936" t="s">
        <v>383</v>
      </c>
      <c r="BF32" s="936"/>
      <c r="BG32" s="936"/>
      <c r="BH32" s="936"/>
      <c r="BI32" s="937"/>
      <c r="BJ32" s="216"/>
      <c r="BK32" s="216"/>
      <c r="BL32" s="216"/>
      <c r="BM32" s="216"/>
      <c r="BN32" s="216"/>
      <c r="BO32" s="225"/>
      <c r="BP32" s="225"/>
      <c r="BQ32" s="222">
        <v>26</v>
      </c>
      <c r="BR32" s="223"/>
      <c r="BS32" s="956" t="s">
        <v>571</v>
      </c>
      <c r="BT32" s="957"/>
      <c r="BU32" s="957"/>
      <c r="BV32" s="957"/>
      <c r="BW32" s="957"/>
      <c r="BX32" s="957"/>
      <c r="BY32" s="957"/>
      <c r="BZ32" s="957"/>
      <c r="CA32" s="957"/>
      <c r="CB32" s="957"/>
      <c r="CC32" s="957"/>
      <c r="CD32" s="957"/>
      <c r="CE32" s="957"/>
      <c r="CF32" s="957"/>
      <c r="CG32" s="978"/>
      <c r="CH32" s="953">
        <v>32</v>
      </c>
      <c r="CI32" s="954"/>
      <c r="CJ32" s="954"/>
      <c r="CK32" s="954"/>
      <c r="CL32" s="955"/>
      <c r="CM32" s="953">
        <v>519</v>
      </c>
      <c r="CN32" s="954"/>
      <c r="CO32" s="954"/>
      <c r="CP32" s="954"/>
      <c r="CQ32" s="955"/>
      <c r="CR32" s="953">
        <v>5</v>
      </c>
      <c r="CS32" s="954"/>
      <c r="CT32" s="954"/>
      <c r="CU32" s="954"/>
      <c r="CV32" s="955"/>
      <c r="CW32" s="953" t="s">
        <v>542</v>
      </c>
      <c r="CX32" s="954"/>
      <c r="CY32" s="954"/>
      <c r="CZ32" s="954"/>
      <c r="DA32" s="955"/>
      <c r="DB32" s="953" t="s">
        <v>542</v>
      </c>
      <c r="DC32" s="954"/>
      <c r="DD32" s="954"/>
      <c r="DE32" s="954"/>
      <c r="DF32" s="955"/>
      <c r="DG32" s="953" t="s">
        <v>542</v>
      </c>
      <c r="DH32" s="954"/>
      <c r="DI32" s="954"/>
      <c r="DJ32" s="954"/>
      <c r="DK32" s="955"/>
      <c r="DL32" s="953" t="s">
        <v>542</v>
      </c>
      <c r="DM32" s="954"/>
      <c r="DN32" s="954"/>
      <c r="DO32" s="954"/>
      <c r="DP32" s="955"/>
      <c r="DQ32" s="953" t="s">
        <v>542</v>
      </c>
      <c r="DR32" s="954"/>
      <c r="DS32" s="954"/>
      <c r="DT32" s="954"/>
      <c r="DU32" s="955"/>
      <c r="DV32" s="956"/>
      <c r="DW32" s="957"/>
      <c r="DX32" s="957"/>
      <c r="DY32" s="957"/>
      <c r="DZ32" s="958"/>
      <c r="EA32" s="214"/>
    </row>
    <row r="33" spans="1:131" ht="26.25" customHeight="1">
      <c r="A33" s="226">
        <v>6</v>
      </c>
      <c r="B33" s="1003" t="s">
        <v>386</v>
      </c>
      <c r="C33" s="1004"/>
      <c r="D33" s="1004"/>
      <c r="E33" s="1004"/>
      <c r="F33" s="1004"/>
      <c r="G33" s="1004"/>
      <c r="H33" s="1004"/>
      <c r="I33" s="1004"/>
      <c r="J33" s="1004"/>
      <c r="K33" s="1004"/>
      <c r="L33" s="1004"/>
      <c r="M33" s="1004"/>
      <c r="N33" s="1004"/>
      <c r="O33" s="1004"/>
      <c r="P33" s="1005"/>
      <c r="Q33" s="1009">
        <v>49144</v>
      </c>
      <c r="R33" s="1007"/>
      <c r="S33" s="1007"/>
      <c r="T33" s="1007"/>
      <c r="U33" s="1007"/>
      <c r="V33" s="1007">
        <v>51547</v>
      </c>
      <c r="W33" s="1007"/>
      <c r="X33" s="1007"/>
      <c r="Y33" s="1007"/>
      <c r="Z33" s="1007"/>
      <c r="AA33" s="1007">
        <v>-2403</v>
      </c>
      <c r="AB33" s="1007"/>
      <c r="AC33" s="1007"/>
      <c r="AD33" s="1007"/>
      <c r="AE33" s="1010"/>
      <c r="AF33" s="1006">
        <v>10909</v>
      </c>
      <c r="AG33" s="1007"/>
      <c r="AH33" s="1007"/>
      <c r="AI33" s="1007"/>
      <c r="AJ33" s="1008"/>
      <c r="AK33" s="944">
        <v>5884</v>
      </c>
      <c r="AL33" s="935"/>
      <c r="AM33" s="935"/>
      <c r="AN33" s="935"/>
      <c r="AO33" s="935"/>
      <c r="AP33" s="935">
        <v>82773</v>
      </c>
      <c r="AQ33" s="935"/>
      <c r="AR33" s="935"/>
      <c r="AS33" s="935"/>
      <c r="AT33" s="935"/>
      <c r="AU33" s="935">
        <v>26987</v>
      </c>
      <c r="AV33" s="935"/>
      <c r="AW33" s="935"/>
      <c r="AX33" s="935"/>
      <c r="AY33" s="935"/>
      <c r="AZ33" s="1011" t="s">
        <v>542</v>
      </c>
      <c r="BA33" s="1011"/>
      <c r="BB33" s="1011"/>
      <c r="BC33" s="1011"/>
      <c r="BD33" s="1011"/>
      <c r="BE33" s="936" t="s">
        <v>383</v>
      </c>
      <c r="BF33" s="936"/>
      <c r="BG33" s="936"/>
      <c r="BH33" s="936"/>
      <c r="BI33" s="937"/>
      <c r="BJ33" s="216"/>
      <c r="BK33" s="216"/>
      <c r="BL33" s="216"/>
      <c r="BM33" s="216"/>
      <c r="BN33" s="216"/>
      <c r="BO33" s="225"/>
      <c r="BP33" s="225"/>
      <c r="BQ33" s="222">
        <v>27</v>
      </c>
      <c r="BR33" s="223"/>
      <c r="BS33" s="956" t="s">
        <v>572</v>
      </c>
      <c r="BT33" s="957"/>
      <c r="BU33" s="957"/>
      <c r="BV33" s="957"/>
      <c r="BW33" s="957"/>
      <c r="BX33" s="957"/>
      <c r="BY33" s="957"/>
      <c r="BZ33" s="957"/>
      <c r="CA33" s="957"/>
      <c r="CB33" s="957"/>
      <c r="CC33" s="957"/>
      <c r="CD33" s="957"/>
      <c r="CE33" s="957"/>
      <c r="CF33" s="957"/>
      <c r="CG33" s="978"/>
      <c r="CH33" s="953">
        <v>82</v>
      </c>
      <c r="CI33" s="954"/>
      <c r="CJ33" s="954"/>
      <c r="CK33" s="954"/>
      <c r="CL33" s="955"/>
      <c r="CM33" s="953">
        <v>1349</v>
      </c>
      <c r="CN33" s="954"/>
      <c r="CO33" s="954"/>
      <c r="CP33" s="954"/>
      <c r="CQ33" s="955"/>
      <c r="CR33" s="953">
        <v>230</v>
      </c>
      <c r="CS33" s="954"/>
      <c r="CT33" s="954"/>
      <c r="CU33" s="954"/>
      <c r="CV33" s="955"/>
      <c r="CW33" s="953" t="s">
        <v>542</v>
      </c>
      <c r="CX33" s="954"/>
      <c r="CY33" s="954"/>
      <c r="CZ33" s="954"/>
      <c r="DA33" s="955"/>
      <c r="DB33" s="953" t="s">
        <v>542</v>
      </c>
      <c r="DC33" s="954"/>
      <c r="DD33" s="954"/>
      <c r="DE33" s="954"/>
      <c r="DF33" s="955"/>
      <c r="DG33" s="953" t="s">
        <v>542</v>
      </c>
      <c r="DH33" s="954"/>
      <c r="DI33" s="954"/>
      <c r="DJ33" s="954"/>
      <c r="DK33" s="955"/>
      <c r="DL33" s="953" t="s">
        <v>542</v>
      </c>
      <c r="DM33" s="954"/>
      <c r="DN33" s="954"/>
      <c r="DO33" s="954"/>
      <c r="DP33" s="955"/>
      <c r="DQ33" s="953" t="s">
        <v>542</v>
      </c>
      <c r="DR33" s="954"/>
      <c r="DS33" s="954"/>
      <c r="DT33" s="954"/>
      <c r="DU33" s="955"/>
      <c r="DV33" s="956"/>
      <c r="DW33" s="957"/>
      <c r="DX33" s="957"/>
      <c r="DY33" s="957"/>
      <c r="DZ33" s="958"/>
      <c r="EA33" s="214"/>
    </row>
    <row r="34" spans="1:131" ht="26.25" customHeight="1">
      <c r="A34" s="226">
        <v>7</v>
      </c>
      <c r="B34" s="1003" t="s">
        <v>387</v>
      </c>
      <c r="C34" s="1004"/>
      <c r="D34" s="1004"/>
      <c r="E34" s="1004"/>
      <c r="F34" s="1004"/>
      <c r="G34" s="1004"/>
      <c r="H34" s="1004"/>
      <c r="I34" s="1004"/>
      <c r="J34" s="1004"/>
      <c r="K34" s="1004"/>
      <c r="L34" s="1004"/>
      <c r="M34" s="1004"/>
      <c r="N34" s="1004"/>
      <c r="O34" s="1004"/>
      <c r="P34" s="1005"/>
      <c r="Q34" s="1009">
        <v>2572</v>
      </c>
      <c r="R34" s="1007"/>
      <c r="S34" s="1007"/>
      <c r="T34" s="1007"/>
      <c r="U34" s="1007"/>
      <c r="V34" s="1007">
        <v>2404</v>
      </c>
      <c r="W34" s="1007"/>
      <c r="X34" s="1007"/>
      <c r="Y34" s="1007"/>
      <c r="Z34" s="1007"/>
      <c r="AA34" s="1007">
        <v>168</v>
      </c>
      <c r="AB34" s="1007"/>
      <c r="AC34" s="1007"/>
      <c r="AD34" s="1007"/>
      <c r="AE34" s="1010"/>
      <c r="AF34" s="1006">
        <v>61467</v>
      </c>
      <c r="AG34" s="1007"/>
      <c r="AH34" s="1007"/>
      <c r="AI34" s="1007"/>
      <c r="AJ34" s="1008"/>
      <c r="AK34" s="944">
        <v>1</v>
      </c>
      <c r="AL34" s="935"/>
      <c r="AM34" s="935"/>
      <c r="AN34" s="935"/>
      <c r="AO34" s="935"/>
      <c r="AP34" s="935" t="s">
        <v>542</v>
      </c>
      <c r="AQ34" s="935"/>
      <c r="AR34" s="935"/>
      <c r="AS34" s="935"/>
      <c r="AT34" s="935"/>
      <c r="AU34" s="935" t="s">
        <v>542</v>
      </c>
      <c r="AV34" s="935"/>
      <c r="AW34" s="935"/>
      <c r="AX34" s="935"/>
      <c r="AY34" s="935"/>
      <c r="AZ34" s="1011" t="s">
        <v>542</v>
      </c>
      <c r="BA34" s="1011"/>
      <c r="BB34" s="1011"/>
      <c r="BC34" s="1011"/>
      <c r="BD34" s="1011"/>
      <c r="BE34" s="936" t="s">
        <v>383</v>
      </c>
      <c r="BF34" s="936"/>
      <c r="BG34" s="936"/>
      <c r="BH34" s="936"/>
      <c r="BI34" s="937"/>
      <c r="BJ34" s="216"/>
      <c r="BK34" s="216"/>
      <c r="BL34" s="216"/>
      <c r="BM34" s="216"/>
      <c r="BN34" s="216"/>
      <c r="BO34" s="225"/>
      <c r="BP34" s="225"/>
      <c r="BQ34" s="222">
        <v>28</v>
      </c>
      <c r="BR34" s="223"/>
      <c r="BS34" s="956"/>
      <c r="BT34" s="957"/>
      <c r="BU34" s="957"/>
      <c r="BV34" s="957"/>
      <c r="BW34" s="957"/>
      <c r="BX34" s="957"/>
      <c r="BY34" s="957"/>
      <c r="BZ34" s="957"/>
      <c r="CA34" s="957"/>
      <c r="CB34" s="957"/>
      <c r="CC34" s="957"/>
      <c r="CD34" s="957"/>
      <c r="CE34" s="957"/>
      <c r="CF34" s="957"/>
      <c r="CG34" s="978"/>
      <c r="CH34" s="953"/>
      <c r="CI34" s="954"/>
      <c r="CJ34" s="954"/>
      <c r="CK34" s="954"/>
      <c r="CL34" s="955"/>
      <c r="CM34" s="953"/>
      <c r="CN34" s="954"/>
      <c r="CO34" s="954"/>
      <c r="CP34" s="954"/>
      <c r="CQ34" s="955"/>
      <c r="CR34" s="953"/>
      <c r="CS34" s="954"/>
      <c r="CT34" s="954"/>
      <c r="CU34" s="954"/>
      <c r="CV34" s="955"/>
      <c r="CW34" s="953"/>
      <c r="CX34" s="954"/>
      <c r="CY34" s="954"/>
      <c r="CZ34" s="954"/>
      <c r="DA34" s="955"/>
      <c r="DB34" s="953"/>
      <c r="DC34" s="954"/>
      <c r="DD34" s="954"/>
      <c r="DE34" s="954"/>
      <c r="DF34" s="955"/>
      <c r="DG34" s="953"/>
      <c r="DH34" s="954"/>
      <c r="DI34" s="954"/>
      <c r="DJ34" s="954"/>
      <c r="DK34" s="955"/>
      <c r="DL34" s="953"/>
      <c r="DM34" s="954"/>
      <c r="DN34" s="954"/>
      <c r="DO34" s="954"/>
      <c r="DP34" s="955"/>
      <c r="DQ34" s="953"/>
      <c r="DR34" s="954"/>
      <c r="DS34" s="954"/>
      <c r="DT34" s="954"/>
      <c r="DU34" s="955"/>
      <c r="DV34" s="956"/>
      <c r="DW34" s="957"/>
      <c r="DX34" s="957"/>
      <c r="DY34" s="957"/>
      <c r="DZ34" s="958"/>
      <c r="EA34" s="214"/>
    </row>
    <row r="35" spans="1:131" ht="26.25" customHeight="1">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c r="BS35" s="956"/>
      <c r="BT35" s="957"/>
      <c r="BU35" s="957"/>
      <c r="BV35" s="957"/>
      <c r="BW35" s="957"/>
      <c r="BX35" s="957"/>
      <c r="BY35" s="957"/>
      <c r="BZ35" s="957"/>
      <c r="CA35" s="957"/>
      <c r="CB35" s="957"/>
      <c r="CC35" s="957"/>
      <c r="CD35" s="957"/>
      <c r="CE35" s="957"/>
      <c r="CF35" s="957"/>
      <c r="CG35" s="978"/>
      <c r="CH35" s="953"/>
      <c r="CI35" s="954"/>
      <c r="CJ35" s="954"/>
      <c r="CK35" s="954"/>
      <c r="CL35" s="955"/>
      <c r="CM35" s="953"/>
      <c r="CN35" s="954"/>
      <c r="CO35" s="954"/>
      <c r="CP35" s="954"/>
      <c r="CQ35" s="955"/>
      <c r="CR35" s="953"/>
      <c r="CS35" s="954"/>
      <c r="CT35" s="954"/>
      <c r="CU35" s="954"/>
      <c r="CV35" s="955"/>
      <c r="CW35" s="953"/>
      <c r="CX35" s="954"/>
      <c r="CY35" s="954"/>
      <c r="CZ35" s="954"/>
      <c r="DA35" s="955"/>
      <c r="DB35" s="953"/>
      <c r="DC35" s="954"/>
      <c r="DD35" s="954"/>
      <c r="DE35" s="954"/>
      <c r="DF35" s="955"/>
      <c r="DG35" s="953"/>
      <c r="DH35" s="954"/>
      <c r="DI35" s="954"/>
      <c r="DJ35" s="954"/>
      <c r="DK35" s="955"/>
      <c r="DL35" s="953"/>
      <c r="DM35" s="954"/>
      <c r="DN35" s="954"/>
      <c r="DO35" s="954"/>
      <c r="DP35" s="955"/>
      <c r="DQ35" s="953"/>
      <c r="DR35" s="954"/>
      <c r="DS35" s="954"/>
      <c r="DT35" s="954"/>
      <c r="DU35" s="955"/>
      <c r="DV35" s="956"/>
      <c r="DW35" s="957"/>
      <c r="DX35" s="957"/>
      <c r="DY35" s="957"/>
      <c r="DZ35" s="958"/>
      <c r="EA35" s="214"/>
    </row>
    <row r="36" spans="1:131" ht="26.25" customHeight="1">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388</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c r="A63" s="224" t="s">
        <v>368</v>
      </c>
      <c r="B63" s="901" t="s">
        <v>389</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145362</v>
      </c>
      <c r="AG63" s="923"/>
      <c r="AH63" s="923"/>
      <c r="AI63" s="923"/>
      <c r="AJ63" s="986"/>
      <c r="AK63" s="987"/>
      <c r="AL63" s="927"/>
      <c r="AM63" s="927"/>
      <c r="AN63" s="927"/>
      <c r="AO63" s="927"/>
      <c r="AP63" s="923">
        <v>179923</v>
      </c>
      <c r="AQ63" s="923"/>
      <c r="AR63" s="923"/>
      <c r="AS63" s="923"/>
      <c r="AT63" s="923"/>
      <c r="AU63" s="923">
        <v>31073</v>
      </c>
      <c r="AV63" s="923"/>
      <c r="AW63" s="923"/>
      <c r="AX63" s="923"/>
      <c r="AY63" s="923"/>
      <c r="AZ63" s="981"/>
      <c r="BA63" s="981"/>
      <c r="BB63" s="981"/>
      <c r="BC63" s="981"/>
      <c r="BD63" s="981"/>
      <c r="BE63" s="924" t="s">
        <v>542</v>
      </c>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c r="A65" s="216" t="s">
        <v>390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c r="A66" s="959" t="s">
        <v>391</v>
      </c>
      <c r="B66" s="960"/>
      <c r="C66" s="960"/>
      <c r="D66" s="960"/>
      <c r="E66" s="960"/>
      <c r="F66" s="960"/>
      <c r="G66" s="960"/>
      <c r="H66" s="960"/>
      <c r="I66" s="960"/>
      <c r="J66" s="960"/>
      <c r="K66" s="960"/>
      <c r="L66" s="960"/>
      <c r="M66" s="960"/>
      <c r="N66" s="960"/>
      <c r="O66" s="960"/>
      <c r="P66" s="961"/>
      <c r="Q66" s="965" t="s">
        <v>372</v>
      </c>
      <c r="R66" s="966"/>
      <c r="S66" s="966"/>
      <c r="T66" s="966"/>
      <c r="U66" s="967"/>
      <c r="V66" s="965" t="s">
        <v>373</v>
      </c>
      <c r="W66" s="966"/>
      <c r="X66" s="966"/>
      <c r="Y66" s="966"/>
      <c r="Z66" s="967"/>
      <c r="AA66" s="965" t="s">
        <v>374</v>
      </c>
      <c r="AB66" s="966"/>
      <c r="AC66" s="966"/>
      <c r="AD66" s="966"/>
      <c r="AE66" s="967"/>
      <c r="AF66" s="971" t="s">
        <v>375</v>
      </c>
      <c r="AG66" s="972"/>
      <c r="AH66" s="972"/>
      <c r="AI66" s="972"/>
      <c r="AJ66" s="973"/>
      <c r="AK66" s="965" t="s">
        <v>376</v>
      </c>
      <c r="AL66" s="960"/>
      <c r="AM66" s="960"/>
      <c r="AN66" s="960"/>
      <c r="AO66" s="961"/>
      <c r="AP66" s="965" t="s">
        <v>377</v>
      </c>
      <c r="AQ66" s="966"/>
      <c r="AR66" s="966"/>
      <c r="AS66" s="966"/>
      <c r="AT66" s="967"/>
      <c r="AU66" s="965" t="s">
        <v>392</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c r="A68" s="220">
        <v>1</v>
      </c>
      <c r="B68" s="949" t="s">
        <v>543</v>
      </c>
      <c r="C68" s="950"/>
      <c r="D68" s="950"/>
      <c r="E68" s="950"/>
      <c r="F68" s="950"/>
      <c r="G68" s="950"/>
      <c r="H68" s="950"/>
      <c r="I68" s="950"/>
      <c r="J68" s="950"/>
      <c r="K68" s="950"/>
      <c r="L68" s="950"/>
      <c r="M68" s="950"/>
      <c r="N68" s="950"/>
      <c r="O68" s="950"/>
      <c r="P68" s="951"/>
      <c r="Q68" s="952">
        <v>78638</v>
      </c>
      <c r="R68" s="946"/>
      <c r="S68" s="946"/>
      <c r="T68" s="946"/>
      <c r="U68" s="946"/>
      <c r="V68" s="946">
        <v>74436</v>
      </c>
      <c r="W68" s="946"/>
      <c r="X68" s="946"/>
      <c r="Y68" s="946"/>
      <c r="Z68" s="946"/>
      <c r="AA68" s="946">
        <v>4202</v>
      </c>
      <c r="AB68" s="946"/>
      <c r="AC68" s="946"/>
      <c r="AD68" s="946"/>
      <c r="AE68" s="946"/>
      <c r="AF68" s="946">
        <v>45</v>
      </c>
      <c r="AG68" s="946"/>
      <c r="AH68" s="946"/>
      <c r="AI68" s="946"/>
      <c r="AJ68" s="946"/>
      <c r="AK68" s="946">
        <v>380</v>
      </c>
      <c r="AL68" s="946"/>
      <c r="AM68" s="946"/>
      <c r="AN68" s="946"/>
      <c r="AO68" s="946"/>
      <c r="AP68" s="946" t="s">
        <v>542</v>
      </c>
      <c r="AQ68" s="946"/>
      <c r="AR68" s="946"/>
      <c r="AS68" s="946"/>
      <c r="AT68" s="946"/>
      <c r="AU68" s="946" t="s">
        <v>542</v>
      </c>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c r="A69" s="222">
        <v>2</v>
      </c>
      <c r="B69" s="938" t="s">
        <v>544</v>
      </c>
      <c r="C69" s="939"/>
      <c r="D69" s="939"/>
      <c r="E69" s="939"/>
      <c r="F69" s="939"/>
      <c r="G69" s="939"/>
      <c r="H69" s="939"/>
      <c r="I69" s="939"/>
      <c r="J69" s="939"/>
      <c r="K69" s="939"/>
      <c r="L69" s="939"/>
      <c r="M69" s="939"/>
      <c r="N69" s="939"/>
      <c r="O69" s="939"/>
      <c r="P69" s="940"/>
      <c r="Q69" s="941">
        <v>308</v>
      </c>
      <c r="R69" s="935"/>
      <c r="S69" s="935"/>
      <c r="T69" s="935"/>
      <c r="U69" s="935"/>
      <c r="V69" s="935">
        <v>290</v>
      </c>
      <c r="W69" s="935"/>
      <c r="X69" s="935"/>
      <c r="Y69" s="935"/>
      <c r="Z69" s="935"/>
      <c r="AA69" s="935">
        <v>18</v>
      </c>
      <c r="AB69" s="935"/>
      <c r="AC69" s="935"/>
      <c r="AD69" s="935"/>
      <c r="AE69" s="935"/>
      <c r="AF69" s="935">
        <v>18</v>
      </c>
      <c r="AG69" s="935"/>
      <c r="AH69" s="935"/>
      <c r="AI69" s="935"/>
      <c r="AJ69" s="935"/>
      <c r="AK69" s="935">
        <v>7</v>
      </c>
      <c r="AL69" s="935"/>
      <c r="AM69" s="935"/>
      <c r="AN69" s="935"/>
      <c r="AO69" s="935"/>
      <c r="AP69" s="935" t="s">
        <v>542</v>
      </c>
      <c r="AQ69" s="935"/>
      <c r="AR69" s="935"/>
      <c r="AS69" s="935"/>
      <c r="AT69" s="935"/>
      <c r="AU69" s="935" t="s">
        <v>542</v>
      </c>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c r="A88" s="224" t="s">
        <v>368</v>
      </c>
      <c r="B88" s="901" t="s">
        <v>393</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v>64</v>
      </c>
      <c r="AG88" s="923"/>
      <c r="AH88" s="923"/>
      <c r="AI88" s="923"/>
      <c r="AJ88" s="923"/>
      <c r="AK88" s="927"/>
      <c r="AL88" s="927"/>
      <c r="AM88" s="927"/>
      <c r="AN88" s="927"/>
      <c r="AO88" s="927"/>
      <c r="AP88" s="923" t="s">
        <v>542</v>
      </c>
      <c r="AQ88" s="923"/>
      <c r="AR88" s="923"/>
      <c r="AS88" s="923"/>
      <c r="AT88" s="923"/>
      <c r="AU88" s="923" t="s">
        <v>542</v>
      </c>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368</v>
      </c>
      <c r="BR102" s="901" t="s">
        <v>394</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115890</v>
      </c>
      <c r="CS102" s="917"/>
      <c r="CT102" s="917"/>
      <c r="CU102" s="917"/>
      <c r="CV102" s="918"/>
      <c r="CW102" s="916">
        <v>17972</v>
      </c>
      <c r="CX102" s="917"/>
      <c r="CY102" s="917"/>
      <c r="CZ102" s="917"/>
      <c r="DA102" s="918"/>
      <c r="DB102" s="916">
        <v>69872</v>
      </c>
      <c r="DC102" s="917"/>
      <c r="DD102" s="917"/>
      <c r="DE102" s="917"/>
      <c r="DF102" s="918"/>
      <c r="DG102" s="916">
        <v>10068</v>
      </c>
      <c r="DH102" s="917"/>
      <c r="DI102" s="917"/>
      <c r="DJ102" s="917"/>
      <c r="DK102" s="918"/>
      <c r="DL102" s="916">
        <v>8181</v>
      </c>
      <c r="DM102" s="917"/>
      <c r="DN102" s="917"/>
      <c r="DO102" s="917"/>
      <c r="DP102" s="918"/>
      <c r="DQ102" s="916">
        <v>17108</v>
      </c>
      <c r="DR102" s="917"/>
      <c r="DS102" s="917"/>
      <c r="DT102" s="917"/>
      <c r="DU102" s="918"/>
      <c r="DV102" s="901"/>
      <c r="DW102" s="902"/>
      <c r="DX102" s="902"/>
      <c r="DY102" s="902"/>
      <c r="DZ102" s="903"/>
      <c r="EA102" s="214"/>
    </row>
    <row r="103" spans="1:131" ht="26.25" customHeight="1">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395</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396</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33" t="s">
        <v>397</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398</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06" t="s">
        <v>399</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400</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c r="A109" s="859" t="s">
        <v>401</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402</v>
      </c>
      <c r="AB109" s="860"/>
      <c r="AC109" s="860"/>
      <c r="AD109" s="860"/>
      <c r="AE109" s="861"/>
      <c r="AF109" s="862" t="s">
        <v>299</v>
      </c>
      <c r="AG109" s="860"/>
      <c r="AH109" s="860"/>
      <c r="AI109" s="860"/>
      <c r="AJ109" s="861"/>
      <c r="AK109" s="862" t="s">
        <v>298</v>
      </c>
      <c r="AL109" s="860"/>
      <c r="AM109" s="860"/>
      <c r="AN109" s="860"/>
      <c r="AO109" s="861"/>
      <c r="AP109" s="862" t="s">
        <v>403</v>
      </c>
      <c r="AQ109" s="860"/>
      <c r="AR109" s="860"/>
      <c r="AS109" s="860"/>
      <c r="AT109" s="893"/>
      <c r="AU109" s="859" t="s">
        <v>401</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402</v>
      </c>
      <c r="BR109" s="860"/>
      <c r="BS109" s="860"/>
      <c r="BT109" s="860"/>
      <c r="BU109" s="861"/>
      <c r="BV109" s="862" t="s">
        <v>299</v>
      </c>
      <c r="BW109" s="860"/>
      <c r="BX109" s="860"/>
      <c r="BY109" s="860"/>
      <c r="BZ109" s="861"/>
      <c r="CA109" s="862" t="s">
        <v>298</v>
      </c>
      <c r="CB109" s="860"/>
      <c r="CC109" s="860"/>
      <c r="CD109" s="860"/>
      <c r="CE109" s="861"/>
      <c r="CF109" s="900" t="s">
        <v>403</v>
      </c>
      <c r="CG109" s="900"/>
      <c r="CH109" s="900"/>
      <c r="CI109" s="900"/>
      <c r="CJ109" s="900"/>
      <c r="CK109" s="862" t="s">
        <v>404</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402</v>
      </c>
      <c r="DH109" s="860"/>
      <c r="DI109" s="860"/>
      <c r="DJ109" s="860"/>
      <c r="DK109" s="861"/>
      <c r="DL109" s="862" t="s">
        <v>299</v>
      </c>
      <c r="DM109" s="860"/>
      <c r="DN109" s="860"/>
      <c r="DO109" s="860"/>
      <c r="DP109" s="861"/>
      <c r="DQ109" s="862" t="s">
        <v>298</v>
      </c>
      <c r="DR109" s="860"/>
      <c r="DS109" s="860"/>
      <c r="DT109" s="860"/>
      <c r="DU109" s="861"/>
      <c r="DV109" s="862" t="s">
        <v>403</v>
      </c>
      <c r="DW109" s="860"/>
      <c r="DX109" s="860"/>
      <c r="DY109" s="860"/>
      <c r="DZ109" s="893"/>
    </row>
    <row r="110" spans="1:131" s="214" customFormat="1" ht="26.25" customHeight="1">
      <c r="A110" s="769" t="s">
        <v>405</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112609521</v>
      </c>
      <c r="AB110" s="853"/>
      <c r="AC110" s="853"/>
      <c r="AD110" s="853"/>
      <c r="AE110" s="854"/>
      <c r="AF110" s="855">
        <v>113610831</v>
      </c>
      <c r="AG110" s="853"/>
      <c r="AH110" s="853"/>
      <c r="AI110" s="853"/>
      <c r="AJ110" s="854"/>
      <c r="AK110" s="855">
        <v>113986276</v>
      </c>
      <c r="AL110" s="853"/>
      <c r="AM110" s="853"/>
      <c r="AN110" s="853"/>
      <c r="AO110" s="854"/>
      <c r="AP110" s="856">
        <v>9.8000000000000007</v>
      </c>
      <c r="AQ110" s="857"/>
      <c r="AR110" s="857"/>
      <c r="AS110" s="857"/>
      <c r="AT110" s="858"/>
      <c r="AU110" s="894" t="s">
        <v>70</v>
      </c>
      <c r="AV110" s="895"/>
      <c r="AW110" s="895"/>
      <c r="AX110" s="895"/>
      <c r="AY110" s="895"/>
      <c r="AZ110" s="821" t="s">
        <v>406</v>
      </c>
      <c r="BA110" s="770"/>
      <c r="BB110" s="770"/>
      <c r="BC110" s="770"/>
      <c r="BD110" s="770"/>
      <c r="BE110" s="770"/>
      <c r="BF110" s="770"/>
      <c r="BG110" s="770"/>
      <c r="BH110" s="770"/>
      <c r="BI110" s="770"/>
      <c r="BJ110" s="770"/>
      <c r="BK110" s="770"/>
      <c r="BL110" s="770"/>
      <c r="BM110" s="770"/>
      <c r="BN110" s="770"/>
      <c r="BO110" s="770"/>
      <c r="BP110" s="771"/>
      <c r="BQ110" s="822">
        <v>4863556634</v>
      </c>
      <c r="BR110" s="804"/>
      <c r="BS110" s="804"/>
      <c r="BT110" s="804"/>
      <c r="BU110" s="804"/>
      <c r="BV110" s="804">
        <v>4839270246</v>
      </c>
      <c r="BW110" s="804"/>
      <c r="BX110" s="804"/>
      <c r="BY110" s="804"/>
      <c r="BZ110" s="804"/>
      <c r="CA110" s="804">
        <v>4775358549</v>
      </c>
      <c r="CB110" s="804"/>
      <c r="CC110" s="804"/>
      <c r="CD110" s="804"/>
      <c r="CE110" s="804"/>
      <c r="CF110" s="831">
        <v>408.7</v>
      </c>
      <c r="CG110" s="832"/>
      <c r="CH110" s="832"/>
      <c r="CI110" s="832"/>
      <c r="CJ110" s="832"/>
      <c r="CK110" s="890" t="s">
        <v>407</v>
      </c>
      <c r="CL110" s="781"/>
      <c r="CM110" s="821" t="s">
        <v>408</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1083635</v>
      </c>
      <c r="DH110" s="804"/>
      <c r="DI110" s="804"/>
      <c r="DJ110" s="804"/>
      <c r="DK110" s="804"/>
      <c r="DL110" s="804">
        <v>942214</v>
      </c>
      <c r="DM110" s="804"/>
      <c r="DN110" s="804"/>
      <c r="DO110" s="804"/>
      <c r="DP110" s="804"/>
      <c r="DQ110" s="804">
        <v>796550</v>
      </c>
      <c r="DR110" s="804"/>
      <c r="DS110" s="804"/>
      <c r="DT110" s="804"/>
      <c r="DU110" s="804"/>
      <c r="DV110" s="805">
        <v>0.1</v>
      </c>
      <c r="DW110" s="805"/>
      <c r="DX110" s="805"/>
      <c r="DY110" s="805"/>
      <c r="DZ110" s="806"/>
    </row>
    <row r="111" spans="1:131" s="214" customFormat="1" ht="26.25" customHeight="1">
      <c r="A111" s="736" t="s">
        <v>409</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410</v>
      </c>
      <c r="BA111" s="714"/>
      <c r="BB111" s="714"/>
      <c r="BC111" s="714"/>
      <c r="BD111" s="714"/>
      <c r="BE111" s="714"/>
      <c r="BF111" s="714"/>
      <c r="BG111" s="714"/>
      <c r="BH111" s="714"/>
      <c r="BI111" s="714"/>
      <c r="BJ111" s="714"/>
      <c r="BK111" s="714"/>
      <c r="BL111" s="714"/>
      <c r="BM111" s="714"/>
      <c r="BN111" s="714"/>
      <c r="BO111" s="714"/>
      <c r="BP111" s="715"/>
      <c r="BQ111" s="778">
        <v>10088051</v>
      </c>
      <c r="BR111" s="779"/>
      <c r="BS111" s="779"/>
      <c r="BT111" s="779"/>
      <c r="BU111" s="779"/>
      <c r="BV111" s="779">
        <v>9973119</v>
      </c>
      <c r="BW111" s="779"/>
      <c r="BX111" s="779"/>
      <c r="BY111" s="779"/>
      <c r="BZ111" s="779"/>
      <c r="CA111" s="779">
        <v>9942082</v>
      </c>
      <c r="CB111" s="779"/>
      <c r="CC111" s="779"/>
      <c r="CD111" s="779"/>
      <c r="CE111" s="779"/>
      <c r="CF111" s="840">
        <v>0.9</v>
      </c>
      <c r="CG111" s="841"/>
      <c r="CH111" s="841"/>
      <c r="CI111" s="841"/>
      <c r="CJ111" s="841"/>
      <c r="CK111" s="891"/>
      <c r="CL111" s="783"/>
      <c r="CM111" s="777" t="s">
        <v>411</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c r="A112" s="876" t="s">
        <v>412</v>
      </c>
      <c r="B112" s="877"/>
      <c r="C112" s="714" t="s">
        <v>413</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180256823</v>
      </c>
      <c r="AB112" s="742"/>
      <c r="AC112" s="742"/>
      <c r="AD112" s="742"/>
      <c r="AE112" s="743"/>
      <c r="AF112" s="744">
        <v>181332520</v>
      </c>
      <c r="AG112" s="742"/>
      <c r="AH112" s="742"/>
      <c r="AI112" s="742"/>
      <c r="AJ112" s="743"/>
      <c r="AK112" s="744">
        <v>180288503</v>
      </c>
      <c r="AL112" s="742"/>
      <c r="AM112" s="742"/>
      <c r="AN112" s="742"/>
      <c r="AO112" s="743"/>
      <c r="AP112" s="786">
        <v>15.4</v>
      </c>
      <c r="AQ112" s="787"/>
      <c r="AR112" s="787"/>
      <c r="AS112" s="787"/>
      <c r="AT112" s="788"/>
      <c r="AU112" s="896"/>
      <c r="AV112" s="897"/>
      <c r="AW112" s="897"/>
      <c r="AX112" s="897"/>
      <c r="AY112" s="897"/>
      <c r="AZ112" s="777" t="s">
        <v>414</v>
      </c>
      <c r="BA112" s="714"/>
      <c r="BB112" s="714"/>
      <c r="BC112" s="714"/>
      <c r="BD112" s="714"/>
      <c r="BE112" s="714"/>
      <c r="BF112" s="714"/>
      <c r="BG112" s="714"/>
      <c r="BH112" s="714"/>
      <c r="BI112" s="714"/>
      <c r="BJ112" s="714"/>
      <c r="BK112" s="714"/>
      <c r="BL112" s="714"/>
      <c r="BM112" s="714"/>
      <c r="BN112" s="714"/>
      <c r="BO112" s="714"/>
      <c r="BP112" s="715"/>
      <c r="BQ112" s="778">
        <v>28190821</v>
      </c>
      <c r="BR112" s="779"/>
      <c r="BS112" s="779"/>
      <c r="BT112" s="779"/>
      <c r="BU112" s="779"/>
      <c r="BV112" s="779">
        <v>31467084</v>
      </c>
      <c r="BW112" s="779"/>
      <c r="BX112" s="779"/>
      <c r="BY112" s="779"/>
      <c r="BZ112" s="779"/>
      <c r="CA112" s="779">
        <v>31072584</v>
      </c>
      <c r="CB112" s="779"/>
      <c r="CC112" s="779"/>
      <c r="CD112" s="779"/>
      <c r="CE112" s="779"/>
      <c r="CF112" s="840">
        <v>2.7</v>
      </c>
      <c r="CG112" s="841"/>
      <c r="CH112" s="841"/>
      <c r="CI112" s="841"/>
      <c r="CJ112" s="841"/>
      <c r="CK112" s="891"/>
      <c r="CL112" s="783"/>
      <c r="CM112" s="777" t="s">
        <v>415</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c r="A113" s="878"/>
      <c r="B113" s="879"/>
      <c r="C113" s="714" t="s">
        <v>416</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2200075</v>
      </c>
      <c r="AB113" s="742"/>
      <c r="AC113" s="742"/>
      <c r="AD113" s="742"/>
      <c r="AE113" s="743"/>
      <c r="AF113" s="744">
        <v>2054505</v>
      </c>
      <c r="AG113" s="742"/>
      <c r="AH113" s="742"/>
      <c r="AI113" s="742"/>
      <c r="AJ113" s="743"/>
      <c r="AK113" s="744">
        <v>1571774</v>
      </c>
      <c r="AL113" s="742"/>
      <c r="AM113" s="742"/>
      <c r="AN113" s="742"/>
      <c r="AO113" s="743"/>
      <c r="AP113" s="786">
        <v>0.1</v>
      </c>
      <c r="AQ113" s="787"/>
      <c r="AR113" s="787"/>
      <c r="AS113" s="787"/>
      <c r="AT113" s="788"/>
      <c r="AU113" s="896"/>
      <c r="AV113" s="897"/>
      <c r="AW113" s="897"/>
      <c r="AX113" s="897"/>
      <c r="AY113" s="897"/>
      <c r="AZ113" s="777" t="s">
        <v>417</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418</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c r="A114" s="878"/>
      <c r="B114" s="879"/>
      <c r="C114" s="714" t="s">
        <v>419</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420</v>
      </c>
      <c r="BA114" s="714"/>
      <c r="BB114" s="714"/>
      <c r="BC114" s="714"/>
      <c r="BD114" s="714"/>
      <c r="BE114" s="714"/>
      <c r="BF114" s="714"/>
      <c r="BG114" s="714"/>
      <c r="BH114" s="714"/>
      <c r="BI114" s="714"/>
      <c r="BJ114" s="714"/>
      <c r="BK114" s="714"/>
      <c r="BL114" s="714"/>
      <c r="BM114" s="714"/>
      <c r="BN114" s="714"/>
      <c r="BO114" s="714"/>
      <c r="BP114" s="715"/>
      <c r="BQ114" s="778">
        <v>311566884</v>
      </c>
      <c r="BR114" s="779"/>
      <c r="BS114" s="779"/>
      <c r="BT114" s="779"/>
      <c r="BU114" s="779"/>
      <c r="BV114" s="779">
        <v>327359413</v>
      </c>
      <c r="BW114" s="779"/>
      <c r="BX114" s="779"/>
      <c r="BY114" s="779"/>
      <c r="BZ114" s="779"/>
      <c r="CA114" s="779">
        <v>329392854</v>
      </c>
      <c r="CB114" s="779"/>
      <c r="CC114" s="779"/>
      <c r="CD114" s="779"/>
      <c r="CE114" s="779"/>
      <c r="CF114" s="840">
        <v>28.2</v>
      </c>
      <c r="CG114" s="841"/>
      <c r="CH114" s="841"/>
      <c r="CI114" s="841"/>
      <c r="CJ114" s="841"/>
      <c r="CK114" s="891"/>
      <c r="CL114" s="783"/>
      <c r="CM114" s="777" t="s">
        <v>421</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8912265</v>
      </c>
      <c r="DH114" s="779"/>
      <c r="DI114" s="779"/>
      <c r="DJ114" s="779"/>
      <c r="DK114" s="779"/>
      <c r="DL114" s="779">
        <v>8936538</v>
      </c>
      <c r="DM114" s="779"/>
      <c r="DN114" s="779"/>
      <c r="DO114" s="779"/>
      <c r="DP114" s="779"/>
      <c r="DQ114" s="779">
        <v>9071585</v>
      </c>
      <c r="DR114" s="779"/>
      <c r="DS114" s="779"/>
      <c r="DT114" s="779"/>
      <c r="DU114" s="779"/>
      <c r="DV114" s="756">
        <v>0.8</v>
      </c>
      <c r="DW114" s="756"/>
      <c r="DX114" s="756"/>
      <c r="DY114" s="756"/>
      <c r="DZ114" s="757"/>
    </row>
    <row r="115" spans="1:130" s="214" customFormat="1" ht="26.25" customHeight="1">
      <c r="A115" s="878"/>
      <c r="B115" s="879"/>
      <c r="C115" s="714" t="s">
        <v>422</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889832</v>
      </c>
      <c r="AB115" s="742"/>
      <c r="AC115" s="742"/>
      <c r="AD115" s="742"/>
      <c r="AE115" s="743"/>
      <c r="AF115" s="744">
        <v>935999</v>
      </c>
      <c r="AG115" s="742"/>
      <c r="AH115" s="742"/>
      <c r="AI115" s="742"/>
      <c r="AJ115" s="743"/>
      <c r="AK115" s="744">
        <v>987895</v>
      </c>
      <c r="AL115" s="742"/>
      <c r="AM115" s="742"/>
      <c r="AN115" s="742"/>
      <c r="AO115" s="743"/>
      <c r="AP115" s="786">
        <v>0.1</v>
      </c>
      <c r="AQ115" s="787"/>
      <c r="AR115" s="787"/>
      <c r="AS115" s="787"/>
      <c r="AT115" s="788"/>
      <c r="AU115" s="896"/>
      <c r="AV115" s="897"/>
      <c r="AW115" s="897"/>
      <c r="AX115" s="897"/>
      <c r="AY115" s="897"/>
      <c r="AZ115" s="777" t="s">
        <v>423</v>
      </c>
      <c r="BA115" s="714"/>
      <c r="BB115" s="714"/>
      <c r="BC115" s="714"/>
      <c r="BD115" s="714"/>
      <c r="BE115" s="714"/>
      <c r="BF115" s="714"/>
      <c r="BG115" s="714"/>
      <c r="BH115" s="714"/>
      <c r="BI115" s="714"/>
      <c r="BJ115" s="714"/>
      <c r="BK115" s="714"/>
      <c r="BL115" s="714"/>
      <c r="BM115" s="714"/>
      <c r="BN115" s="714"/>
      <c r="BO115" s="714"/>
      <c r="BP115" s="715"/>
      <c r="BQ115" s="778">
        <v>20151061</v>
      </c>
      <c r="BR115" s="779"/>
      <c r="BS115" s="779"/>
      <c r="BT115" s="779"/>
      <c r="BU115" s="779"/>
      <c r="BV115" s="779">
        <v>21834897</v>
      </c>
      <c r="BW115" s="779"/>
      <c r="BX115" s="779"/>
      <c r="BY115" s="779"/>
      <c r="BZ115" s="779"/>
      <c r="CA115" s="779">
        <v>24817006</v>
      </c>
      <c r="CB115" s="779"/>
      <c r="CC115" s="779"/>
      <c r="CD115" s="779"/>
      <c r="CE115" s="779"/>
      <c r="CF115" s="840">
        <v>2.1</v>
      </c>
      <c r="CG115" s="841"/>
      <c r="CH115" s="841"/>
      <c r="CI115" s="841"/>
      <c r="CJ115" s="841"/>
      <c r="CK115" s="891"/>
      <c r="CL115" s="783"/>
      <c r="CM115" s="777" t="s">
        <v>424</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v>4371</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14" customFormat="1" ht="26.25" customHeight="1">
      <c r="A116" s="880"/>
      <c r="B116" s="881"/>
      <c r="C116" s="801" t="s">
        <v>425</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426</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427</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428</v>
      </c>
      <c r="Z117" s="861"/>
      <c r="AA117" s="866">
        <v>295956251</v>
      </c>
      <c r="AB117" s="867"/>
      <c r="AC117" s="867"/>
      <c r="AD117" s="867"/>
      <c r="AE117" s="868"/>
      <c r="AF117" s="869">
        <v>297933855</v>
      </c>
      <c r="AG117" s="867"/>
      <c r="AH117" s="867"/>
      <c r="AI117" s="867"/>
      <c r="AJ117" s="868"/>
      <c r="AK117" s="869">
        <v>296834448</v>
      </c>
      <c r="AL117" s="867"/>
      <c r="AM117" s="867"/>
      <c r="AN117" s="867"/>
      <c r="AO117" s="868"/>
      <c r="AP117" s="870"/>
      <c r="AQ117" s="871"/>
      <c r="AR117" s="871"/>
      <c r="AS117" s="871"/>
      <c r="AT117" s="872"/>
      <c r="AU117" s="896"/>
      <c r="AV117" s="897"/>
      <c r="AW117" s="897"/>
      <c r="AX117" s="897"/>
      <c r="AY117" s="897"/>
      <c r="AZ117" s="777" t="s">
        <v>429</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430</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c r="A118" s="859" t="s">
        <v>404</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402</v>
      </c>
      <c r="AB118" s="860"/>
      <c r="AC118" s="860"/>
      <c r="AD118" s="860"/>
      <c r="AE118" s="861"/>
      <c r="AF118" s="862" t="s">
        <v>299</v>
      </c>
      <c r="AG118" s="860"/>
      <c r="AH118" s="860"/>
      <c r="AI118" s="860"/>
      <c r="AJ118" s="861"/>
      <c r="AK118" s="862" t="s">
        <v>298</v>
      </c>
      <c r="AL118" s="860"/>
      <c r="AM118" s="860"/>
      <c r="AN118" s="860"/>
      <c r="AO118" s="861"/>
      <c r="AP118" s="863" t="s">
        <v>403</v>
      </c>
      <c r="AQ118" s="864"/>
      <c r="AR118" s="864"/>
      <c r="AS118" s="864"/>
      <c r="AT118" s="865"/>
      <c r="AU118" s="896"/>
      <c r="AV118" s="897"/>
      <c r="AW118" s="897"/>
      <c r="AX118" s="897"/>
      <c r="AY118" s="897"/>
      <c r="AZ118" s="800" t="s">
        <v>431</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432</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c r="A119" s="780" t="s">
        <v>407</v>
      </c>
      <c r="B119" s="781"/>
      <c r="C119" s="821" t="s">
        <v>408</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118</v>
      </c>
      <c r="AB119" s="853"/>
      <c r="AC119" s="853"/>
      <c r="AD119" s="853"/>
      <c r="AE119" s="854"/>
      <c r="AF119" s="855" t="s">
        <v>118</v>
      </c>
      <c r="AG119" s="853"/>
      <c r="AH119" s="853"/>
      <c r="AI119" s="853"/>
      <c r="AJ119" s="854"/>
      <c r="AK119" s="855" t="s">
        <v>118</v>
      </c>
      <c r="AL119" s="853"/>
      <c r="AM119" s="853"/>
      <c r="AN119" s="853"/>
      <c r="AO119" s="854"/>
      <c r="AP119" s="856" t="s">
        <v>118</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433</v>
      </c>
      <c r="BP119" s="843"/>
      <c r="BQ119" s="827">
        <v>5233553451</v>
      </c>
      <c r="BR119" s="807"/>
      <c r="BS119" s="807"/>
      <c r="BT119" s="807"/>
      <c r="BU119" s="807"/>
      <c r="BV119" s="807">
        <v>5229904759</v>
      </c>
      <c r="BW119" s="807"/>
      <c r="BX119" s="807"/>
      <c r="BY119" s="807"/>
      <c r="BZ119" s="807"/>
      <c r="CA119" s="807">
        <v>5170583075</v>
      </c>
      <c r="CB119" s="807"/>
      <c r="CC119" s="807"/>
      <c r="CD119" s="807"/>
      <c r="CE119" s="807"/>
      <c r="CF119" s="710"/>
      <c r="CG119" s="711"/>
      <c r="CH119" s="711"/>
      <c r="CI119" s="711"/>
      <c r="CJ119" s="796"/>
      <c r="CK119" s="892"/>
      <c r="CL119" s="785"/>
      <c r="CM119" s="800" t="s">
        <v>434</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v>87780</v>
      </c>
      <c r="DH119" s="779"/>
      <c r="DI119" s="779"/>
      <c r="DJ119" s="779"/>
      <c r="DK119" s="779"/>
      <c r="DL119" s="779">
        <v>94367</v>
      </c>
      <c r="DM119" s="779"/>
      <c r="DN119" s="779"/>
      <c r="DO119" s="779"/>
      <c r="DP119" s="779"/>
      <c r="DQ119" s="779">
        <v>73947</v>
      </c>
      <c r="DR119" s="779"/>
      <c r="DS119" s="779"/>
      <c r="DT119" s="779"/>
      <c r="DU119" s="779"/>
      <c r="DV119" s="756">
        <v>0</v>
      </c>
      <c r="DW119" s="756"/>
      <c r="DX119" s="756"/>
      <c r="DY119" s="756"/>
      <c r="DZ119" s="757"/>
    </row>
    <row r="120" spans="1:130" s="214" customFormat="1" ht="26.25" customHeight="1">
      <c r="A120" s="782"/>
      <c r="B120" s="783"/>
      <c r="C120" s="777" t="s">
        <v>411</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435</v>
      </c>
      <c r="AV120" s="845"/>
      <c r="AW120" s="845"/>
      <c r="AX120" s="845"/>
      <c r="AY120" s="846"/>
      <c r="AZ120" s="821" t="s">
        <v>436</v>
      </c>
      <c r="BA120" s="770"/>
      <c r="BB120" s="770"/>
      <c r="BC120" s="770"/>
      <c r="BD120" s="770"/>
      <c r="BE120" s="770"/>
      <c r="BF120" s="770"/>
      <c r="BG120" s="770"/>
      <c r="BH120" s="770"/>
      <c r="BI120" s="770"/>
      <c r="BJ120" s="770"/>
      <c r="BK120" s="770"/>
      <c r="BL120" s="770"/>
      <c r="BM120" s="770"/>
      <c r="BN120" s="770"/>
      <c r="BO120" s="770"/>
      <c r="BP120" s="771"/>
      <c r="BQ120" s="822">
        <v>1189732326</v>
      </c>
      <c r="BR120" s="804"/>
      <c r="BS120" s="804"/>
      <c r="BT120" s="804"/>
      <c r="BU120" s="804"/>
      <c r="BV120" s="804">
        <v>1256532251</v>
      </c>
      <c r="BW120" s="804"/>
      <c r="BX120" s="804"/>
      <c r="BY120" s="804"/>
      <c r="BZ120" s="804"/>
      <c r="CA120" s="804">
        <v>1296580102</v>
      </c>
      <c r="CB120" s="804"/>
      <c r="CC120" s="804"/>
      <c r="CD120" s="804"/>
      <c r="CE120" s="804"/>
      <c r="CF120" s="831">
        <v>111</v>
      </c>
      <c r="CG120" s="832"/>
      <c r="CH120" s="832"/>
      <c r="CI120" s="832"/>
      <c r="CJ120" s="832"/>
      <c r="CK120" s="833" t="s">
        <v>437</v>
      </c>
      <c r="CL120" s="813"/>
      <c r="CM120" s="813"/>
      <c r="CN120" s="813"/>
      <c r="CO120" s="814"/>
      <c r="CP120" s="837" t="s">
        <v>386</v>
      </c>
      <c r="CQ120" s="838"/>
      <c r="CR120" s="838"/>
      <c r="CS120" s="838"/>
      <c r="CT120" s="838"/>
      <c r="CU120" s="838"/>
      <c r="CV120" s="838"/>
      <c r="CW120" s="838"/>
      <c r="CX120" s="838"/>
      <c r="CY120" s="838"/>
      <c r="CZ120" s="838"/>
      <c r="DA120" s="838"/>
      <c r="DB120" s="838"/>
      <c r="DC120" s="838"/>
      <c r="DD120" s="838"/>
      <c r="DE120" s="838"/>
      <c r="DF120" s="839"/>
      <c r="DG120" s="822">
        <v>22849457</v>
      </c>
      <c r="DH120" s="804"/>
      <c r="DI120" s="804"/>
      <c r="DJ120" s="804"/>
      <c r="DK120" s="804"/>
      <c r="DL120" s="804">
        <v>26484051</v>
      </c>
      <c r="DM120" s="804"/>
      <c r="DN120" s="804"/>
      <c r="DO120" s="804"/>
      <c r="DP120" s="804"/>
      <c r="DQ120" s="804">
        <v>26986623</v>
      </c>
      <c r="DR120" s="804"/>
      <c r="DS120" s="804"/>
      <c r="DT120" s="804"/>
      <c r="DU120" s="804"/>
      <c r="DV120" s="805">
        <v>2.2999999999999998</v>
      </c>
      <c r="DW120" s="805"/>
      <c r="DX120" s="805"/>
      <c r="DY120" s="805"/>
      <c r="DZ120" s="806"/>
    </row>
    <row r="121" spans="1:130" s="214" customFormat="1" ht="26.25" customHeight="1">
      <c r="A121" s="782"/>
      <c r="B121" s="783"/>
      <c r="C121" s="828" t="s">
        <v>438</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t="s">
        <v>118</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439</v>
      </c>
      <c r="BA121" s="714"/>
      <c r="BB121" s="714"/>
      <c r="BC121" s="714"/>
      <c r="BD121" s="714"/>
      <c r="BE121" s="714"/>
      <c r="BF121" s="714"/>
      <c r="BG121" s="714"/>
      <c r="BH121" s="714"/>
      <c r="BI121" s="714"/>
      <c r="BJ121" s="714"/>
      <c r="BK121" s="714"/>
      <c r="BL121" s="714"/>
      <c r="BM121" s="714"/>
      <c r="BN121" s="714"/>
      <c r="BO121" s="714"/>
      <c r="BP121" s="715"/>
      <c r="BQ121" s="778">
        <v>58609403</v>
      </c>
      <c r="BR121" s="779"/>
      <c r="BS121" s="779"/>
      <c r="BT121" s="779"/>
      <c r="BU121" s="779"/>
      <c r="BV121" s="779">
        <v>54253517</v>
      </c>
      <c r="BW121" s="779"/>
      <c r="BX121" s="779"/>
      <c r="BY121" s="779"/>
      <c r="BZ121" s="779"/>
      <c r="CA121" s="779">
        <v>51958910</v>
      </c>
      <c r="CB121" s="779"/>
      <c r="CC121" s="779"/>
      <c r="CD121" s="779"/>
      <c r="CE121" s="779"/>
      <c r="CF121" s="840">
        <v>4.4000000000000004</v>
      </c>
      <c r="CG121" s="841"/>
      <c r="CH121" s="841"/>
      <c r="CI121" s="841"/>
      <c r="CJ121" s="841"/>
      <c r="CK121" s="834"/>
      <c r="CL121" s="816"/>
      <c r="CM121" s="816"/>
      <c r="CN121" s="816"/>
      <c r="CO121" s="817"/>
      <c r="CP121" s="797" t="s">
        <v>385</v>
      </c>
      <c r="CQ121" s="798"/>
      <c r="CR121" s="798"/>
      <c r="CS121" s="798"/>
      <c r="CT121" s="798"/>
      <c r="CU121" s="798"/>
      <c r="CV121" s="798"/>
      <c r="CW121" s="798"/>
      <c r="CX121" s="798"/>
      <c r="CY121" s="798"/>
      <c r="CZ121" s="798"/>
      <c r="DA121" s="798"/>
      <c r="DB121" s="798"/>
      <c r="DC121" s="798"/>
      <c r="DD121" s="798"/>
      <c r="DE121" s="798"/>
      <c r="DF121" s="799"/>
      <c r="DG121" s="778">
        <v>3809623</v>
      </c>
      <c r="DH121" s="779"/>
      <c r="DI121" s="779"/>
      <c r="DJ121" s="779"/>
      <c r="DK121" s="779"/>
      <c r="DL121" s="779">
        <v>3478024</v>
      </c>
      <c r="DM121" s="779"/>
      <c r="DN121" s="779"/>
      <c r="DO121" s="779"/>
      <c r="DP121" s="779"/>
      <c r="DQ121" s="779">
        <v>2774862</v>
      </c>
      <c r="DR121" s="779"/>
      <c r="DS121" s="779"/>
      <c r="DT121" s="779"/>
      <c r="DU121" s="779"/>
      <c r="DV121" s="756">
        <v>0.2</v>
      </c>
      <c r="DW121" s="756"/>
      <c r="DX121" s="756"/>
      <c r="DY121" s="756"/>
      <c r="DZ121" s="757"/>
    </row>
    <row r="122" spans="1:130" s="214" customFormat="1" ht="26.25" customHeight="1">
      <c r="A122" s="782"/>
      <c r="B122" s="783"/>
      <c r="C122" s="777" t="s">
        <v>421</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666473</v>
      </c>
      <c r="AB122" s="742"/>
      <c r="AC122" s="742"/>
      <c r="AD122" s="742"/>
      <c r="AE122" s="743"/>
      <c r="AF122" s="744">
        <v>683439</v>
      </c>
      <c r="AG122" s="742"/>
      <c r="AH122" s="742"/>
      <c r="AI122" s="742"/>
      <c r="AJ122" s="743"/>
      <c r="AK122" s="744">
        <v>738553</v>
      </c>
      <c r="AL122" s="742"/>
      <c r="AM122" s="742"/>
      <c r="AN122" s="742"/>
      <c r="AO122" s="743"/>
      <c r="AP122" s="786">
        <v>0.1</v>
      </c>
      <c r="AQ122" s="787"/>
      <c r="AR122" s="787"/>
      <c r="AS122" s="787"/>
      <c r="AT122" s="788"/>
      <c r="AU122" s="847"/>
      <c r="AV122" s="848"/>
      <c r="AW122" s="848"/>
      <c r="AX122" s="848"/>
      <c r="AY122" s="849"/>
      <c r="AZ122" s="800" t="s">
        <v>440</v>
      </c>
      <c r="BA122" s="801"/>
      <c r="BB122" s="801"/>
      <c r="BC122" s="801"/>
      <c r="BD122" s="801"/>
      <c r="BE122" s="801"/>
      <c r="BF122" s="801"/>
      <c r="BG122" s="801"/>
      <c r="BH122" s="801"/>
      <c r="BI122" s="801"/>
      <c r="BJ122" s="801"/>
      <c r="BK122" s="801"/>
      <c r="BL122" s="801"/>
      <c r="BM122" s="801"/>
      <c r="BN122" s="801"/>
      <c r="BO122" s="801"/>
      <c r="BP122" s="802"/>
      <c r="BQ122" s="827">
        <v>2253250553</v>
      </c>
      <c r="BR122" s="807"/>
      <c r="BS122" s="807"/>
      <c r="BT122" s="807"/>
      <c r="BU122" s="807"/>
      <c r="BV122" s="807">
        <v>2197311556</v>
      </c>
      <c r="BW122" s="807"/>
      <c r="BX122" s="807"/>
      <c r="BY122" s="807"/>
      <c r="BZ122" s="807"/>
      <c r="CA122" s="807">
        <v>2104437772</v>
      </c>
      <c r="CB122" s="807"/>
      <c r="CC122" s="807"/>
      <c r="CD122" s="807"/>
      <c r="CE122" s="807"/>
      <c r="CF122" s="808">
        <v>180.1</v>
      </c>
      <c r="CG122" s="809"/>
      <c r="CH122" s="809"/>
      <c r="CI122" s="809"/>
      <c r="CJ122" s="809"/>
      <c r="CK122" s="834"/>
      <c r="CL122" s="816"/>
      <c r="CM122" s="816"/>
      <c r="CN122" s="816"/>
      <c r="CO122" s="817"/>
      <c r="CP122" s="797" t="s">
        <v>441</v>
      </c>
      <c r="CQ122" s="798"/>
      <c r="CR122" s="798"/>
      <c r="CS122" s="798"/>
      <c r="CT122" s="798"/>
      <c r="CU122" s="798"/>
      <c r="CV122" s="798"/>
      <c r="CW122" s="798"/>
      <c r="CX122" s="798"/>
      <c r="CY122" s="798"/>
      <c r="CZ122" s="798"/>
      <c r="DA122" s="798"/>
      <c r="DB122" s="798"/>
      <c r="DC122" s="798"/>
      <c r="DD122" s="798"/>
      <c r="DE122" s="798"/>
      <c r="DF122" s="799"/>
      <c r="DG122" s="778">
        <v>1531741</v>
      </c>
      <c r="DH122" s="779"/>
      <c r="DI122" s="779"/>
      <c r="DJ122" s="779"/>
      <c r="DK122" s="779"/>
      <c r="DL122" s="779">
        <v>1505009</v>
      </c>
      <c r="DM122" s="779"/>
      <c r="DN122" s="779"/>
      <c r="DO122" s="779"/>
      <c r="DP122" s="779"/>
      <c r="DQ122" s="779">
        <v>1311099</v>
      </c>
      <c r="DR122" s="779"/>
      <c r="DS122" s="779"/>
      <c r="DT122" s="779"/>
      <c r="DU122" s="779"/>
      <c r="DV122" s="756">
        <v>0.1</v>
      </c>
      <c r="DW122" s="756"/>
      <c r="DX122" s="756"/>
      <c r="DY122" s="756"/>
      <c r="DZ122" s="757"/>
    </row>
    <row r="123" spans="1:130" s="214" customFormat="1" ht="26.25" customHeight="1">
      <c r="A123" s="782"/>
      <c r="B123" s="783"/>
      <c r="C123" s="777" t="s">
        <v>427</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442</v>
      </c>
      <c r="BP123" s="843"/>
      <c r="BQ123" s="794">
        <v>3501592282</v>
      </c>
      <c r="BR123" s="795"/>
      <c r="BS123" s="795"/>
      <c r="BT123" s="795"/>
      <c r="BU123" s="795"/>
      <c r="BV123" s="795">
        <v>3508097324</v>
      </c>
      <c r="BW123" s="795"/>
      <c r="BX123" s="795"/>
      <c r="BY123" s="795"/>
      <c r="BZ123" s="795"/>
      <c r="CA123" s="795">
        <v>3452976784</v>
      </c>
      <c r="CB123" s="795"/>
      <c r="CC123" s="795"/>
      <c r="CD123" s="795"/>
      <c r="CE123" s="795"/>
      <c r="CF123" s="710"/>
      <c r="CG123" s="711"/>
      <c r="CH123" s="711"/>
      <c r="CI123" s="711"/>
      <c r="CJ123" s="796"/>
      <c r="CK123" s="834"/>
      <c r="CL123" s="816"/>
      <c r="CM123" s="816"/>
      <c r="CN123" s="816"/>
      <c r="CO123" s="817"/>
      <c r="CP123" s="797" t="s">
        <v>384</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t="s">
        <v>118</v>
      </c>
      <c r="DM123" s="779"/>
      <c r="DN123" s="779"/>
      <c r="DO123" s="779"/>
      <c r="DP123" s="779"/>
      <c r="DQ123" s="779" t="s">
        <v>118</v>
      </c>
      <c r="DR123" s="779"/>
      <c r="DS123" s="779"/>
      <c r="DT123" s="779"/>
      <c r="DU123" s="779"/>
      <c r="DV123" s="756" t="s">
        <v>118</v>
      </c>
      <c r="DW123" s="756"/>
      <c r="DX123" s="756"/>
      <c r="DY123" s="756"/>
      <c r="DZ123" s="757"/>
    </row>
    <row r="124" spans="1:130" s="214" customFormat="1" ht="26.25" customHeight="1" thickBot="1">
      <c r="A124" s="782"/>
      <c r="B124" s="783"/>
      <c r="C124" s="777" t="s">
        <v>430</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443</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156.5</v>
      </c>
      <c r="BR124" s="793"/>
      <c r="BS124" s="793"/>
      <c r="BT124" s="793"/>
      <c r="BU124" s="793"/>
      <c r="BV124" s="793">
        <v>151.9</v>
      </c>
      <c r="BW124" s="793"/>
      <c r="BX124" s="793"/>
      <c r="BY124" s="793"/>
      <c r="BZ124" s="793"/>
      <c r="CA124" s="793">
        <v>146.9</v>
      </c>
      <c r="CB124" s="793"/>
      <c r="CC124" s="793"/>
      <c r="CD124" s="793"/>
      <c r="CE124" s="793"/>
      <c r="CF124" s="688"/>
      <c r="CG124" s="689"/>
      <c r="CH124" s="689"/>
      <c r="CI124" s="689"/>
      <c r="CJ124" s="823"/>
      <c r="CK124" s="835"/>
      <c r="CL124" s="835"/>
      <c r="CM124" s="835"/>
      <c r="CN124" s="835"/>
      <c r="CO124" s="836"/>
      <c r="CP124" s="824" t="s">
        <v>444</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c r="A125" s="782"/>
      <c r="B125" s="783"/>
      <c r="C125" s="777" t="s">
        <v>432</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445</v>
      </c>
      <c r="CL125" s="813"/>
      <c r="CM125" s="813"/>
      <c r="CN125" s="813"/>
      <c r="CO125" s="814"/>
      <c r="CP125" s="821" t="s">
        <v>446</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v>6183572</v>
      </c>
      <c r="DM125" s="804"/>
      <c r="DN125" s="804"/>
      <c r="DO125" s="804"/>
      <c r="DP125" s="804"/>
      <c r="DQ125" s="804">
        <v>5867068</v>
      </c>
      <c r="DR125" s="804"/>
      <c r="DS125" s="804"/>
      <c r="DT125" s="804"/>
      <c r="DU125" s="804"/>
      <c r="DV125" s="805">
        <v>0.5</v>
      </c>
      <c r="DW125" s="805"/>
      <c r="DX125" s="805"/>
      <c r="DY125" s="805"/>
      <c r="DZ125" s="806"/>
    </row>
    <row r="126" spans="1:130" s="214" customFormat="1" ht="26.25" customHeight="1" thickBot="1">
      <c r="A126" s="782"/>
      <c r="B126" s="783"/>
      <c r="C126" s="777" t="s">
        <v>434</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v>4371</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447</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c r="A127" s="784"/>
      <c r="B127" s="785"/>
      <c r="C127" s="800" t="s">
        <v>448</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223359</v>
      </c>
      <c r="AB127" s="742"/>
      <c r="AC127" s="742"/>
      <c r="AD127" s="742"/>
      <c r="AE127" s="743"/>
      <c r="AF127" s="744">
        <v>248189</v>
      </c>
      <c r="AG127" s="742"/>
      <c r="AH127" s="742"/>
      <c r="AI127" s="742"/>
      <c r="AJ127" s="743"/>
      <c r="AK127" s="744">
        <v>249342</v>
      </c>
      <c r="AL127" s="742"/>
      <c r="AM127" s="742"/>
      <c r="AN127" s="742"/>
      <c r="AO127" s="743"/>
      <c r="AP127" s="786">
        <v>0</v>
      </c>
      <c r="AQ127" s="787"/>
      <c r="AR127" s="787"/>
      <c r="AS127" s="787"/>
      <c r="AT127" s="788"/>
      <c r="AU127" s="216"/>
      <c r="AV127" s="216"/>
      <c r="AW127" s="216"/>
      <c r="AX127" s="803" t="s">
        <v>449</v>
      </c>
      <c r="AY127" s="774"/>
      <c r="AZ127" s="774"/>
      <c r="BA127" s="774"/>
      <c r="BB127" s="774"/>
      <c r="BC127" s="774"/>
      <c r="BD127" s="774"/>
      <c r="BE127" s="775"/>
      <c r="BF127" s="773" t="s">
        <v>450</v>
      </c>
      <c r="BG127" s="774"/>
      <c r="BH127" s="774"/>
      <c r="BI127" s="774"/>
      <c r="BJ127" s="774"/>
      <c r="BK127" s="774"/>
      <c r="BL127" s="775"/>
      <c r="BM127" s="773" t="s">
        <v>451</v>
      </c>
      <c r="BN127" s="774"/>
      <c r="BO127" s="774"/>
      <c r="BP127" s="774"/>
      <c r="BQ127" s="774"/>
      <c r="BR127" s="774"/>
      <c r="BS127" s="775"/>
      <c r="BT127" s="773" t="s">
        <v>452</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453</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v>333853</v>
      </c>
      <c r="DM127" s="779"/>
      <c r="DN127" s="779"/>
      <c r="DO127" s="779"/>
      <c r="DP127" s="779"/>
      <c r="DQ127" s="779">
        <v>3875211</v>
      </c>
      <c r="DR127" s="779"/>
      <c r="DS127" s="779"/>
      <c r="DT127" s="779"/>
      <c r="DU127" s="779"/>
      <c r="DV127" s="756">
        <v>0.3</v>
      </c>
      <c r="DW127" s="756"/>
      <c r="DX127" s="756"/>
      <c r="DY127" s="756"/>
      <c r="DZ127" s="757"/>
    </row>
    <row r="128" spans="1:130" s="214" customFormat="1" ht="26.25" customHeight="1" thickBot="1">
      <c r="A128" s="758" t="s">
        <v>454</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455</v>
      </c>
      <c r="X128" s="760"/>
      <c r="Y128" s="760"/>
      <c r="Z128" s="761"/>
      <c r="AA128" s="762">
        <v>9369781</v>
      </c>
      <c r="AB128" s="763"/>
      <c r="AC128" s="763"/>
      <c r="AD128" s="763"/>
      <c r="AE128" s="764"/>
      <c r="AF128" s="765">
        <v>9174943</v>
      </c>
      <c r="AG128" s="763"/>
      <c r="AH128" s="763"/>
      <c r="AI128" s="763"/>
      <c r="AJ128" s="764"/>
      <c r="AK128" s="765">
        <v>13993867</v>
      </c>
      <c r="AL128" s="763"/>
      <c r="AM128" s="763"/>
      <c r="AN128" s="763"/>
      <c r="AO128" s="764"/>
      <c r="AP128" s="766"/>
      <c r="AQ128" s="767"/>
      <c r="AR128" s="767"/>
      <c r="AS128" s="767"/>
      <c r="AT128" s="768"/>
      <c r="AU128" s="216"/>
      <c r="AV128" s="216"/>
      <c r="AW128" s="216"/>
      <c r="AX128" s="769" t="s">
        <v>456</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457</v>
      </c>
      <c r="CQ128" s="692"/>
      <c r="CR128" s="692"/>
      <c r="CS128" s="692"/>
      <c r="CT128" s="692"/>
      <c r="CU128" s="692"/>
      <c r="CV128" s="692"/>
      <c r="CW128" s="692"/>
      <c r="CX128" s="692"/>
      <c r="CY128" s="692"/>
      <c r="CZ128" s="692"/>
      <c r="DA128" s="692"/>
      <c r="DB128" s="692"/>
      <c r="DC128" s="692"/>
      <c r="DD128" s="692"/>
      <c r="DE128" s="692"/>
      <c r="DF128" s="693"/>
      <c r="DG128" s="752">
        <v>20151061</v>
      </c>
      <c r="DH128" s="753"/>
      <c r="DI128" s="753"/>
      <c r="DJ128" s="753"/>
      <c r="DK128" s="753"/>
      <c r="DL128" s="753">
        <v>15317472</v>
      </c>
      <c r="DM128" s="753"/>
      <c r="DN128" s="753"/>
      <c r="DO128" s="753"/>
      <c r="DP128" s="753"/>
      <c r="DQ128" s="753">
        <v>15074727</v>
      </c>
      <c r="DR128" s="753"/>
      <c r="DS128" s="753"/>
      <c r="DT128" s="753"/>
      <c r="DU128" s="753"/>
      <c r="DV128" s="754">
        <v>1.3</v>
      </c>
      <c r="DW128" s="754"/>
      <c r="DX128" s="754"/>
      <c r="DY128" s="754"/>
      <c r="DZ128" s="755"/>
    </row>
    <row r="129" spans="1:131" s="214" customFormat="1" ht="26.25" customHeight="1">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458</v>
      </c>
      <c r="X129" s="739"/>
      <c r="Y129" s="739"/>
      <c r="Z129" s="740"/>
      <c r="AA129" s="741">
        <v>1269110350</v>
      </c>
      <c r="AB129" s="742"/>
      <c r="AC129" s="742"/>
      <c r="AD129" s="742"/>
      <c r="AE129" s="743"/>
      <c r="AF129" s="744">
        <v>1295347443</v>
      </c>
      <c r="AG129" s="742"/>
      <c r="AH129" s="742"/>
      <c r="AI129" s="742"/>
      <c r="AJ129" s="743"/>
      <c r="AK129" s="744">
        <v>1324399670</v>
      </c>
      <c r="AL129" s="742"/>
      <c r="AM129" s="742"/>
      <c r="AN129" s="742"/>
      <c r="AO129" s="743"/>
      <c r="AP129" s="745"/>
      <c r="AQ129" s="746"/>
      <c r="AR129" s="746"/>
      <c r="AS129" s="746"/>
      <c r="AT129" s="747"/>
      <c r="AU129" s="217"/>
      <c r="AV129" s="217"/>
      <c r="AW129" s="217"/>
      <c r="AX129" s="713" t="s">
        <v>459</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736" t="s">
        <v>460</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461</v>
      </c>
      <c r="X130" s="739"/>
      <c r="Y130" s="739"/>
      <c r="Z130" s="740"/>
      <c r="AA130" s="741">
        <v>162515655</v>
      </c>
      <c r="AB130" s="742"/>
      <c r="AC130" s="742"/>
      <c r="AD130" s="742"/>
      <c r="AE130" s="743"/>
      <c r="AF130" s="744">
        <v>162190335</v>
      </c>
      <c r="AG130" s="742"/>
      <c r="AH130" s="742"/>
      <c r="AI130" s="742"/>
      <c r="AJ130" s="743"/>
      <c r="AK130" s="744">
        <v>155894545</v>
      </c>
      <c r="AL130" s="742"/>
      <c r="AM130" s="742"/>
      <c r="AN130" s="742"/>
      <c r="AO130" s="743"/>
      <c r="AP130" s="745"/>
      <c r="AQ130" s="746"/>
      <c r="AR130" s="746"/>
      <c r="AS130" s="746"/>
      <c r="AT130" s="747"/>
      <c r="AU130" s="217"/>
      <c r="AV130" s="217"/>
      <c r="AW130" s="217"/>
      <c r="AX130" s="713" t="s">
        <v>462</v>
      </c>
      <c r="AY130" s="714"/>
      <c r="AZ130" s="714"/>
      <c r="BA130" s="714"/>
      <c r="BB130" s="714"/>
      <c r="BC130" s="714"/>
      <c r="BD130" s="714"/>
      <c r="BE130" s="715"/>
      <c r="BF130" s="716">
        <v>11</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463</v>
      </c>
      <c r="X131" s="723"/>
      <c r="Y131" s="723"/>
      <c r="Z131" s="724"/>
      <c r="AA131" s="725">
        <v>1106594695</v>
      </c>
      <c r="AB131" s="726"/>
      <c r="AC131" s="726"/>
      <c r="AD131" s="726"/>
      <c r="AE131" s="727"/>
      <c r="AF131" s="728">
        <v>1133157108</v>
      </c>
      <c r="AG131" s="726"/>
      <c r="AH131" s="726"/>
      <c r="AI131" s="726"/>
      <c r="AJ131" s="727"/>
      <c r="AK131" s="728">
        <v>1168505125</v>
      </c>
      <c r="AL131" s="726"/>
      <c r="AM131" s="726"/>
      <c r="AN131" s="726"/>
      <c r="AO131" s="727"/>
      <c r="AP131" s="729"/>
      <c r="AQ131" s="730"/>
      <c r="AR131" s="730"/>
      <c r="AS131" s="730"/>
      <c r="AT131" s="731"/>
      <c r="AU131" s="217"/>
      <c r="AV131" s="217"/>
      <c r="AW131" s="217"/>
      <c r="AX131" s="691" t="s">
        <v>464</v>
      </c>
      <c r="AY131" s="692"/>
      <c r="AZ131" s="692"/>
      <c r="BA131" s="692"/>
      <c r="BB131" s="692"/>
      <c r="BC131" s="692"/>
      <c r="BD131" s="692"/>
      <c r="BE131" s="693"/>
      <c r="BF131" s="694">
        <v>146.9</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700" t="s">
        <v>465</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466</v>
      </c>
      <c r="W132" s="704"/>
      <c r="X132" s="704"/>
      <c r="Y132" s="704"/>
      <c r="Z132" s="705"/>
      <c r="AA132" s="706">
        <v>11.211947390000001</v>
      </c>
      <c r="AB132" s="707"/>
      <c r="AC132" s="707"/>
      <c r="AD132" s="707"/>
      <c r="AE132" s="708"/>
      <c r="AF132" s="709">
        <v>11.169552400000001</v>
      </c>
      <c r="AG132" s="707"/>
      <c r="AH132" s="707"/>
      <c r="AI132" s="707"/>
      <c r="AJ132" s="708"/>
      <c r="AK132" s="709">
        <v>10.863969150000001</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467</v>
      </c>
      <c r="W133" s="683"/>
      <c r="X133" s="683"/>
      <c r="Y133" s="683"/>
      <c r="Z133" s="684"/>
      <c r="AA133" s="685">
        <v>10.7</v>
      </c>
      <c r="AB133" s="686"/>
      <c r="AC133" s="686"/>
      <c r="AD133" s="686"/>
      <c r="AE133" s="687"/>
      <c r="AF133" s="685">
        <v>10.8</v>
      </c>
      <c r="AG133" s="686"/>
      <c r="AH133" s="686"/>
      <c r="AI133" s="686"/>
      <c r="AJ133" s="687"/>
      <c r="AK133" s="685">
        <v>11</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TUOt/6g7AUyfTmz6eGVax6hWTRnOUEvNsEW+4THOkFRXPZKl7hwVNzv2pk4lf1orhJbF6j9D1C/hXBKhy0YKpg==" saltValue="LgsM8VgF5cG1YAbelmiO2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cols>
    <col min="1" max="2" width="2.75" style="244" customWidth="1"/>
    <col min="3" max="120" width="2.75" style="243" customWidth="1"/>
    <col min="121" max="16384" width="9" style="243" hidden="1"/>
  </cols>
  <sheetData>
    <row r="1" spans="2:2">
      <c r="B1" s="243"/>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43" t="s">
        <v>0</v>
      </c>
    </row>
  </sheetData>
  <sheetProtection algorithmName="SHA-512" hashValue="3i/h3vt/PCOYsIuluFGuyOPYbYOdBeHM3gDuNPNDklImWkJ9my6YAxHnyBUA99ZmihcgLLD8+5fMxa7z7FAKbQ==" saltValue="Q8Ufe6Q62/M4lbz3pd9W/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c r="T2" s="243"/>
    </row>
    <row r="3" spans="2:116">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243"/>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243"/>
      <c r="T35" s="243"/>
      <c r="DG35" s="243"/>
      <c r="DH35" s="243"/>
      <c r="DI35" s="243"/>
      <c r="DJ35" s="243"/>
      <c r="DK35" s="243"/>
      <c r="DL35" s="243"/>
    </row>
    <row r="36" spans="2:116">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c r="DL37" s="243"/>
    </row>
    <row r="38" spans="2:116">
      <c r="DK38" s="243"/>
      <c r="DL38" s="243"/>
    </row>
    <row r="39" spans="2:116"/>
    <row r="40" spans="2:116"/>
    <row r="41" spans="2:116"/>
    <row r="42" spans="2:11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c r="Q43" s="243"/>
      <c r="R43" s="243"/>
      <c r="S43" s="243"/>
      <c r="CZ43" s="243"/>
      <c r="DA43" s="243"/>
      <c r="DB43" s="243"/>
      <c r="DC43" s="243"/>
      <c r="DD43" s="243"/>
      <c r="DE43" s="243"/>
      <c r="DF43" s="243"/>
      <c r="DG43" s="243"/>
      <c r="DH43" s="243"/>
      <c r="DI43" s="243"/>
      <c r="DJ43" s="243"/>
      <c r="DK43" s="243"/>
      <c r="DL43" s="243"/>
    </row>
    <row r="44" spans="2:116">
      <c r="DL44" s="243"/>
    </row>
    <row r="45" spans="2:116"/>
    <row r="46" spans="2:116"/>
    <row r="47" spans="2:116"/>
    <row r="48" spans="2:116"/>
    <row r="49" spans="111:116"/>
    <row r="50" spans="111:116">
      <c r="DG50" s="243"/>
      <c r="DH50" s="243"/>
      <c r="DI50" s="243"/>
      <c r="DJ50" s="243"/>
      <c r="DK50" s="243"/>
      <c r="DL50" s="243"/>
    </row>
    <row r="51" spans="111:116"/>
    <row r="52" spans="111:116"/>
    <row r="53" spans="111:116">
      <c r="DL53" s="243"/>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243"/>
      <c r="DK67" s="243"/>
      <c r="DL67" s="243"/>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244" t="s">
        <v>0</v>
      </c>
    </row>
  </sheetData>
  <sheetProtection algorithmName="SHA-512" hashValue="VLttLFtHzpLpdh36P1AbSQuxNgKhXVxVaNlGGvOngXdWZj6bX9NqZKSIttaNteZaJZWTdsnIkrK8wLy/LpXJzA==" saltValue="O8cJvx0yLG0Arr1HjVJy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c r="AS1" s="246"/>
      <c r="AT1" s="246"/>
    </row>
    <row r="2" spans="1:46">
      <c r="AS2" s="246"/>
      <c r="AT2" s="246"/>
    </row>
    <row r="3" spans="1:46">
      <c r="AS3" s="246"/>
      <c r="AT3" s="246"/>
    </row>
    <row r="4" spans="1:46">
      <c r="AS4" s="246"/>
      <c r="AT4" s="246"/>
    </row>
    <row r="5" spans="1:46" ht="17.25">
      <c r="A5" s="247" t="s">
        <v>468</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469</v>
      </c>
      <c r="AL6" s="251"/>
      <c r="AM6" s="251"/>
      <c r="AN6" s="251"/>
      <c r="AO6" s="246"/>
      <c r="AP6" s="246"/>
      <c r="AQ6" s="246"/>
      <c r="AR6" s="246"/>
    </row>
    <row r="7" spans="1:46" ht="13.5" customHeight="1">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470</v>
      </c>
      <c r="AP7" s="256"/>
      <c r="AQ7" s="257" t="s">
        <v>471</v>
      </c>
      <c r="AR7" s="258"/>
    </row>
    <row r="8" spans="1:46">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472</v>
      </c>
      <c r="AQ8" s="263" t="s">
        <v>473</v>
      </c>
      <c r="AR8" s="264" t="s">
        <v>474</v>
      </c>
    </row>
    <row r="9" spans="1:46">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475</v>
      </c>
      <c r="AL9" s="1107"/>
      <c r="AM9" s="1107"/>
      <c r="AN9" s="1108"/>
      <c r="AO9" s="265">
        <v>576555449</v>
      </c>
      <c r="AP9" s="265">
        <v>78184</v>
      </c>
      <c r="AQ9" s="266">
        <v>88289</v>
      </c>
      <c r="AR9" s="267">
        <v>-11.4</v>
      </c>
    </row>
    <row r="10" spans="1:46" ht="13.5" customHeight="1">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476</v>
      </c>
      <c r="AL10" s="1107"/>
      <c r="AM10" s="1107"/>
      <c r="AN10" s="1108"/>
      <c r="AO10" s="265">
        <v>62700</v>
      </c>
      <c r="AP10" s="265">
        <v>9</v>
      </c>
      <c r="AQ10" s="266">
        <v>471</v>
      </c>
      <c r="AR10" s="267">
        <v>-98.1</v>
      </c>
    </row>
    <row r="11" spans="1:46" ht="13.5" customHeight="1">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477</v>
      </c>
      <c r="AL11" s="1107"/>
      <c r="AM11" s="1107"/>
      <c r="AN11" s="1108"/>
      <c r="AO11" s="265" t="s">
        <v>478</v>
      </c>
      <c r="AP11" s="265" t="s">
        <v>478</v>
      </c>
      <c r="AQ11" s="266" t="s">
        <v>478</v>
      </c>
      <c r="AR11" s="267" t="s">
        <v>478</v>
      </c>
    </row>
    <row r="12" spans="1:46" ht="13.5" customHeight="1">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479</v>
      </c>
      <c r="AL12" s="1107"/>
      <c r="AM12" s="1107"/>
      <c r="AN12" s="1108"/>
      <c r="AO12" s="265" t="s">
        <v>478</v>
      </c>
      <c r="AP12" s="265" t="s">
        <v>478</v>
      </c>
      <c r="AQ12" s="266">
        <v>7</v>
      </c>
      <c r="AR12" s="267" t="s">
        <v>478</v>
      </c>
    </row>
    <row r="13" spans="1:46" ht="13.5" customHeight="1">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480</v>
      </c>
      <c r="AL13" s="1107"/>
      <c r="AM13" s="1107"/>
      <c r="AN13" s="1108"/>
      <c r="AO13" s="265">
        <v>4552481</v>
      </c>
      <c r="AP13" s="265">
        <v>617</v>
      </c>
      <c r="AQ13" s="266">
        <v>1062</v>
      </c>
      <c r="AR13" s="267">
        <v>-41.9</v>
      </c>
    </row>
    <row r="14" spans="1:46" ht="13.5" customHeight="1">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481</v>
      </c>
      <c r="AL14" s="1107"/>
      <c r="AM14" s="1107"/>
      <c r="AN14" s="1108"/>
      <c r="AO14" s="265">
        <v>-35238885</v>
      </c>
      <c r="AP14" s="265">
        <v>-4779</v>
      </c>
      <c r="AQ14" s="266">
        <v>-6260</v>
      </c>
      <c r="AR14" s="267">
        <v>-23.7</v>
      </c>
    </row>
    <row r="15" spans="1:46">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545931745</v>
      </c>
      <c r="AP15" s="265">
        <v>74032</v>
      </c>
      <c r="AQ15" s="266">
        <v>83568</v>
      </c>
      <c r="AR15" s="267">
        <v>-11.4</v>
      </c>
    </row>
    <row r="16" spans="1:46">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482</v>
      </c>
      <c r="AL19" s="246"/>
      <c r="AM19" s="246"/>
      <c r="AN19" s="246"/>
      <c r="AO19" s="246"/>
      <c r="AP19" s="246"/>
      <c r="AQ19" s="246"/>
      <c r="AR19" s="246"/>
    </row>
    <row r="20" spans="1:46">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483</v>
      </c>
      <c r="AP20" s="276" t="s">
        <v>484</v>
      </c>
      <c r="AQ20" s="277" t="s">
        <v>485</v>
      </c>
      <c r="AR20" s="278"/>
    </row>
    <row r="21" spans="1:46" s="284" customFormat="1">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486</v>
      </c>
      <c r="AL21" s="1110"/>
      <c r="AM21" s="1110"/>
      <c r="AN21" s="1111"/>
      <c r="AO21" s="280">
        <v>836.6</v>
      </c>
      <c r="AP21" s="281">
        <v>935.76</v>
      </c>
      <c r="AQ21" s="282">
        <v>-99.16</v>
      </c>
      <c r="AR21" s="251"/>
      <c r="AS21" s="283"/>
      <c r="AT21" s="279"/>
    </row>
    <row r="22" spans="1:46" s="284" customFormat="1">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487</v>
      </c>
      <c r="AL22" s="1110"/>
      <c r="AM22" s="1110"/>
      <c r="AN22" s="1111"/>
      <c r="AO22" s="285">
        <v>100.3</v>
      </c>
      <c r="AP22" s="286">
        <v>100.2</v>
      </c>
      <c r="AQ22" s="287">
        <v>0.1</v>
      </c>
      <c r="AR22" s="271"/>
      <c r="AS22" s="283"/>
      <c r="AT22" s="279"/>
    </row>
    <row r="23" spans="1:46" s="284" customFormat="1">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c r="A26" s="1112" t="s">
        <v>488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c r="A27" s="292"/>
      <c r="AO27" s="246"/>
      <c r="AP27" s="246"/>
      <c r="AQ27" s="246"/>
      <c r="AR27" s="246"/>
      <c r="AS27" s="246"/>
      <c r="AT27" s="246"/>
    </row>
    <row r="28" spans="1:46" ht="17.25">
      <c r="A28" s="247" t="s">
        <v>489</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490</v>
      </c>
      <c r="AL29" s="251"/>
      <c r="AM29" s="251"/>
      <c r="AN29" s="251"/>
      <c r="AO29" s="246"/>
      <c r="AP29" s="246"/>
      <c r="AQ29" s="246"/>
      <c r="AR29" s="246"/>
      <c r="AS29" s="294"/>
    </row>
    <row r="30" spans="1:46" ht="13.5" customHeight="1">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470</v>
      </c>
      <c r="AP30" s="256"/>
      <c r="AQ30" s="257" t="s">
        <v>471</v>
      </c>
      <c r="AR30" s="258"/>
    </row>
    <row r="31" spans="1:46">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472</v>
      </c>
      <c r="AQ31" s="263" t="s">
        <v>473</v>
      </c>
      <c r="AR31" s="264" t="s">
        <v>474</v>
      </c>
    </row>
    <row r="32" spans="1:46" ht="27" customHeight="1">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491</v>
      </c>
      <c r="AL32" s="1101"/>
      <c r="AM32" s="1101"/>
      <c r="AN32" s="1102"/>
      <c r="AO32" s="265">
        <v>113986276</v>
      </c>
      <c r="AP32" s="265">
        <v>15457</v>
      </c>
      <c r="AQ32" s="266">
        <v>24743</v>
      </c>
      <c r="AR32" s="267">
        <v>-37.5</v>
      </c>
    </row>
    <row r="33" spans="1:16384" ht="13.5" customHeight="1">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492</v>
      </c>
      <c r="AL33" s="1101"/>
      <c r="AM33" s="1101"/>
      <c r="AN33" s="1102"/>
      <c r="AO33" s="265" t="s">
        <v>478</v>
      </c>
      <c r="AP33" s="265" t="s">
        <v>478</v>
      </c>
      <c r="AQ33" s="266">
        <v>934</v>
      </c>
      <c r="AR33" s="267" t="s">
        <v>478</v>
      </c>
    </row>
    <row r="34" spans="1:16384" ht="27" customHeight="1">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493</v>
      </c>
      <c r="AL34" s="1101"/>
      <c r="AM34" s="1101"/>
      <c r="AN34" s="1102"/>
      <c r="AO34" s="265">
        <v>180288503</v>
      </c>
      <c r="AP34" s="265">
        <v>24448</v>
      </c>
      <c r="AQ34" s="266">
        <v>21103</v>
      </c>
      <c r="AR34" s="267">
        <v>15.9</v>
      </c>
    </row>
    <row r="35" spans="1:16384" ht="27" customHeight="1">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494</v>
      </c>
      <c r="AL35" s="1101"/>
      <c r="AM35" s="1101"/>
      <c r="AN35" s="1102"/>
      <c r="AO35" s="265">
        <v>1571774</v>
      </c>
      <c r="AP35" s="265">
        <v>213</v>
      </c>
      <c r="AQ35" s="266">
        <v>738</v>
      </c>
      <c r="AR35" s="267">
        <v>-71.099999999999994</v>
      </c>
    </row>
    <row r="36" spans="1:16384" ht="27" customHeight="1">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495</v>
      </c>
      <c r="AL36" s="1101"/>
      <c r="AM36" s="1101"/>
      <c r="AN36" s="1102"/>
      <c r="AO36" s="265" t="s">
        <v>478</v>
      </c>
      <c r="AP36" s="265" t="s">
        <v>478</v>
      </c>
      <c r="AQ36" s="266">
        <v>46</v>
      </c>
      <c r="AR36" s="267" t="s">
        <v>478</v>
      </c>
    </row>
    <row r="37" spans="1:16384" ht="13.5" customHeight="1">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496</v>
      </c>
      <c r="AL37" s="1101"/>
      <c r="AM37" s="1101"/>
      <c r="AN37" s="1102"/>
      <c r="AO37" s="265">
        <v>987895</v>
      </c>
      <c r="AP37" s="265">
        <v>134</v>
      </c>
      <c r="AQ37" s="266">
        <v>387</v>
      </c>
      <c r="AR37" s="267">
        <v>-65.400000000000006</v>
      </c>
    </row>
    <row r="38" spans="1:16384" ht="27" customHeight="1">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497</v>
      </c>
      <c r="AL38" s="1098"/>
      <c r="AM38" s="1098"/>
      <c r="AN38" s="1099"/>
      <c r="AO38" s="295" t="s">
        <v>478</v>
      </c>
      <c r="AP38" s="295" t="s">
        <v>478</v>
      </c>
      <c r="AQ38" s="296">
        <v>1</v>
      </c>
      <c r="AR38" s="287" t="s">
        <v>478</v>
      </c>
      <c r="AS38" s="294"/>
    </row>
    <row r="39" spans="1:16384">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498</v>
      </c>
      <c r="AL39" s="1098"/>
      <c r="AM39" s="1098"/>
      <c r="AN39" s="1099"/>
      <c r="AO39" s="265">
        <v>-13993867</v>
      </c>
      <c r="AP39" s="265">
        <v>-1898</v>
      </c>
      <c r="AQ39" s="266">
        <v>-1874</v>
      </c>
      <c r="AR39" s="267">
        <v>1.3</v>
      </c>
      <c r="AS39" s="294"/>
    </row>
    <row r="40" spans="1:16384" ht="27" customHeight="1">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499</v>
      </c>
      <c r="AL40" s="1101"/>
      <c r="AM40" s="1101"/>
      <c r="AN40" s="1102"/>
      <c r="AO40" s="265">
        <v>-155894545</v>
      </c>
      <c r="AP40" s="265">
        <v>-21140</v>
      </c>
      <c r="AQ40" s="266">
        <v>-26082</v>
      </c>
      <c r="AR40" s="267">
        <v>-18.899999999999999</v>
      </c>
      <c r="AS40" s="294"/>
    </row>
    <row r="41" spans="1:16384">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500</v>
      </c>
      <c r="AL41" s="1104"/>
      <c r="AM41" s="1104"/>
      <c r="AN41" s="1105"/>
      <c r="AO41" s="265">
        <v>126946036</v>
      </c>
      <c r="AP41" s="265">
        <v>17215</v>
      </c>
      <c r="AQ41" s="266">
        <v>19998</v>
      </c>
      <c r="AR41" s="267">
        <v>-13.9</v>
      </c>
      <c r="AS41" s="294"/>
    </row>
    <row r="42" spans="1:16384">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c r="A47" s="300" t="s">
        <v>501</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502</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470</v>
      </c>
      <c r="AN49" s="1094" t="s">
        <v>503</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504</v>
      </c>
      <c r="AO50" s="308" t="s">
        <v>505</v>
      </c>
      <c r="AP50" s="309" t="s">
        <v>506</v>
      </c>
      <c r="AQ50" s="310" t="s">
        <v>507</v>
      </c>
      <c r="AR50" s="311" t="s">
        <v>508</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509</v>
      </c>
      <c r="AL51" s="304"/>
      <c r="AM51" s="312">
        <v>166375461</v>
      </c>
      <c r="AN51" s="313">
        <v>22502</v>
      </c>
      <c r="AO51" s="314">
        <v>9.4</v>
      </c>
      <c r="AP51" s="315">
        <v>46888</v>
      </c>
      <c r="AQ51" s="316">
        <v>9.5</v>
      </c>
      <c r="AR51" s="317">
        <v>-0.1</v>
      </c>
    </row>
    <row r="52" spans="1:16384">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510</v>
      </c>
      <c r="AM52" s="320">
        <v>85778602</v>
      </c>
      <c r="AN52" s="321">
        <v>11601</v>
      </c>
      <c r="AO52" s="322">
        <v>7.4</v>
      </c>
      <c r="AP52" s="323">
        <v>14375</v>
      </c>
      <c r="AQ52" s="324">
        <v>-5.5</v>
      </c>
      <c r="AR52" s="325">
        <v>12.9</v>
      </c>
    </row>
    <row r="53" spans="1:16384">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511</v>
      </c>
      <c r="AL53" s="304"/>
      <c r="AM53" s="312">
        <v>179696149</v>
      </c>
      <c r="AN53" s="313">
        <v>24330</v>
      </c>
      <c r="AO53" s="314">
        <v>8.1</v>
      </c>
      <c r="AP53" s="315">
        <v>46574</v>
      </c>
      <c r="AQ53" s="316">
        <v>-0.7</v>
      </c>
      <c r="AR53" s="317">
        <v>8.8000000000000007</v>
      </c>
    </row>
    <row r="54" spans="1:16384">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510</v>
      </c>
      <c r="AM54" s="320">
        <v>83973162</v>
      </c>
      <c r="AN54" s="321">
        <v>11369</v>
      </c>
      <c r="AO54" s="322">
        <v>-2</v>
      </c>
      <c r="AP54" s="323">
        <v>14394</v>
      </c>
      <c r="AQ54" s="324">
        <v>0.1</v>
      </c>
      <c r="AR54" s="325">
        <v>-2.1</v>
      </c>
    </row>
    <row r="55" spans="1:16384">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512</v>
      </c>
      <c r="AL55" s="304"/>
      <c r="AM55" s="312">
        <v>192243202</v>
      </c>
      <c r="AN55" s="313">
        <v>26046</v>
      </c>
      <c r="AO55" s="314">
        <v>7.1</v>
      </c>
      <c r="AP55" s="315">
        <v>44729</v>
      </c>
      <c r="AQ55" s="316">
        <v>-4</v>
      </c>
      <c r="AR55" s="317">
        <v>11.1</v>
      </c>
    </row>
    <row r="56" spans="1:16384">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510</v>
      </c>
      <c r="AM56" s="320">
        <v>100838755</v>
      </c>
      <c r="AN56" s="321">
        <v>13662</v>
      </c>
      <c r="AO56" s="322">
        <v>20.2</v>
      </c>
      <c r="AP56" s="323">
        <v>15395</v>
      </c>
      <c r="AQ56" s="324">
        <v>7</v>
      </c>
      <c r="AR56" s="325">
        <v>13.2</v>
      </c>
    </row>
    <row r="57" spans="1:16384">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513</v>
      </c>
      <c r="AL57" s="304"/>
      <c r="AM57" s="312">
        <v>207283246</v>
      </c>
      <c r="AN57" s="313">
        <v>28092</v>
      </c>
      <c r="AO57" s="314">
        <v>7.9</v>
      </c>
      <c r="AP57" s="315">
        <v>44130</v>
      </c>
      <c r="AQ57" s="316">
        <v>-1.3</v>
      </c>
      <c r="AR57" s="317">
        <v>9.1999999999999993</v>
      </c>
    </row>
    <row r="58" spans="1:16384">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510</v>
      </c>
      <c r="AM58" s="320">
        <v>116344319</v>
      </c>
      <c r="AN58" s="321">
        <v>15768</v>
      </c>
      <c r="AO58" s="322">
        <v>15.4</v>
      </c>
      <c r="AP58" s="323">
        <v>15920</v>
      </c>
      <c r="AQ58" s="324">
        <v>3.4</v>
      </c>
      <c r="AR58" s="325">
        <v>12</v>
      </c>
    </row>
    <row r="59" spans="1:16384">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514</v>
      </c>
      <c r="AL59" s="304"/>
      <c r="AM59" s="312">
        <v>199232151</v>
      </c>
      <c r="AN59" s="313">
        <v>27017</v>
      </c>
      <c r="AO59" s="314">
        <v>-3.8</v>
      </c>
      <c r="AP59" s="315">
        <v>44816</v>
      </c>
      <c r="AQ59" s="316">
        <v>1.6</v>
      </c>
      <c r="AR59" s="317">
        <v>-5.4</v>
      </c>
    </row>
    <row r="60" spans="1:16384">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510</v>
      </c>
      <c r="AM60" s="320">
        <v>113776010</v>
      </c>
      <c r="AN60" s="321">
        <v>15429</v>
      </c>
      <c r="AO60" s="322">
        <v>-2.1</v>
      </c>
      <c r="AP60" s="323">
        <v>17040</v>
      </c>
      <c r="AQ60" s="324">
        <v>7</v>
      </c>
      <c r="AR60" s="325">
        <v>-9.1</v>
      </c>
    </row>
    <row r="61" spans="1:16384">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515</v>
      </c>
      <c r="AL61" s="326"/>
      <c r="AM61" s="327">
        <v>188966042</v>
      </c>
      <c r="AN61" s="328">
        <v>25597</v>
      </c>
      <c r="AO61" s="329">
        <v>5.7</v>
      </c>
      <c r="AP61" s="330">
        <v>45427</v>
      </c>
      <c r="AQ61" s="331">
        <v>1</v>
      </c>
      <c r="AR61" s="317">
        <v>4.7</v>
      </c>
    </row>
    <row r="62" spans="1:16384">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510</v>
      </c>
      <c r="AM62" s="320">
        <v>100142170</v>
      </c>
      <c r="AN62" s="321">
        <v>13566</v>
      </c>
      <c r="AO62" s="322">
        <v>7.8</v>
      </c>
      <c r="AP62" s="323">
        <v>15425</v>
      </c>
      <c r="AQ62" s="324">
        <v>2.4</v>
      </c>
      <c r="AR62" s="325">
        <v>5.4</v>
      </c>
    </row>
    <row r="63" spans="1:16384">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c r="AK67" s="246"/>
      <c r="AL67" s="246"/>
      <c r="AM67" s="246"/>
      <c r="AN67" s="246"/>
      <c r="AO67" s="246"/>
      <c r="AP67" s="246"/>
      <c r="AQ67" s="246"/>
      <c r="AR67" s="246"/>
      <c r="AS67" s="246"/>
      <c r="AT67" s="246"/>
    </row>
    <row r="68" spans="1:46" ht="13.5" hidden="1" customHeight="1">
      <c r="AK68" s="246"/>
      <c r="AL68" s="246"/>
      <c r="AM68" s="246"/>
      <c r="AN68" s="246"/>
      <c r="AO68" s="246"/>
      <c r="AP68" s="246"/>
      <c r="AQ68" s="246"/>
      <c r="AR68" s="246"/>
    </row>
    <row r="69" spans="1:46" ht="13.5" hidden="1" customHeight="1">
      <c r="AK69" s="246"/>
      <c r="AL69" s="246"/>
      <c r="AM69" s="246"/>
      <c r="AN69" s="246"/>
      <c r="AO69" s="246"/>
      <c r="AP69" s="246"/>
      <c r="AQ69" s="246"/>
      <c r="AR69" s="246"/>
    </row>
    <row r="70" spans="1:46" hidden="1">
      <c r="AK70" s="246"/>
      <c r="AL70" s="246"/>
      <c r="AM70" s="246"/>
      <c r="AN70" s="246"/>
      <c r="AO70" s="246"/>
      <c r="AP70" s="246"/>
      <c r="AQ70" s="246"/>
      <c r="AR70" s="246"/>
    </row>
    <row r="71" spans="1:46" hidden="1">
      <c r="AK71" s="246"/>
      <c r="AL71" s="246"/>
      <c r="AM71" s="246"/>
      <c r="AN71" s="246"/>
      <c r="AO71" s="246"/>
      <c r="AP71" s="246"/>
      <c r="AQ71" s="246"/>
      <c r="AR71" s="246"/>
    </row>
    <row r="72" spans="1:46" hidden="1">
      <c r="AK72" s="246"/>
      <c r="AL72" s="246"/>
      <c r="AM72" s="246"/>
      <c r="AN72" s="246"/>
      <c r="AO72" s="246"/>
      <c r="AP72" s="246"/>
      <c r="AQ72" s="246"/>
      <c r="AR72" s="246"/>
    </row>
    <row r="73" spans="1:46" hidden="1">
      <c r="AK73" s="246"/>
      <c r="AL73" s="246"/>
      <c r="AM73" s="246"/>
      <c r="AN73" s="246"/>
      <c r="AO73" s="246"/>
      <c r="AP73" s="246"/>
      <c r="AQ73" s="246"/>
      <c r="AR73" s="246"/>
    </row>
  </sheetData>
  <sheetProtection algorithmName="SHA-512" hashValue="9SMDUNPHl9sNwZV/hPRSBGVhLpp3fPN2aje8PusbS29o2UrF4X5lf1TGKrg6UeUT9JfKY/1nFRumsUvsxhyohA==" saltValue="tozabXPmjILHr9vsp3dzX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DC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c r="DU9" s="243"/>
    </row>
    <row r="10" spans="1:125"/>
    <row r="11" spans="1:125"/>
    <row r="12" spans="1:125"/>
    <row r="13" spans="1:125"/>
    <row r="14" spans="1:125"/>
    <row r="15" spans="1:125"/>
    <row r="16" spans="1:125"/>
    <row r="17" spans="2:125">
      <c r="DU17" s="243"/>
    </row>
    <row r="18" spans="2:125"/>
    <row r="19" spans="2:125"/>
    <row r="20" spans="2:125">
      <c r="DU20" s="243"/>
    </row>
    <row r="21" spans="2:125">
      <c r="DU21" s="243"/>
    </row>
    <row r="22" spans="2:125"/>
    <row r="23" spans="2:125"/>
    <row r="24" spans="2:125"/>
    <row r="25" spans="2:125"/>
    <row r="26" spans="2:125"/>
    <row r="27" spans="2:125"/>
    <row r="28" spans="2:125">
      <c r="DU28" s="243"/>
    </row>
    <row r="29" spans="2:125"/>
    <row r="30" spans="2:125">
      <c r="B30" s="243"/>
    </row>
    <row r="31" spans="2:125"/>
    <row r="32" spans="2:125"/>
    <row r="33" spans="3:125">
      <c r="G33" s="243"/>
      <c r="I33" s="243"/>
    </row>
    <row r="34" spans="3:125">
      <c r="C34" s="243"/>
      <c r="P34" s="243"/>
      <c r="R34" s="243"/>
      <c r="DD34" s="243"/>
    </row>
    <row r="35" spans="3:125">
      <c r="D35" s="243"/>
      <c r="E35" s="243"/>
      <c r="DC35" s="243"/>
      <c r="DF35" s="243"/>
      <c r="DP35" s="243"/>
      <c r="DQ35" s="243"/>
      <c r="DR35" s="243"/>
      <c r="DS35" s="243"/>
      <c r="DT35" s="243"/>
      <c r="DU35" s="243"/>
    </row>
    <row r="36" spans="3:12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c r="DU37" s="243"/>
    </row>
    <row r="38" spans="3:125">
      <c r="DT38" s="243"/>
      <c r="DU38" s="243"/>
    </row>
    <row r="39" spans="3:125"/>
    <row r="40" spans="3:125">
      <c r="DD40" s="243"/>
    </row>
    <row r="41" spans="3:125">
      <c r="R41" s="243"/>
    </row>
    <row r="42" spans="3:125">
      <c r="DC42" s="243"/>
      <c r="DF42" s="243"/>
    </row>
    <row r="43" spans="3:12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c r="DU44" s="243"/>
    </row>
    <row r="45" spans="3:125"/>
    <row r="46" spans="3:125"/>
    <row r="47" spans="3:125"/>
    <row r="48" spans="3:125">
      <c r="DT48" s="243"/>
      <c r="DU48" s="243"/>
    </row>
    <row r="49" spans="120:125"/>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2:125"/>
    <row r="82" spans="112:125">
      <c r="DH82" s="243"/>
    </row>
    <row r="83" spans="112:125">
      <c r="DI83" s="243"/>
      <c r="DJ83" s="243"/>
      <c r="DK83" s="243"/>
      <c r="DL83" s="243"/>
      <c r="DM83" s="243"/>
      <c r="DN83" s="243"/>
      <c r="DO83" s="243"/>
      <c r="DP83" s="243"/>
      <c r="DQ83" s="243"/>
      <c r="DR83" s="243"/>
      <c r="DS83" s="243"/>
      <c r="DT83" s="243"/>
      <c r="DU83" s="243"/>
    </row>
    <row r="84" spans="112:125"/>
    <row r="85" spans="112:125"/>
    <row r="86" spans="112:125"/>
    <row r="87" spans="112:125"/>
    <row r="88" spans="112:125">
      <c r="DU88" s="243"/>
    </row>
    <row r="89" spans="112:125"/>
    <row r="90" spans="112:125"/>
    <row r="91" spans="112:125"/>
    <row r="92" spans="112:125" ht="13.5" customHeight="1"/>
    <row r="93" spans="112:125" ht="13.5" customHeight="1"/>
    <row r="94" spans="112:125" ht="13.5" customHeight="1">
      <c r="DS94" s="243"/>
      <c r="DT94" s="243"/>
      <c r="DU94" s="243"/>
    </row>
    <row r="95" spans="112:125" ht="13.5" customHeight="1">
      <c r="DU95" s="243"/>
    </row>
    <row r="96" spans="112: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0</v>
      </c>
    </row>
    <row r="121" spans="125:125" ht="13.5" hidden="1" customHeight="1">
      <c r="DU121" s="243"/>
    </row>
  </sheetData>
  <sheetProtection algorithmName="SHA-512" hashValue="x5TGGBUGa6eXpAweI0AKpfezV5BXQhtdIAeo/n6KHJgfWD+WkckMdZp5TLfC6mirZuR/IFxy05Jdbri31+aWLg==" saltValue="TUAmPoY3uAxc9pwYUwo+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cols>
    <col min="1" max="125" width="2.5" style="244" customWidth="1"/>
    <col min="126" max="154" width="0" style="243" hidden="1" customWidth="1"/>
    <col min="155"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row r="33" spans="2:8">
      <c r="G33" s="243"/>
    </row>
    <row r="34" spans="2:8">
      <c r="C34" s="243"/>
    </row>
    <row r="35" spans="2:8">
      <c r="B35" s="243"/>
      <c r="D35" s="243"/>
      <c r="E35" s="243"/>
    </row>
    <row r="36" spans="2:8">
      <c r="F36" s="243"/>
      <c r="H36" s="243"/>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0</v>
      </c>
    </row>
  </sheetData>
  <sheetProtection algorithmName="SHA-512" hashValue="B4P1t7q6oUlXD/7fF0S4YoePmOk/hiq8pO0ho/MLDLXwZtM+OfuEdmuprfEpUApq+uY++zmkOqHpZ0Thk9zitA==" saltValue="PRimh7sy2HtFnLDTSzxa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34" t="s">
        <v>516</v>
      </c>
      <c r="G46" s="335" t="s">
        <v>517</v>
      </c>
      <c r="H46" s="335" t="s">
        <v>518</v>
      </c>
      <c r="I46" s="335" t="s">
        <v>519</v>
      </c>
      <c r="J46" s="336" t="s">
        <v>520</v>
      </c>
    </row>
    <row r="47" spans="2:10" ht="57.75" customHeight="1">
      <c r="B47" s="7"/>
      <c r="C47" s="1115" t="s">
        <v>4</v>
      </c>
      <c r="D47" s="1115"/>
      <c r="E47" s="1116"/>
      <c r="F47" s="337">
        <v>1.42</v>
      </c>
      <c r="G47" s="338">
        <v>6.12</v>
      </c>
      <c r="H47" s="338">
        <v>7.72</v>
      </c>
      <c r="I47" s="338">
        <v>9.1</v>
      </c>
      <c r="J47" s="339">
        <v>9.09</v>
      </c>
    </row>
    <row r="48" spans="2:10" ht="57.75" customHeight="1">
      <c r="B48" s="8"/>
      <c r="C48" s="1117" t="s">
        <v>5</v>
      </c>
      <c r="D48" s="1117"/>
      <c r="E48" s="1118"/>
      <c r="F48" s="340">
        <v>2.2400000000000002</v>
      </c>
      <c r="G48" s="341">
        <v>2.69</v>
      </c>
      <c r="H48" s="341">
        <v>3.23</v>
      </c>
      <c r="I48" s="341">
        <v>2.71</v>
      </c>
      <c r="J48" s="342">
        <v>3.6</v>
      </c>
    </row>
    <row r="49" spans="2:10" ht="57.75" customHeight="1" thickBot="1">
      <c r="B49" s="9"/>
      <c r="C49" s="1119" t="s">
        <v>6</v>
      </c>
      <c r="D49" s="1119"/>
      <c r="E49" s="1120"/>
      <c r="F49" s="343">
        <v>2.67</v>
      </c>
      <c r="G49" s="344">
        <v>6.75</v>
      </c>
      <c r="H49" s="344">
        <v>3.13</v>
      </c>
      <c r="I49" s="344">
        <v>1.85</v>
      </c>
      <c r="J49" s="345">
        <v>1.9</v>
      </c>
    </row>
    <row r="50" spans="2:10" ht="13.5" customHeight="1"/>
  </sheetData>
  <sheetProtection algorithmName="SHA-512" hashValue="8CYts+s1706aNgiPQTH4ZEQ2b/Y4Z5jFqWayqvdNigtNkkSsf1S1eHij+EJqfFfAgia5Lh+vrh6wFKe2azwfgA==" saltValue="LR2aeHeaJIjzf0y8Szj9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43C1E770-7869-4916-87A0-8242D4FDA6CD}"/>
</file>

<file path=customXml/itemProps2.xml><?xml version="1.0" encoding="utf-8"?>
<ds:datastoreItem xmlns:ds="http://schemas.openxmlformats.org/officeDocument/2006/customXml" ds:itemID="{F7B32EB9-03F0-468A-A5EF-51BDC9A1B4B9}"/>
</file>

<file path=customXml/itemProps3.xml><?xml version="1.0" encoding="utf-8"?>
<ds:datastoreItem xmlns:ds="http://schemas.openxmlformats.org/officeDocument/2006/customXml" ds:itemID="{5FE26BD7-8CDA-49EC-953E-A8741D3917F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2026-03-11T10:27:38Z</cp:lastPrinted>
  <dcterms:created xsi:type="dcterms:W3CDTF">2026-02-19T23:58:34Z</dcterms:created>
  <dcterms:modified xsi:type="dcterms:W3CDTF">2026-03-17T06:43:59Z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