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17 石川県/"/>
    </mc:Choice>
  </mc:AlternateContent>
  <xr:revisionPtr revIDLastSave="2" documentId="13_ncr:1_{73928FA3-B6A1-4AC4-BFEB-7F44FE3A7D68}" xr6:coauthVersionLast="47" xr6:coauthVersionMax="47" xr10:uidLastSave="{C492158F-73D1-4A5F-A5C9-07AF946D0098}"/>
  <bookViews>
    <workbookView xWindow="-15"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6" i="10"/>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CO41" i="10" l="1"/>
  <c r="BW41" i="10"/>
  <c r="BE41" i="10"/>
  <c r="AM41" i="10"/>
  <c r="U41" i="10"/>
  <c r="C41" i="10"/>
  <c r="CO40" i="10"/>
  <c r="BW40" i="10"/>
  <c r="BE40" i="10"/>
  <c r="AM40" i="10"/>
  <c r="U40" i="10"/>
  <c r="CO39" i="10"/>
  <c r="BW39" i="10"/>
  <c r="BE39" i="10"/>
  <c r="AM39" i="10"/>
  <c r="U39" i="10"/>
  <c r="CO38" i="10"/>
  <c r="BW38" i="10"/>
  <c r="BE38" i="10"/>
  <c r="AM38" i="10"/>
  <c r="U38" i="10"/>
  <c r="CO37" i="10"/>
  <c r="BW37" i="10"/>
  <c r="BE37" i="10"/>
  <c r="AM37" i="10"/>
  <c r="U37" i="10"/>
  <c r="CO36" i="10"/>
  <c r="BW36" i="10"/>
  <c r="BE36" i="10"/>
  <c r="U36" i="10"/>
  <c r="BW35" i="10"/>
  <c r="BE35" i="10"/>
  <c r="U35" i="10"/>
  <c r="BW34" i="10"/>
  <c r="BE34" i="10"/>
  <c r="U34" i="10"/>
  <c r="CO33" i="10"/>
  <c r="CO34" i="10" s="1"/>
  <c r="CO35" i="10" s="1"/>
  <c r="BW33" i="10"/>
  <c r="BE33" i="10"/>
  <c r="CO32" i="10"/>
  <c r="BW32" i="10"/>
  <c r="C32" i="10"/>
  <c r="C33" i="10" s="1"/>
  <c r="C34" i="10" l="1"/>
  <c r="C35" i="10" s="1"/>
  <c r="C36" i="10" s="1"/>
  <c r="C37" i="10" s="1"/>
  <c r="C38" i="10" s="1"/>
  <c r="C39" i="10" s="1"/>
  <c r="C40"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AM35" i="10" s="1"/>
  <c r="AM36" i="10" s="1"/>
  <c r="BE32" i="10" l="1"/>
</calcChain>
</file>

<file path=xl/sharedStrings.xml><?xml version="1.0" encoding="utf-8"?>
<sst xmlns="http://schemas.openxmlformats.org/spreadsheetml/2006/main" count="1052" uniqueCount="548">
  <si>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</si>
  <si>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</si>
  <si>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</si>
  <si>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</si>
  <si>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</si>
  <si>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</si>
  <si>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</si>
  <si>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</si>
  <si>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</si>
  <si>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</si>
  <si>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</si>
  <si>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</si>
  <si>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</si>
  <si>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</si>
  <si>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</si>
  <si>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</si>
  <si>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</si>
  <si>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</si>
  <si>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</si>
  <si>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</si>
  <si>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</si>
  <si>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</si>
  <si>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</si>
  <si>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</si>
  <si>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</si>
  <si>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</si>
  <si>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</si>
  <si>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</si>
  <si>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</si>
  <si>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</si>
  <si>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</si>
  <si>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</si>
  <si>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</si>
  <si>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</si>
  <si>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</si>
  <si>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</si>
  <si>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</si>
  <si>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</si>
  <si>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</si>
  <si>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</si>
  <si>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</si>
  <si>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</si>
  <si>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</si>
  <si>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</si>
  <si>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</si>
  <si>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</si>
  <si>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</si>
  <si>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</si>
  <si>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</si>
  <si>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</si>
  <si>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</si>
  <si>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</si>
  <si>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</si>
  <si>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</si>
  <si>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</si>
  <si>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</si>
  <si>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</si>
  <si>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</si>
  <si>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</si>
  <si>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</si>
  <si>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</si>
  <si>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</si>
  <si>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</si>
  <si>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</si>
  <si>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</si>
  <si>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</si>
  <si>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</si>
  <si>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</si>
  <si>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</si>
  <si>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</si>
  <si>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</si>
  <si>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</si>
  <si>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</si>
  <si>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</si>
  <si>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</si>
  <si>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</si>
  <si>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</si>
  <si>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</si>
  <si>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</si>
  <si>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</si>
  <si>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石川県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</si>
  <si>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</si>
  <si>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</si>
  <si>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</si>
  <si>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</si>
  <si>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</si>
  <si>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</si>
  <si>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</si>
  <si>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</si>
  <si>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</si>
  <si>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</si>
  <si>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</si>
  <si>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</si>
  <si>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</si>
  <si>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</si>
  <si>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</si>
  <si>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</si>
  <si>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</si>
  <si>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</si>
  <si>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</si>
  <si>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</si>
  <si>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</si>
  <si>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</si>
  <si>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</si>
  <si>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</si>
  <si>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</si>
  <si>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</si>
  <si>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</si>
  <si>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</si>
  <si>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</si>
  <si>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</si>
  <si>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</si>
  <si>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</si>
  <si>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</si>
  <si>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-1.9</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</si>
  <si>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</si>
  <si>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</si>
  <si>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</si>
  <si>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</si>
  <si>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</si>
  <si>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</si>
  <si>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</si>
  <si>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</si>
  <si>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</si>
  <si>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</si>
  <si>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</si>
  <si>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</si>
  <si>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</si>
  <si>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</si>
  <si>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</si>
  <si>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</si>
  <si>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</si>
  <si>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</si>
  <si>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</si>
  <si>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</si>
  <si>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</si>
  <si>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</si>
  <si>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</si>
  <si>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</si>
  <si>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</si>
  <si>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</si>
  <si>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</si>
  <si>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</si>
  <si>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</si>
  <si>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</si>
  <si>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</si>
  <si>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</si>
  <si>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</si>
  <si>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</si>
  <si>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</si>
  <si>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</si>
  <si>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</si>
  <si>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</si>
  <si>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</si>
  <si>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</si>
  <si>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</si>
  <si>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</si>
  <si>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</si>
  <si>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</si>
  <si>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</si>
  <si>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</si>
  <si>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</si>
  <si>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</si>
  <si>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</si>
  <si>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</si>
  <si>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</si>
  <si>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</si>
  <si>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</si>
  <si>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</si>
  <si>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</si>
  <si>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</si>
  <si>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</si>
  <si>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</si>
  <si>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</si>
  <si>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</si>
  <si>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</si>
  <si>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</si>
  <si>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</si>
  <si>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</si>
  <si>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</si>
  <si>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</si>
  <si>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</si>
  <si>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石川県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</si>
  <si>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</si>
  <si>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</si>
  <si>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</si>
  <si>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</si>
  <si>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</si>
  <si>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</si>
  <si>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</si>
  <si>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</si>
  <si>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</si>
  <si>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</si>
  <si>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</si>
  <si>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</si>
  <si>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</si>
  <si>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</si>
  <si>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</si>
  <si>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</si>
  <si>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</si>
  <si>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</si>
  <si>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</si>
  <si>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</si>
  <si>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</si>
  <si>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</si>
  <si>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</si>
  <si>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</si>
  <si>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</si>
  <si>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</si>
  <si>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</si>
  <si>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</si>
  <si>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</si>
  <si>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</si>
  <si>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</si>
  <si>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</si>
  <si>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</si>
  <si>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</si>
  <si>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</si>
  <si>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</si>
  <si>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</si>
  <si>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</si>
  <si>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</si>
  <si>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</si>
  <si>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</si>
  <si>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</si>
  <si>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</si>
  <si>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</si>
  <si>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</si>
  <si>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</si>
  <si>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</si>
  <si>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</si>
  <si>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</si>
  <si>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</si>
  <si>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</si>
  <si>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</si>
  <si>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</si>
  <si>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</si>
  <si>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</si>
  <si>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</si>
  <si>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</si>
  <si>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</si>
  <si>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</si>
  <si>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</si>
  <si>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</si>
  <si>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</si>
  <si>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</si>
  <si>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</si>
  <si>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</si>
  <si>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</si>
  <si>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</si>
  <si>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</si>
  <si>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</si>
  <si>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</si>
  <si>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</si>
  <si>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</si>
  <si>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</si>
  <si>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</si>
  <si>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</si>
  <si>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</si>
  <si>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</si>
  <si>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</si>
  <si>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</si>
  <si>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</si>
  <si>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</si>
  <si>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</si>
  <si>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</si>
  <si>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</si>
  <si>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</si>
  <si>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</si>
  <si>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</si>
  <si>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</si>
  <si>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</si>
  <si>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</si>
  <si>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</si>
  <si>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</si>
  <si>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</si>
  <si>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</si>
  <si>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</si>
  <si>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</si>
  <si>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</si>
  <si>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</si>
  <si>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</si>
  <si>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</si>
  <si>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</si>
  <si>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</si>
  <si>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</si>
  <si>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</si>
  <si>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</si>
  <si>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</si>
  <si>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</si>
  <si>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</si>
  <si>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</si>
  <si>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</si>
  <si>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</si>
  <si>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</si>
  <si>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</si>
  <si>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</si>
  <si>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</si>
  <si>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</si>
  <si>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</si>
  <si>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</si>
  <si>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</si>
  <si>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</si>
  <si>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</si>
  <si>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</si>
  <si>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</si>
  <si>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</si>
  <si>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</si>
  <si>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</si>
  <si>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</si>
  <si>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</si>
  <si>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</si>
  <si>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</si>
  <si>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</si>
  <si>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</si>
  <si>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</si>
  <si>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</si>
  <si>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</si>
  <si>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</si>
  <si>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</si>
  <si>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</si>
  <si>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</si>
  <si>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</si>
  <si>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</si>
  <si>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</si>
  <si>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</si>
  <si>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</si>
  <si>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</si>
  <si>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</si>
  <si>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</si>
  <si>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</si>
  <si>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</si>
  <si>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</si>
  <si>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</si>
  <si>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石川県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</si>
  <si>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</si>
  <si>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</si>
  <si>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</si>
  <si>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</si>
  <si>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</si>
  <si>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</si>
  <si>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</si>
  <si>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</si>
  <si>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</si>
  <si>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</si>
  <si>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</si>
  <si>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</si>
  <si>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</si>
  <si>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</si>
  <si>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</si>
  <si>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</si>
  <si>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</si>
  <si>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</si>
  <si>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</si>
  <si>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</si>
  <si>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石川県証紙特別会計</t>
    <phoneticPr fontId="3"/>
  </si>
  <si>
    <t>石川県土地取得特別会計</t>
    <phoneticPr fontId="3"/>
  </si>
  <si>
    <t>石川県母子父子寡婦福祉資金特別会計</t>
    <phoneticPr fontId="3"/>
  </si>
  <si>
    <t>石川県中小企業近代化資金貸付金特別会計</t>
    <phoneticPr fontId="3"/>
  </si>
  <si>
    <t>石川県林業改善資金特別会計</t>
    <phoneticPr fontId="3"/>
  </si>
  <si>
    <t>石川県沿岸漁業改善資金特別会計</t>
    <phoneticPr fontId="3"/>
  </si>
  <si>
    <t>石川県育英資金特別会計</t>
    <phoneticPr fontId="3"/>
  </si>
  <si>
    <t>石川県公債管理特別会計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</si>
  <si>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</si>
  <si>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</si>
  <si>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</si>
  <si>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</si>
  <si>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</si>
  <si>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</si>
  <si>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</si>
  <si>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</si>
  <si>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</si>
  <si>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</si>
  <si>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</si>
  <si>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</si>
  <si>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</si>
  <si>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石川県国民健康保険特別会計</t>
    <phoneticPr fontId="3"/>
  </si>
  <si>
    <t>石川県公営競馬特別会計</t>
    <phoneticPr fontId="3"/>
  </si>
  <si>
    <t>石川県立中央病院事業会計</t>
    <phoneticPr fontId="3"/>
  </si>
  <si>
    <t>法適用企業</t>
    <phoneticPr fontId="3"/>
  </si>
  <si>
    <t>石川県立こころの病院事業会計</t>
    <phoneticPr fontId="3"/>
  </si>
  <si>
    <t>石川県水道用水供給事業会計</t>
    <phoneticPr fontId="3"/>
  </si>
  <si>
    <t>石川県流域下水道事業会計</t>
    <phoneticPr fontId="3"/>
  </si>
  <si>
    <t>石川県港湾土地造成事業会計</t>
    <phoneticPr fontId="3"/>
  </si>
  <si>
    <t>石川県港湾整備特別会計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</si>
  <si>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</si>
  <si>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</si>
  <si>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</si>
  <si>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</si>
  <si>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</si>
  <si>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</si>
  <si>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</si>
  <si>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</si>
  <si>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</si>
  <si>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</si>
  <si>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</si>
  <si>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</si>
  <si>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</si>
  <si>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</si>
  <si>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</si>
  <si>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</si>
  <si>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</si>
  <si>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</si>
  <si>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</si>
  <si>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</si>
  <si>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</si>
  <si>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</si>
  <si>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</si>
  <si>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</si>
  <si>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</si>
  <si>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</si>
  <si>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</si>
  <si>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</si>
  <si>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</si>
  <si>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</si>
  <si>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</si>
  <si>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</si>
  <si>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</si>
  <si>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</si>
  <si>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</si>
  <si>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</si>
  <si>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</si>
  <si>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</si>
  <si>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</si>
  <si>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</si>
  <si>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</si>
  <si>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</si>
  <si>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</si>
  <si>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</si>
  <si>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</si>
  <si>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</si>
  <si>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</si>
  <si>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</si>
  <si>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</si>
  <si>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</si>
  <si>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</si>
  <si>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</si>
  <si>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</si>
  <si>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</si>
  <si>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</si>
  <si>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</si>
  <si>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</si>
  <si>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</si>
  <si>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</si>
  <si>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</si>
  <si>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</si>
  <si>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</si>
  <si>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</si>
  <si>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</si>
  <si>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</si>
  <si>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</si>
  <si>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</si>
  <si>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</si>
  <si>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</si>
  <si>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</si>
  <si>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</si>
  <si>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</si>
  <si>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</si>
  <si>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</si>
  <si>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</si>
  <si>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</si>
  <si>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</si>
  <si>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</si>
  <si>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</si>
  <si>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</si>
  <si>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</si>
  <si>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</si>
  <si>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</si>
  <si>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</si>
  <si>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</si>
  <si>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</si>
  <si>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</si>
  <si>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</si>
  <si>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</si>
  <si>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</si>
  <si>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</si>
  <si>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</si>
  <si>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</si>
  <si>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</si>
  <si>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</si>
  <si>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</si>
  <si>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</si>
  <si>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</si>
  <si>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</si>
  <si>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</si>
  <si>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</si>
  <si>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</si>
  <si>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</si>
  <si>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</si>
  <si>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</si>
  <si>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</si>
  <si>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</si>
  <si>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</si>
  <si>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</si>
  <si>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</si>
  <si>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</si>
  <si>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</si>
  <si>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</si>
  <si>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</si>
  <si>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</si>
  <si>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</si>
  <si>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</si>
  <si>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</si>
  <si>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</si>
  <si>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</si>
  <si>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</si>
  <si>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</si>
  <si>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</si>
  <si>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</si>
  <si>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</si>
  <si>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</si>
  <si>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</si>
  <si>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</si>
  <si>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</si>
  <si>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</si>
  <si>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</si>
  <si>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</si>
  <si>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</si>
  <si>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0.44</t>
  </si>
  <si>
    <t>▲ 0.15</t>
  </si>
  <si>
    <t>石川県立中央病院事業会計</t>
  </si>
  <si>
    <t>石川県立こころの病院事業会計</t>
  </si>
  <si>
    <t>石川県水道用水供給事業会計</t>
  </si>
  <si>
    <t>一般会計</t>
  </si>
  <si>
    <t>石川県港湾土地造成事業会計</t>
  </si>
  <si>
    <t>石川県国民健康保険特別会計</t>
  </si>
  <si>
    <t>石川県流域下水道事業会計</t>
  </si>
  <si>
    <t>石川県公営競馬特別会計</t>
  </si>
  <si>
    <t>その他会計（赤字）</t>
  </si>
  <si>
    <t>その他会計（黒字）</t>
  </si>
  <si>
    <t>（百万円）</t>
    <phoneticPr fontId="2"/>
  </si>
  <si>
    <t>R02</t>
    <phoneticPr fontId="2"/>
  </si>
  <si>
    <t>R03</t>
    <phoneticPr fontId="2"/>
  </si>
  <si>
    <t>R04</t>
    <phoneticPr fontId="2"/>
  </si>
  <si>
    <t>R05</t>
    <phoneticPr fontId="2"/>
  </si>
  <si>
    <t>R06</t>
    <phoneticPr fontId="2"/>
  </si>
  <si>
    <t>能登復興応援基金</t>
    <phoneticPr fontId="3"/>
  </si>
  <si>
    <t>県有施設整備基金</t>
    <phoneticPr fontId="3"/>
  </si>
  <si>
    <t>令和6年能登半島地震復興基金</t>
    <phoneticPr fontId="3"/>
  </si>
  <si>
    <t>新型コロナウイルス感染症対応中小企業金融支援基金</t>
    <phoneticPr fontId="2"/>
  </si>
  <si>
    <t>環境保全基金</t>
    <phoneticPr fontId="3"/>
  </si>
  <si>
    <t>国民健康保険事業</t>
    <rPh sb="0" eb="2">
      <t>コクミン</t>
    </rPh>
    <rPh sb="2" eb="4">
      <t>ケンコウ</t>
    </rPh>
    <rPh sb="4" eb="6">
      <t>ホケン</t>
    </rPh>
    <rPh sb="6" eb="8">
      <t>ジギョウ</t>
    </rPh>
    <phoneticPr fontId="2"/>
  </si>
  <si>
    <t>収益事業</t>
    <rPh sb="0" eb="2">
      <t>シュウエキ</t>
    </rPh>
    <rPh sb="2" eb="4">
      <t>ジギョウ</t>
    </rPh>
    <phoneticPr fontId="2"/>
  </si>
  <si>
    <t>○</t>
    <phoneticPr fontId="2"/>
  </si>
  <si>
    <t>石川県産業創出支援機構</t>
    <rPh sb="0" eb="3">
      <t>イシカワケン</t>
    </rPh>
    <rPh sb="3" eb="5">
      <t>サンギョウ</t>
    </rPh>
    <rPh sb="5" eb="7">
      <t>ソウシュツ</t>
    </rPh>
    <rPh sb="7" eb="9">
      <t>シエン</t>
    </rPh>
    <rPh sb="9" eb="11">
      <t>キコウ</t>
    </rPh>
    <phoneticPr fontId="2"/>
  </si>
  <si>
    <t>石川県県民ふれあい公社</t>
    <rPh sb="0" eb="3">
      <t>イシカワケン</t>
    </rPh>
    <rPh sb="3" eb="5">
      <t>ケンミン</t>
    </rPh>
    <rPh sb="9" eb="11">
      <t>コウシャ</t>
    </rPh>
    <phoneticPr fontId="2"/>
  </si>
  <si>
    <t>石川県農業開発公社</t>
    <rPh sb="0" eb="3">
      <t>イシカワケン</t>
    </rPh>
    <rPh sb="3" eb="5">
      <t>ノウギョウ</t>
    </rPh>
    <rPh sb="5" eb="9">
      <t>カイハツコウシャ</t>
    </rPh>
    <phoneticPr fontId="2"/>
  </si>
  <si>
    <t>石川県林業公社</t>
    <rPh sb="0" eb="3">
      <t>イシカワケン</t>
    </rPh>
    <rPh sb="3" eb="5">
      <t>リンギョウ</t>
    </rPh>
    <rPh sb="5" eb="7">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</si>
</sst>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93540</c:v>
                </c:pt>
                <c:pt idx="2">
                  <c:v>88232</c:v>
                </c:pt>
                <c:pt idx="3">
                  <c:v>88906</c:v>
                </c:pt>
                <c:pt idx="4">
                  <c:v>97156</c:v>
                </c:pt>
              </c:numCache>
            </c:numRef>
          </c:val>
          <c:smooth val="0"/>
          <c:extLst>
            <c:ext xmlns:c16="http://schemas.microsoft.com/office/drawing/2014/chart" uri="{C3380CC4-5D6E-409C-BE32-E72D297353CC}">
              <c16:uniqueId val="{00000000-F660-4153-863D-960C4FB2A8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100340</c:v>
                </c:pt>
                <c:pt idx="1">
                  <c:v>108638</c:v>
                </c:pt>
                <c:pt idx="2">
                  <c:v>96057</c:v>
                </c:pt>
                <c:pt idx="3">
                  <c:v>106297</c:v>
                </c:pt>
                <c:pt idx="4">
                  <c:v>98627</c:v>
                </c:pt>
              </c:numCache>
            </c:numRef>
          </c:val>
          <c:smooth val="0"/>
          <c:extLst>
            <c:ext xmlns:c16="http://schemas.microsoft.com/office/drawing/2014/chart" uri="{C3380CC4-5D6E-409C-BE32-E72D297353CC}">
              <c16:uniqueId val="{00000001-F660-4153-863D-960C4FB2A82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0.26</c:v>
                </c:pt>
                <c:pt idx="1">
                  <c:v>0.56999999999999995</c:v>
                </c:pt>
                <c:pt idx="2">
                  <c:v>0.6</c:v>
                </c:pt>
                <c:pt idx="3">
                  <c:v>0.87</c:v>
                </c:pt>
                <c:pt idx="4">
                  <c:v>0.7</c:v>
                </c:pt>
              </c:numCache>
            </c:numRef>
          </c:val>
          <c:extLst>
            <c:ext xmlns:c16="http://schemas.microsoft.com/office/drawing/2014/chart" uri="{C3380CC4-5D6E-409C-BE32-E72D297353CC}">
              <c16:uniqueId val="{00000000-4B54-42E9-9F04-43F588AD9F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3.51</c:v>
                </c:pt>
                <c:pt idx="1">
                  <c:v>3.93</c:v>
                </c:pt>
                <c:pt idx="2">
                  <c:v>4.33</c:v>
                </c:pt>
                <c:pt idx="3">
                  <c:v>4.8899999999999997</c:v>
                </c:pt>
                <c:pt idx="4">
                  <c:v>5.26</c:v>
                </c:pt>
              </c:numCache>
            </c:numRef>
          </c:val>
          <c:extLst>
            <c:ext xmlns:c16="http://schemas.microsoft.com/office/drawing/2014/chart" uri="{C3380CC4-5D6E-409C-BE32-E72D297353CC}">
              <c16:uniqueId val="{00000001-4B54-42E9-9F04-43F588AD9F2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-0.44</c:v>
                </c:pt>
                <c:pt idx="1">
                  <c:v>1.69</c:v>
                </c:pt>
                <c:pt idx="2">
                  <c:v>0.98</c:v>
                </c:pt>
                <c:pt idx="3">
                  <c:v>0.6</c:v>
                </c:pt>
                <c:pt idx="4">
                  <c:v>-0.15</c:v>
                </c:pt>
              </c:numCache>
            </c:numRef>
          </c:val>
          <c:smooth val="0"/>
          <c:extLst>
            <c:ext xmlns:c16="http://schemas.microsoft.com/office/drawing/2014/chart" uri="{C3380CC4-5D6E-409C-BE32-E72D297353CC}">
              <c16:uniqueId val="{00000002-4B54-42E9-9F04-43F588AD9F2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258-46EB-A574-BC5626841A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58-46EB-A574-BC5626841AD6}"/>
            </c:ext>
          </c:extLst>
        </c:ser>
        <c:ser>
          <c:idx val="2"/>
          <c:order val="2"/>
          <c:tx>
            <c:strRef>
              <c:f>データシート!$A$29</c:f>
              <c:strCache>
                <c:ptCount val="1"/>
                <c:pt idx="0">
                  <c:v>石川県公営競馬特別会計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C258-46EB-A574-BC5626841AD6}"/>
            </c:ext>
          </c:extLst>
        </c:ser>
        <c:ser>
          <c:idx val="3"/>
          <c:order val="3"/>
          <c:tx>
            <c:strRef>
              <c:f>データシート!$A$30</c:f>
              <c:strCache>
                <c:ptCount val="1"/>
                <c:pt idx="0">
                  <c:v>石川県流域下水道事業会計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0.19</c:v>
                </c:pt>
                <c:pt idx="4">
                  <c:v>#N/A</c:v>
                </c:pt>
                <c:pt idx="5">
                  <c:v>0.22</c:v>
                </c:pt>
                <c:pt idx="6">
                  <c:v>#N/A</c:v>
                </c:pt>
                <c:pt idx="7">
                  <c:v>0.21</c:v>
                </c:pt>
                <c:pt idx="8">
                  <c:v>#N/A</c:v>
                </c:pt>
                <c:pt idx="9">
                  <c:v>0.15</c:v>
                </c:pt>
              </c:numCache>
            </c:numRef>
          </c:val>
          <c:extLst>
            <c:ext xmlns:c16="http://schemas.microsoft.com/office/drawing/2014/chart" uri="{C3380CC4-5D6E-409C-BE32-E72D297353CC}">
              <c16:uniqueId val="{00000003-C258-46EB-A574-BC5626841AD6}"/>
            </c:ext>
          </c:extLst>
        </c:ser>
        <c:ser>
          <c:idx val="4"/>
          <c:order val="4"/>
          <c:tx>
            <c:strRef>
              <c:f>データシート!$A$31</c:f>
              <c:strCache>
                <c:ptCount val="1"/>
                <c:pt idx="0">
                  <c:v>石川県国民健康保険特別会計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2.08</c:v>
                </c:pt>
                <c:pt idx="2">
                  <c:v>#N/A</c:v>
                </c:pt>
                <c:pt idx="3">
                  <c:v>1.57</c:v>
                </c:pt>
                <c:pt idx="4">
                  <c:v>#N/A</c:v>
                </c:pt>
                <c:pt idx="5">
                  <c:v>0.57999999999999996</c:v>
                </c:pt>
                <c:pt idx="6">
                  <c:v>#N/A</c:v>
                </c:pt>
                <c:pt idx="7">
                  <c:v>0.46</c:v>
                </c:pt>
                <c:pt idx="8">
                  <c:v>#N/A</c:v>
                </c:pt>
                <c:pt idx="9">
                  <c:v>0.2</c:v>
                </c:pt>
              </c:numCache>
            </c:numRef>
          </c:val>
          <c:extLst>
            <c:ext xmlns:c16="http://schemas.microsoft.com/office/drawing/2014/chart" uri="{C3380CC4-5D6E-409C-BE32-E72D297353CC}">
              <c16:uniqueId val="{00000004-C258-46EB-A574-BC5626841AD6}"/>
            </c:ext>
          </c:extLst>
        </c:ser>
        <c:ser>
          <c:idx val="5"/>
          <c:order val="5"/>
          <c:tx>
            <c:strRef>
              <c:f>データシート!$A$32</c:f>
              <c:strCache>
                <c:ptCount val="1"/>
                <c:pt idx="0">
                  <c:v>石川県港湾土地造成事業会計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0.47</c:v>
                </c:pt>
                <c:pt idx="2">
                  <c:v>#N/A</c:v>
                </c:pt>
                <c:pt idx="3">
                  <c:v>0.45</c:v>
                </c:pt>
                <c:pt idx="4">
                  <c:v>#N/A</c:v>
                </c:pt>
                <c:pt idx="5">
                  <c:v>0.46</c:v>
                </c:pt>
                <c:pt idx="6">
                  <c:v>#N/A</c:v>
                </c:pt>
                <c:pt idx="7">
                  <c:v>0.45</c:v>
                </c:pt>
                <c:pt idx="8">
                  <c:v>#N/A</c:v>
                </c:pt>
                <c:pt idx="9">
                  <c:v>0.44</c:v>
                </c:pt>
              </c:numCache>
            </c:numRef>
          </c:val>
          <c:extLst>
            <c:ext xmlns:c16="http://schemas.microsoft.com/office/drawing/2014/chart" uri="{C3380CC4-5D6E-409C-BE32-E72D297353CC}">
              <c16:uniqueId val="{00000005-C258-46EB-A574-BC5626841AD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0.25</c:v>
                </c:pt>
                <c:pt idx="2">
                  <c:v>#N/A</c:v>
                </c:pt>
                <c:pt idx="3">
                  <c:v>0.56000000000000005</c:v>
                </c:pt>
                <c:pt idx="4">
                  <c:v>#N/A</c:v>
                </c:pt>
                <c:pt idx="5">
                  <c:v>0.59</c:v>
                </c:pt>
                <c:pt idx="6">
                  <c:v>#N/A</c:v>
                </c:pt>
                <c:pt idx="7">
                  <c:v>0.86</c:v>
                </c:pt>
                <c:pt idx="8">
                  <c:v>#N/A</c:v>
                </c:pt>
                <c:pt idx="9">
                  <c:v>0.69</c:v>
                </c:pt>
              </c:numCache>
            </c:numRef>
          </c:val>
          <c:extLst>
            <c:ext xmlns:c16="http://schemas.microsoft.com/office/drawing/2014/chart" uri="{C3380CC4-5D6E-409C-BE32-E72D297353CC}">
              <c16:uniqueId val="{00000006-C258-46EB-A574-BC5626841AD6}"/>
            </c:ext>
          </c:extLst>
        </c:ser>
        <c:ser>
          <c:idx val="7"/>
          <c:order val="7"/>
          <c:tx>
            <c:strRef>
              <c:f>データシート!$A$34</c:f>
              <c:strCache>
                <c:ptCount val="1"/>
                <c:pt idx="0">
                  <c:v>石川県水道用水供給事業会計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1.3</c:v>
                </c:pt>
                <c:pt idx="4">
                  <c:v>#N/A</c:v>
                </c:pt>
                <c:pt idx="5">
                  <c:v>1.03</c:v>
                </c:pt>
                <c:pt idx="6">
                  <c:v>#N/A</c:v>
                </c:pt>
                <c:pt idx="7">
                  <c:v>0.92</c:v>
                </c:pt>
                <c:pt idx="8">
                  <c:v>#N/A</c:v>
                </c:pt>
                <c:pt idx="9">
                  <c:v>1.05</c:v>
                </c:pt>
              </c:numCache>
            </c:numRef>
          </c:val>
          <c:extLst>
            <c:ext xmlns:c16="http://schemas.microsoft.com/office/drawing/2014/chart" uri="{C3380CC4-5D6E-409C-BE32-E72D297353CC}">
              <c16:uniqueId val="{00000007-C258-46EB-A574-BC5626841AD6}"/>
            </c:ext>
          </c:extLst>
        </c:ser>
        <c:ser>
          <c:idx val="8"/>
          <c:order val="8"/>
          <c:tx>
            <c:strRef>
              <c:f>データシート!$A$35</c:f>
              <c:strCache>
                <c:ptCount val="1"/>
                <c:pt idx="0">
                  <c:v>石川県立こころの病院事業会計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1.37</c:v>
                </c:pt>
                <c:pt idx="2">
                  <c:v>#N/A</c:v>
                </c:pt>
                <c:pt idx="3">
                  <c:v>1.31</c:v>
                </c:pt>
                <c:pt idx="4">
                  <c:v>#N/A</c:v>
                </c:pt>
                <c:pt idx="5">
                  <c:v>1.33</c:v>
                </c:pt>
                <c:pt idx="6">
                  <c:v>#N/A</c:v>
                </c:pt>
                <c:pt idx="7">
                  <c:v>1.32</c:v>
                </c:pt>
                <c:pt idx="8">
                  <c:v>#N/A</c:v>
                </c:pt>
                <c:pt idx="9">
                  <c:v>1.27</c:v>
                </c:pt>
              </c:numCache>
            </c:numRef>
          </c:val>
          <c:extLst>
            <c:ext xmlns:c16="http://schemas.microsoft.com/office/drawing/2014/chart" uri="{C3380CC4-5D6E-409C-BE32-E72D297353CC}">
              <c16:uniqueId val="{00000008-C258-46EB-A574-BC5626841AD6}"/>
            </c:ext>
          </c:extLst>
        </c:ser>
        <c:ser>
          <c:idx val="9"/>
          <c:order val="9"/>
          <c:tx>
            <c:strRef>
              <c:f>データシート!$A$36</c:f>
              <c:strCache>
                <c:ptCount val="1"/>
                <c:pt idx="0">
                  <c:v>石川県立中央病院事業会計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3.83</c:v>
                </c:pt>
                <c:pt idx="2">
                  <c:v>#N/A</c:v>
                </c:pt>
                <c:pt idx="3">
                  <c:v>3.92</c:v>
                </c:pt>
                <c:pt idx="4">
                  <c:v>#N/A</c:v>
                </c:pt>
                <c:pt idx="5">
                  <c:v>4.46</c:v>
                </c:pt>
                <c:pt idx="6">
                  <c:v>#N/A</c:v>
                </c:pt>
                <c:pt idx="7">
                  <c:v>4.6399999999999997</c:v>
                </c:pt>
                <c:pt idx="8">
                  <c:v>#N/A</c:v>
                </c:pt>
                <c:pt idx="9">
                  <c:v>4.24</c:v>
                </c:pt>
              </c:numCache>
            </c:numRef>
          </c:val>
          <c:extLst>
            <c:ext xmlns:c16="http://schemas.microsoft.com/office/drawing/2014/chart" uri="{C3380CC4-5D6E-409C-BE32-E72D297353CC}">
              <c16:uniqueId val="{00000009-C258-46EB-A574-BC5626841AD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57418</c:v>
                </c:pt>
                <c:pt idx="5">
                  <c:v>54536</c:v>
                </c:pt>
                <c:pt idx="8">
                  <c:v>52498</c:v>
                </c:pt>
                <c:pt idx="11">
                  <c:v>50801</c:v>
                </c:pt>
                <c:pt idx="14">
                  <c:v>49164</c:v>
                </c:pt>
              </c:numCache>
            </c:numRef>
          </c:val>
          <c:extLst>
            <c:ext xmlns:c16="http://schemas.microsoft.com/office/drawing/2014/chart" uri="{C3380CC4-5D6E-409C-BE32-E72D297353CC}">
              <c16:uniqueId val="{00000000-9C4D-42E3-BE24-78B7C14364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4D-42E3-BE24-78B7C14364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4D-42E3-BE24-78B7C14364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4D-42E3-BE24-78B7C14364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2489</c:v>
                </c:pt>
                <c:pt idx="3">
                  <c:v>2444</c:v>
                </c:pt>
                <c:pt idx="6">
                  <c:v>2370</c:v>
                </c:pt>
                <c:pt idx="9">
                  <c:v>1890</c:v>
                </c:pt>
                <c:pt idx="12">
                  <c:v>2065</c:v>
                </c:pt>
              </c:numCache>
            </c:numRef>
          </c:val>
          <c:extLst>
            <c:ext xmlns:c16="http://schemas.microsoft.com/office/drawing/2014/chart" uri="{C3380CC4-5D6E-409C-BE32-E72D297353CC}">
              <c16:uniqueId val="{00000004-9C4D-42E3-BE24-78B7C14364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1593</c:v>
                </c:pt>
                <c:pt idx="3">
                  <c:v>1934</c:v>
                </c:pt>
                <c:pt idx="6">
                  <c:v>2694</c:v>
                </c:pt>
                <c:pt idx="9">
                  <c:v>4023</c:v>
                </c:pt>
                <c:pt idx="12">
                  <c:v>4238</c:v>
                </c:pt>
              </c:numCache>
            </c:numRef>
          </c:val>
          <c:extLst>
            <c:ext xmlns:c16="http://schemas.microsoft.com/office/drawing/2014/chart" uri="{C3380CC4-5D6E-409C-BE32-E72D297353CC}">
              <c16:uniqueId val="{00000005-9C4D-42E3-BE24-78B7C14364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4D-42E3-BE24-78B7C14364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85367</c:v>
                </c:pt>
                <c:pt idx="3">
                  <c:v>83452</c:v>
                </c:pt>
                <c:pt idx="6">
                  <c:v>79681</c:v>
                </c:pt>
                <c:pt idx="9">
                  <c:v>77678</c:v>
                </c:pt>
                <c:pt idx="12">
                  <c:v>76368</c:v>
                </c:pt>
              </c:numCache>
            </c:numRef>
          </c:val>
          <c:extLst>
            <c:ext xmlns:c16="http://schemas.microsoft.com/office/drawing/2014/chart" uri="{C3380CC4-5D6E-409C-BE32-E72D297353CC}">
              <c16:uniqueId val="{00000007-9C4D-42E3-BE24-78B7C143640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32031</c:v>
                </c:pt>
                <c:pt idx="2">
                  <c:v>#N/A</c:v>
                </c:pt>
                <c:pt idx="3">
                  <c:v>#N/A</c:v>
                </c:pt>
                <c:pt idx="4">
                  <c:v>33294</c:v>
                </c:pt>
                <c:pt idx="5">
                  <c:v>#N/A</c:v>
                </c:pt>
                <c:pt idx="6">
                  <c:v>#N/A</c:v>
                </c:pt>
                <c:pt idx="7">
                  <c:v>32247</c:v>
                </c:pt>
                <c:pt idx="8">
                  <c:v>#N/A</c:v>
                </c:pt>
                <c:pt idx="9">
                  <c:v>#N/A</c:v>
                </c:pt>
                <c:pt idx="10">
                  <c:v>32790</c:v>
                </c:pt>
                <c:pt idx="11">
                  <c:v>#N/A</c:v>
                </c:pt>
                <c:pt idx="12">
                  <c:v>#N/A</c:v>
                </c:pt>
                <c:pt idx="13">
                  <c:v>33507</c:v>
                </c:pt>
                <c:pt idx="14">
                  <c:v>#N/A</c:v>
                </c:pt>
              </c:numCache>
            </c:numRef>
          </c:val>
          <c:smooth val="0"/>
          <c:extLst>
            <c:ext xmlns:c16="http://schemas.microsoft.com/office/drawing/2014/chart" uri="{C3380CC4-5D6E-409C-BE32-E72D297353CC}">
              <c16:uniqueId val="{00000008-9C4D-42E3-BE24-78B7C143640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664884</c:v>
                </c:pt>
                <c:pt idx="5">
                  <c:v>656798</c:v>
                </c:pt>
                <c:pt idx="8">
                  <c:v>633935</c:v>
                </c:pt>
                <c:pt idx="11">
                  <c:v>626413</c:v>
                </c:pt>
                <c:pt idx="14">
                  <c:v>693218</c:v>
                </c:pt>
              </c:numCache>
            </c:numRef>
          </c:val>
          <c:extLst>
            <c:ext xmlns:c16="http://schemas.microsoft.com/office/drawing/2014/chart" uri="{C3380CC4-5D6E-409C-BE32-E72D297353CC}">
              <c16:uniqueId val="{00000000-33EB-442D-B603-888BEF34A7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34434</c:v>
                </c:pt>
                <c:pt idx="5">
                  <c:v>34254</c:v>
                </c:pt>
                <c:pt idx="8">
                  <c:v>32771</c:v>
                </c:pt>
                <c:pt idx="11">
                  <c:v>31371</c:v>
                </c:pt>
                <c:pt idx="14">
                  <c:v>30615</c:v>
                </c:pt>
              </c:numCache>
            </c:numRef>
          </c:val>
          <c:extLst>
            <c:ext xmlns:c16="http://schemas.microsoft.com/office/drawing/2014/chart" uri="{C3380CC4-5D6E-409C-BE32-E72D297353CC}">
              <c16:uniqueId val="{00000001-33EB-442D-B603-888BEF34A7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117723</c:v>
                </c:pt>
                <c:pt idx="5">
                  <c:v>133466</c:v>
                </c:pt>
                <c:pt idx="8">
                  <c:v>139515</c:v>
                </c:pt>
                <c:pt idx="11">
                  <c:v>148359</c:v>
                </c:pt>
                <c:pt idx="14">
                  <c:v>165508</c:v>
                </c:pt>
              </c:numCache>
            </c:numRef>
          </c:val>
          <c:extLst>
            <c:ext xmlns:c16="http://schemas.microsoft.com/office/drawing/2014/chart" uri="{C3380CC4-5D6E-409C-BE32-E72D297353CC}">
              <c16:uniqueId val="{00000002-33EB-442D-B603-888BEF34A7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EB-442D-B603-888BEF34A7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EB-442D-B603-888BEF34A7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18587</c:v>
                </c:pt>
                <c:pt idx="3">
                  <c:v>18405</c:v>
                </c:pt>
                <c:pt idx="6">
                  <c:v>18102</c:v>
                </c:pt>
                <c:pt idx="9">
                  <c:v>17931</c:v>
                </c:pt>
                <c:pt idx="12">
                  <c:v>17768</c:v>
                </c:pt>
              </c:numCache>
            </c:numRef>
          </c:val>
          <c:extLst>
            <c:ext xmlns:c16="http://schemas.microsoft.com/office/drawing/2014/chart" uri="{C3380CC4-5D6E-409C-BE32-E72D297353CC}">
              <c16:uniqueId val="{00000005-33EB-442D-B603-888BEF34A7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97432</c:v>
                </c:pt>
                <c:pt idx="3">
                  <c:v>94223</c:v>
                </c:pt>
                <c:pt idx="6">
                  <c:v>90092</c:v>
                </c:pt>
                <c:pt idx="9">
                  <c:v>92054</c:v>
                </c:pt>
                <c:pt idx="12">
                  <c:v>89621</c:v>
                </c:pt>
              </c:numCache>
            </c:numRef>
          </c:val>
          <c:extLst>
            <c:ext xmlns:c16="http://schemas.microsoft.com/office/drawing/2014/chart" uri="{C3380CC4-5D6E-409C-BE32-E72D297353CC}">
              <c16:uniqueId val="{00000006-33EB-442D-B603-888BEF34A7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3EB-442D-B603-888BEF34A7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26295</c:v>
                </c:pt>
                <c:pt idx="3">
                  <c:v>26818</c:v>
                </c:pt>
                <c:pt idx="6">
                  <c:v>26015</c:v>
                </c:pt>
                <c:pt idx="9">
                  <c:v>26311</c:v>
                </c:pt>
                <c:pt idx="12">
                  <c:v>25100</c:v>
                </c:pt>
              </c:numCache>
            </c:numRef>
          </c:val>
          <c:extLst>
            <c:ext xmlns:c16="http://schemas.microsoft.com/office/drawing/2014/chart" uri="{C3380CC4-5D6E-409C-BE32-E72D297353CC}">
              <c16:uniqueId val="{00000008-33EB-442D-B603-888BEF34A7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EB-442D-B603-888BEF34A7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1212268</c:v>
                </c:pt>
                <c:pt idx="3">
                  <c:v>1210915</c:v>
                </c:pt>
                <c:pt idx="6">
                  <c:v>1188920</c:v>
                </c:pt>
                <c:pt idx="9">
                  <c:v>1181253</c:v>
                </c:pt>
                <c:pt idx="12">
                  <c:v>1254388</c:v>
                </c:pt>
              </c:numCache>
            </c:numRef>
          </c:val>
          <c:extLst>
            <c:ext xmlns:c16="http://schemas.microsoft.com/office/drawing/2014/chart" uri="{C3380CC4-5D6E-409C-BE32-E72D297353CC}">
              <c16:uniqueId val="{0000000A-33EB-442D-B603-888BEF34A74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537543</c:v>
                </c:pt>
                <c:pt idx="2">
                  <c:v>#N/A</c:v>
                </c:pt>
                <c:pt idx="3">
                  <c:v>#N/A</c:v>
                </c:pt>
                <c:pt idx="4">
                  <c:v>525844</c:v>
                </c:pt>
                <c:pt idx="5">
                  <c:v>#N/A</c:v>
                </c:pt>
                <c:pt idx="6">
                  <c:v>#N/A</c:v>
                </c:pt>
                <c:pt idx="7">
                  <c:v>516906</c:v>
                </c:pt>
                <c:pt idx="8">
                  <c:v>#N/A</c:v>
                </c:pt>
                <c:pt idx="9">
                  <c:v>#N/A</c:v>
                </c:pt>
                <c:pt idx="10">
                  <c:v>511406</c:v>
                </c:pt>
                <c:pt idx="11">
                  <c:v>#N/A</c:v>
                </c:pt>
                <c:pt idx="12">
                  <c:v>#N/A</c:v>
                </c:pt>
                <c:pt idx="13">
                  <c:v>497535</c:v>
                </c:pt>
                <c:pt idx="14">
                  <c:v>#N/A</c:v>
                </c:pt>
              </c:numCache>
            </c:numRef>
          </c:val>
          <c:smooth val="0"/>
          <c:extLst>
            <c:ext xmlns:c16="http://schemas.microsoft.com/office/drawing/2014/chart" uri="{C3380CC4-5D6E-409C-BE32-E72D297353CC}">
              <c16:uniqueId val="{0000000B-33EB-442D-B603-888BEF34A74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13513</c:v>
                </c:pt>
                <c:pt idx="1">
                  <c:v>15464</c:v>
                </c:pt>
                <c:pt idx="2">
                  <c:v>16841</c:v>
                </c:pt>
              </c:numCache>
            </c:numRef>
          </c:val>
          <c:extLst>
            <c:ext xmlns:c16="http://schemas.microsoft.com/office/drawing/2014/chart" uri="{C3380CC4-5D6E-409C-BE32-E72D297353CC}">
              <c16:uniqueId val="{00000000-D22D-46CB-8DA8-D744580318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52435</c:v>
                </c:pt>
                <c:pt idx="1">
                  <c:v>53451</c:v>
                </c:pt>
                <c:pt idx="2">
                  <c:v>64925</c:v>
                </c:pt>
              </c:numCache>
            </c:numRef>
          </c:val>
          <c:extLst>
            <c:ext xmlns:c16="http://schemas.microsoft.com/office/drawing/2014/chart" uri="{C3380CC4-5D6E-409C-BE32-E72D297353CC}">
              <c16:uniqueId val="{00000001-D22D-46CB-8DA8-D744580318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69239</c:v>
                </c:pt>
                <c:pt idx="1">
                  <c:v>74345</c:v>
                </c:pt>
                <c:pt idx="2">
                  <c:v>185909</c:v>
                </c:pt>
              </c:numCache>
            </c:numRef>
          </c:val>
          <c:extLst>
            <c:ext xmlns:c16="http://schemas.microsoft.com/office/drawing/2014/chart" uri="{C3380CC4-5D6E-409C-BE32-E72D297353CC}">
              <c16:uniqueId val="{00000002-D22D-46CB-8DA8-D744580318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バブル経済崩壊以降、国の経済対策に呼応し、他県に比して積極的に公共投資を実施した結果、公債費負担は平成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年度にピークとなったが、県債の新規発行の抑制、償還期間の延長による平準化対策、繰上償還などにより、年々減少している。</a:t>
          </a:r>
        </a:p>
        <a:p>
          <a:r>
            <a:rPr kumimoji="1" lang="ja-JP" altLang="en-US" sz="1400">
              <a:latin typeface="ＭＳ ゴシック" pitchFamily="49" charset="-128"/>
              <a:ea typeface="ＭＳ ゴシック" pitchFamily="49" charset="-128"/>
            </a:rPr>
            <a:t>今後は、能登半島地震・奥能登豪雨からの復旧・復興に係る財政支出により、厳しい財政状況が想定されることから、引き続き、歳入の確保や歳出全般にわたる見直しなど、行財政改革に不断に取り組み、中長期的な展望に立った持続可能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本県では、満期一括償還方式の地方債について、令和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年度に「ほっと石川観光応援債」の償還を行ったところである。</a:t>
          </a:r>
        </a:p>
        <a:p>
          <a:r>
            <a:rPr kumimoji="1" lang="ja-JP" altLang="en-US" sz="1400">
              <a:latin typeface="ＭＳ ゴシック" pitchFamily="49" charset="-128"/>
              <a:ea typeface="ＭＳ ゴシック" pitchFamily="49" charset="-128"/>
            </a:rPr>
            <a:t>今後も、着実な償還に必要な額の積立を継続していく。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バブル経済崩壊以降、国の経済対策に呼応し、他県に比して積極的に公共投資を実施した結果、公債費負担は平成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年度にピークとなったが、県債の新規発行の抑制、償還期間の延長による平準化対策、繰上償還などにより、年々減少している。</a:t>
          </a:r>
        </a:p>
        <a:p>
          <a:r>
            <a:rPr kumimoji="1" lang="ja-JP" altLang="en-US" sz="1400">
              <a:latin typeface="ＭＳ ゴシック" pitchFamily="49" charset="-128"/>
              <a:ea typeface="ＭＳ ゴシック" pitchFamily="49" charset="-128"/>
            </a:rPr>
            <a:t>今後は、能登半島地震・奥能登豪雨からの復旧・復興に係る財政支出により、厳しい財政状況が想定されることから、引き続き、歳入の確保や歳出全般にわたる見直しなど、行財政改革に不断に取り組み、中長期的な展望に立った持続可能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財政調整基金において、決算剰余金等約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億円を積み立てたほか、減債基金において、令和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年度の税収が想定を上回ったことによる後年度の普通交付税の減額精算等に対応するための積み立てを行ったことに加え、令和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年能登半島地震復興基金や能登応援復興基金など、能登半島地震・奥能登豪雨からの復旧・復興のための基金を創設したことにより、基金全体では約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年度の三位一体改革による地方交付税の削減や平成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年度のリーマン・ショックによる税収減により、財政調整基金・減債基金の２基金について、平成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億円の取り崩しを余儀なくされた。また、令和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年度には、新型コロナウイルス感染症の対応のため、思い切った財政出動を行い、約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億円の財政調整基金の取崩しを行ったが、その後の歳出抑制などの努力の末、財政調整基金の残高をコロナ前の水準まで復元した。令和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能登半島地震・奥能登豪雨の対応のため、予算編成において財政調整基金の取り崩しを余儀なくされたが、好調な税収や国の手厚い財政措置により財源確保が図られたため、予定していた基金の取り崩しを取り止め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能登半島地震・奥能登豪雨からの復旧・復興に加え、公共施設の老朽化対策等に伴う公債費の増加など、様々な財政需要が見込まれるため、引き続き、必要な資金の確保に努めるとともに、現在保有している基金は、県民生活の向上や本県のさらなる発展につながるよう、その時々の財政状況も踏まえながら、有効に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社会福祉の充実のための基金や災害対応のための基金、農業や林業の振興のための基金に加え、能登半島地震・奥能登豪雨からの復興のための基金などを設置している。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能登復興応援基金や令和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年能登半島地震復興基金の創設等により、その他特定目的基金の残高は約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能登復興応援基金や令和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年能登半島地震復興基金などの基金を取り崩すことで、能登半島地震・奥能登豪雨からの復旧・復興に活用していく。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能登半島地震・奥能登豪雨の対応のため、予算編成において財政調整基金の取り崩しを余儀なくされたが、好調な税収や国の手厚い財政措置により財源確保が図られたため、予定していた基金の取り崩しを取り止めたことから、決算剰余金等の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能登半島地震・奥能登豪雨からの復旧・復興に係る財政支出により、大きな財政負担が見込まれることから、事業の選択と集中や、行政コストの見直し、基金残高の確保に努めるなど、持続可能な行財政運営に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年度の税収が想定を上回ったことによる後年度の普通交付税の減額精算に備えた積み立てや、国の補正予算で措置された臨時財政対策債償還費の積み立てなどにより増となった。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公共施設の老朽化対策など様々な財政需要が予想されており、公債費負担の増加などが見込まれるため、こうした状況に備え、必要な資金を基金に積み立てていく。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1,098,121
1,077,588
4,186.20
1,045,970,686
1,012,339,392
2,238,370
320,385,935
1,236,515,928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年度は、景気回復による税収の増加等に伴い基準財政収入額が増加したことにより、財政力指数は前年度から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42</xdr:row>
      <xdr:rowOff>25400</xdr:rowOff>
    </xdr:from>
    <xdr:to>
      <xdr:col>23</xdr:col>
      <xdr:colOff>133350</xdr:colOff>
      <xdr:row>44</xdr:row>
      <xdr:rowOff>165100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7226300"/>
          <a:ext cx="0" cy="482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111777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121920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72263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92710</xdr:rowOff>
    </xdr:from>
    <xdr:to>
      <xdr:col>19</xdr:col>
      <xdr:colOff>184150</xdr:colOff>
      <xdr:row>44</xdr:row>
      <xdr:rowOff>22860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121920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22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92710</xdr:rowOff>
    </xdr:from>
    <xdr:to>
      <xdr:col>15</xdr:col>
      <xdr:colOff>133350</xdr:colOff>
      <xdr:row>44</xdr:row>
      <xdr:rowOff>22860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92710</xdr:rowOff>
    </xdr:from>
    <xdr:to>
      <xdr:col>11</xdr:col>
      <xdr:colOff>82550</xdr:colOff>
      <xdr:row>44</xdr:row>
      <xdr:rowOff>22860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59690</xdr:rowOff>
    </xdr:from>
    <xdr:to>
      <xdr:col>7</xdr:col>
      <xdr:colOff>31750</xdr:colOff>
      <xdr:row>37</xdr:row>
      <xdr:rowOff>161290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67327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11447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704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11447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年度は、定年延長の影響による退職者数の増加に伴い、退職手当が増加した一方、企業業績好調による実質県税の増加により、前年度から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ポイント改善の</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は、高齢化の進展による社会保障関係経費の増加や、能登半島地震・奥能登豪雨からの復旧・復興に伴う公債費の増加が見込まれるなど、厳しい財政状況が想定されることから、引き続き、歳入の確保や歳出全般にわたる見直しなど、行財政改革に不断に取り組み、社会経済情勢の変化にも機動的に対応できる持続可能な財政運営に努めていく。</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72269</xdr:rowOff>
    </xdr:from>
    <xdr:to>
      <xdr:col>23</xdr:col>
      <xdr:colOff>133350</xdr:colOff>
      <xdr:row>61</xdr:row>
      <xdr:rowOff>83759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307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28925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83759</xdr:rowOff>
    </xdr:from>
    <xdr:to>
      <xdr:col>19</xdr:col>
      <xdr:colOff>133350</xdr:colOff>
      <xdr:row>61</xdr:row>
      <xdr:rowOff>83759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42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69548</xdr:rowOff>
    </xdr:from>
    <xdr:to>
      <xdr:col>15</xdr:col>
      <xdr:colOff>82550</xdr:colOff>
      <xdr:row>61</xdr:row>
      <xdr:rowOff>83759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13648"/>
          <a:ext cx="889000" cy="5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108753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69548</xdr:rowOff>
    </xdr:from>
    <xdr:to>
      <xdr:col>11</xdr:col>
      <xdr:colOff>31750</xdr:colOff>
      <xdr:row>62</xdr:row>
      <xdr:rowOff>142119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13648"/>
          <a:ext cx="889000" cy="75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83051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19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122058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21469</xdr:rowOff>
    </xdr:from>
    <xdr:to>
      <xdr:col>23</xdr:col>
      <xdr:colOff>184150</xdr:colOff>
      <xdr:row>61</xdr:row>
      <xdr:rowOff>123069</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37996</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2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32959</xdr:rowOff>
    </xdr:from>
    <xdr:to>
      <xdr:col>19</xdr:col>
      <xdr:colOff>184150</xdr:colOff>
      <xdr:row>61</xdr:row>
      <xdr:rowOff>134559</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144736</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32959</xdr:rowOff>
    </xdr:from>
    <xdr:to>
      <xdr:col>15</xdr:col>
      <xdr:colOff>133350</xdr:colOff>
      <xdr:row>61</xdr:row>
      <xdr:rowOff>134559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144736</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18748</xdr:rowOff>
    </xdr:from>
    <xdr:to>
      <xdr:col>11</xdr:col>
      <xdr:colOff>82550</xdr:colOff>
      <xdr:row>58</xdr:row>
      <xdr:rowOff>120348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96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130525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91319</xdr:rowOff>
    </xdr:from>
    <xdr:to>
      <xdr:col>7</xdr:col>
      <xdr:colOff>31750</xdr:colOff>
      <xdr:row>63</xdr:row>
      <xdr:rowOff>21469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31646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年度は、災害救助法に基づく応急救助など能登半島地震・奥能登豪雨への対応に係る経費の増加に伴い、物件費が増加した結果、</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人あたり人件費・物件費等の決算額は、前年度から増加した。</a:t>
          </a:r>
        </a:p>
        <a:p>
          <a:r>
            <a:rPr kumimoji="1" lang="ja-JP" altLang="en-US" sz="1300">
              <a:latin typeface="ＭＳ Ｐゴシック" panose="020B0600070205080204" pitchFamily="50" charset="-128"/>
              <a:ea typeface="ＭＳ Ｐゴシック" panose="020B0600070205080204" pitchFamily="50" charset="-128"/>
            </a:rPr>
            <a:t>こうした不測の事態に備えるため、今後とも、県行政の範囲の見直しや民間ノウハウの積極的な活用など、業務の効率化を推進し、経費の抑制を図っていく。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170909</xdr:rowOff>
    </xdr:from>
    <xdr:to>
      <xdr:col>23</xdr:col>
      <xdr:colOff>133350</xdr:colOff>
      <xdr:row>89</xdr:row>
      <xdr:rowOff>89502</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58359"/>
          <a:ext cx="0" cy="1290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61579</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2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89502</xdr:rowOff>
    </xdr:from>
    <xdr:to>
      <xdr:col>24</xdr:col>
      <xdr:colOff>12700</xdr:colOff>
      <xdr:row>89</xdr:row>
      <xdr:rowOff>89502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4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85836</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0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170909</xdr:rowOff>
    </xdr:from>
    <xdr:to>
      <xdr:col>24</xdr:col>
      <xdr:colOff>12700</xdr:colOff>
      <xdr:row>81</xdr:row>
      <xdr:rowOff>170909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5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128735</xdr:rowOff>
    </xdr:from>
    <xdr:to>
      <xdr:col>23</xdr:col>
      <xdr:colOff>133350</xdr:colOff>
      <xdr:row>89</xdr:row>
      <xdr:rowOff>89502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530535"/>
          <a:ext cx="838200" cy="81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43076</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01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26549</xdr:rowOff>
    </xdr:from>
    <xdr:to>
      <xdr:col>23</xdr:col>
      <xdr:colOff>184150</xdr:colOff>
      <xdr:row>83</xdr:row>
      <xdr:rowOff>128149</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21299</xdr:rowOff>
    </xdr:from>
    <xdr:to>
      <xdr:col>19</xdr:col>
      <xdr:colOff>133350</xdr:colOff>
      <xdr:row>84</xdr:row>
      <xdr:rowOff>128735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51649"/>
          <a:ext cx="889000" cy="27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95977</xdr:rowOff>
    </xdr:from>
    <xdr:to>
      <xdr:col>19</xdr:col>
      <xdr:colOff>184150</xdr:colOff>
      <xdr:row>83</xdr:row>
      <xdr:rowOff>26127</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5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36304</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2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16763</xdr:rowOff>
    </xdr:from>
    <xdr:to>
      <xdr:col>15</xdr:col>
      <xdr:colOff>82550</xdr:colOff>
      <xdr:row>83</xdr:row>
      <xdr:rowOff>21299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47113"/>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7854</xdr:rowOff>
    </xdr:from>
    <xdr:to>
      <xdr:col>15</xdr:col>
      <xdr:colOff>133350</xdr:colOff>
      <xdr:row>83</xdr:row>
      <xdr:rowOff>109454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3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94231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32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122117</xdr:rowOff>
    </xdr:from>
    <xdr:to>
      <xdr:col>11</xdr:col>
      <xdr:colOff>31750</xdr:colOff>
      <xdr:row>83</xdr:row>
      <xdr:rowOff>16763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81017"/>
          <a:ext cx="889000" cy="6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89260</xdr:rowOff>
    </xdr:from>
    <xdr:to>
      <xdr:col>11</xdr:col>
      <xdr:colOff>82550</xdr:colOff>
      <xdr:row>83</xdr:row>
      <xdr:rowOff>19410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4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29587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1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61001</xdr:rowOff>
    </xdr:from>
    <xdr:to>
      <xdr:col>7</xdr:col>
      <xdr:colOff>31750</xdr:colOff>
      <xdr:row>80</xdr:row>
      <xdr:rowOff>162601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377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54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38702</xdr:rowOff>
    </xdr:from>
    <xdr:to>
      <xdr:col>23</xdr:col>
      <xdr:colOff>184150</xdr:colOff>
      <xdr:row>89</xdr:row>
      <xdr:rowOff>140302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52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106029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51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77935</xdr:rowOff>
    </xdr:from>
    <xdr:to>
      <xdr:col>19</xdr:col>
      <xdr:colOff>184150</xdr:colOff>
      <xdr:row>85</xdr:row>
      <xdr:rowOff>8085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47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164312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66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141949</xdr:rowOff>
    </xdr:from>
    <xdr:to>
      <xdr:col>15</xdr:col>
      <xdr:colOff>133350</xdr:colOff>
      <xdr:row>83</xdr:row>
      <xdr:rowOff>72099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0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82276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6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137413</xdr:rowOff>
    </xdr:from>
    <xdr:to>
      <xdr:col>11</xdr:col>
      <xdr:colOff>82550</xdr:colOff>
      <xdr:row>83</xdr:row>
      <xdr:rowOff>67563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52340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71317</xdr:rowOff>
    </xdr:from>
    <xdr:to>
      <xdr:col>7</xdr:col>
      <xdr:colOff>31750</xdr:colOff>
      <xdr:row>83</xdr:row>
      <xdr:rowOff>1467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157694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1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今後とも民間給与の状況や国・他県の動向等を踏まえ、適正な給与水準となるよう努める。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80011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6050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80011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5080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605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5080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74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513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40657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職員数は近年減少又は横ばい傾向だが、人口がそれ以上に減少傾向であるため、人口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万人当たり職員数は増加傾向となっている。</a:t>
          </a:r>
        </a:p>
        <a:p>
          <a:r>
            <a:rPr kumimoji="1" lang="ja-JP" altLang="en-US" sz="1300">
              <a:latin typeface="ＭＳ Ｐゴシック" panose="020B0600070205080204" pitchFamily="50" charset="-128"/>
              <a:ea typeface="ＭＳ Ｐゴシック" panose="020B0600070205080204" pitchFamily="50" charset="-128"/>
            </a:rPr>
            <a:t>知事部局職員数については、より簡素で効率的・機動的な執行体制の構築を図る観点から定員管理に取り組んできたところであり、時代の変化に適時的確に対応し、県民の視点に立った行政サービスの提供に向けて、業務改善を徹底しつつ、政策課題に対応した組織体制の整備と必要な職員数の確保を行う。</a:t>
          </a: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58417</xdr:rowOff>
    </xdr:from>
    <xdr:to>
      <xdr:col>81</xdr:col>
      <xdr:colOff>44450</xdr:colOff>
      <xdr:row>67</xdr:row>
      <xdr:rowOff>57586</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10516867"/>
          <a:ext cx="0" cy="102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29663</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51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57586</xdr:rowOff>
    </xdr:from>
    <xdr:to>
      <xdr:col>81</xdr:col>
      <xdr:colOff>133350</xdr:colOff>
      <xdr:row>67</xdr:row>
      <xdr:rowOff>57586</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544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144794</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1026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58417</xdr:rowOff>
    </xdr:from>
    <xdr:to>
      <xdr:col>81</xdr:col>
      <xdr:colOff>133350</xdr:colOff>
      <xdr:row>61</xdr:row>
      <xdr:rowOff>58417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051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71659</xdr:rowOff>
    </xdr:from>
    <xdr:to>
      <xdr:col>81</xdr:col>
      <xdr:colOff>44450</xdr:colOff>
      <xdr:row>63</xdr:row>
      <xdr:rowOff>91498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873009"/>
          <a:ext cx="838200" cy="1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134981</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593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118454</xdr:rowOff>
    </xdr:from>
    <xdr:to>
      <xdr:col>81</xdr:col>
      <xdr:colOff>95250</xdr:colOff>
      <xdr:row>63</xdr:row>
      <xdr:rowOff>48604</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74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65230</xdr:rowOff>
    </xdr:from>
    <xdr:to>
      <xdr:col>77</xdr:col>
      <xdr:colOff>44450</xdr:colOff>
      <xdr:row>63</xdr:row>
      <xdr:rowOff>71659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866580"/>
          <a:ext cx="8890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72951</xdr:rowOff>
    </xdr:from>
    <xdr:to>
      <xdr:col>77</xdr:col>
      <xdr:colOff>95250</xdr:colOff>
      <xdr:row>63</xdr:row>
      <xdr:rowOff>3101</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70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13278</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47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61628</xdr:rowOff>
    </xdr:from>
    <xdr:to>
      <xdr:col>72</xdr:col>
      <xdr:colOff>203200</xdr:colOff>
      <xdr:row>63</xdr:row>
      <xdr:rowOff>65230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862978"/>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93583</xdr:rowOff>
    </xdr:from>
    <xdr:to>
      <xdr:col>73</xdr:col>
      <xdr:colOff>44450</xdr:colOff>
      <xdr:row>63</xdr:row>
      <xdr:rowOff>23733</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72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33910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49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44995</xdr:rowOff>
    </xdr:from>
    <xdr:to>
      <xdr:col>68</xdr:col>
      <xdr:colOff>152400</xdr:colOff>
      <xdr:row>63</xdr:row>
      <xdr:rowOff>61628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846345"/>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61541</xdr:rowOff>
    </xdr:from>
    <xdr:to>
      <xdr:col>68</xdr:col>
      <xdr:colOff>203200</xdr:colOff>
      <xdr:row>62</xdr:row>
      <xdr:rowOff>163141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6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1868</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46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141885</xdr:rowOff>
    </xdr:from>
    <xdr:to>
      <xdr:col>64</xdr:col>
      <xdr:colOff>152400</xdr:colOff>
      <xdr:row>59</xdr:row>
      <xdr:rowOff>72035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0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82212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98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40698</xdr:rowOff>
    </xdr:from>
    <xdr:to>
      <xdr:col>81</xdr:col>
      <xdr:colOff>95250</xdr:colOff>
      <xdr:row>63</xdr:row>
      <xdr:rowOff>142298</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8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12775</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81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20859</xdr:rowOff>
    </xdr:from>
    <xdr:to>
      <xdr:col>77</xdr:col>
      <xdr:colOff>95250</xdr:colOff>
      <xdr:row>63</xdr:row>
      <xdr:rowOff>122459</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82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107236</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908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14430</xdr:rowOff>
    </xdr:from>
    <xdr:to>
      <xdr:col>73</xdr:col>
      <xdr:colOff>44450</xdr:colOff>
      <xdr:row>63</xdr:row>
      <xdr:rowOff>116030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8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100807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90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10828</xdr:rowOff>
    </xdr:from>
    <xdr:to>
      <xdr:col>68</xdr:col>
      <xdr:colOff>203200</xdr:colOff>
      <xdr:row>63</xdr:row>
      <xdr:rowOff>112428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8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97205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89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165645</xdr:rowOff>
    </xdr:from>
    <xdr:to>
      <xdr:col>64</xdr:col>
      <xdr:colOff>152400</xdr:colOff>
      <xdr:row>63</xdr:row>
      <xdr:rowOff>95795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7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80572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88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％（前年度と同値）となっており、これまでの県債残高の抑制や県債の繰上償還による公債費負担の平準化といった財政健全化に向けた取組により、早期健全化基準を下回っている。</a:t>
          </a:r>
        </a:p>
        <a:p>
          <a:r>
            <a:rPr kumimoji="1" lang="ja-JP" altLang="en-US" sz="1300">
              <a:latin typeface="ＭＳ Ｐゴシック" panose="020B0600070205080204" pitchFamily="50" charset="-128"/>
              <a:ea typeface="ＭＳ Ｐゴシック" panose="020B0600070205080204" pitchFamily="50" charset="-128"/>
            </a:rPr>
            <a:t>今後は能登半島地震・奥能登豪雨からの復旧・復興に係る財政支出や、北陸新幹線建設等による公債費負担の本格化が見込まれることから、これまで以上に、持続可能な行財政運営を行っていく。</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107950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134761</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290800" y="66230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38</xdr:row>
      <xdr:rowOff>148167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161572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6632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4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110772</xdr:rowOff>
    </xdr:from>
    <xdr:to>
      <xdr:col>64</xdr:col>
      <xdr:colOff>152400</xdr:colOff>
      <xdr:row>39</xdr:row>
      <xdr:rowOff>40922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25699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a:t>
          </a:r>
          <a:r>
            <a:rPr kumimoji="1" lang="en-US" altLang="ja-JP" sz="1300">
              <a:latin typeface="ＭＳ Ｐゴシック" panose="020B0600070205080204" pitchFamily="50" charset="-128"/>
              <a:ea typeface="ＭＳ Ｐゴシック" panose="020B0600070205080204" pitchFamily="50" charset="-128"/>
            </a:rPr>
            <a:t>182.0</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10.0 </a:t>
          </a:r>
          <a:r>
            <a:rPr kumimoji="1" lang="ja-JP" altLang="en-US" sz="1300">
              <a:latin typeface="ＭＳ Ｐゴシック" panose="020B0600070205080204" pitchFamily="50" charset="-128"/>
              <a:ea typeface="ＭＳ Ｐゴシック" panose="020B0600070205080204" pitchFamily="50" charset="-128"/>
            </a:rPr>
            <a:t>ポイント減）となっており、これまでの県債残高の抑制や行財政改革による職員数削減といった財政健全化に向けた取組により、早期健全化基準を下回っている。</a:t>
          </a:r>
        </a:p>
        <a:p>
          <a:r>
            <a:rPr kumimoji="1" lang="ja-JP" altLang="en-US" sz="1300">
              <a:latin typeface="ＭＳ Ｐゴシック" panose="020B0600070205080204" pitchFamily="50" charset="-128"/>
              <a:ea typeface="ＭＳ Ｐゴシック" panose="020B0600070205080204" pitchFamily="50" charset="-128"/>
            </a:rPr>
            <a:t>今後は能登半島地震・奥能登豪雨からの復旧・復興に係る財政支出や、北陸新幹線建設等による公債費負担の本格化が見込まれることから、これまで以上に、持続可能な行財政運営を行っていく。</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0" name="将来負担の状況グラフ枠">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2" name="将来負担の状況最小値テキスト">
          <a:extLst>
            <a:ext uri="{FF2B5EF4-FFF2-40B4-BE49-F238E27FC236}">
              <a16:creationId xmlns:a16="http://schemas.microsoft.com/office/drawing/2014/main" id="{00000000-0008-0000-0300-0000A6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4" name="将来負担の状況最大値テキスト">
          <a:extLst>
            <a:ext uri="{FF2B5EF4-FFF2-40B4-BE49-F238E27FC236}">
              <a16:creationId xmlns:a16="http://schemas.microsoft.com/office/drawing/2014/main" id="{00000000-0008-0000-0300-0000A8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151765</xdr:rowOff>
    </xdr:from>
    <xdr:to>
      <xdr:col>81</xdr:col>
      <xdr:colOff>44450</xdr:colOff>
      <xdr:row>18</xdr:row>
      <xdr:rowOff>40640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6179800" y="306641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7" name="将来負担の状況平均値テキスト">
          <a:extLst>
            <a:ext uri="{FF2B5EF4-FFF2-40B4-BE49-F238E27FC236}">
              <a16:creationId xmlns:a16="http://schemas.microsoft.com/office/drawing/2014/main" id="{00000000-0008-0000-0300-0000AB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28" name="フローチャート: 判断 427">
          <a:extLst>
            <a:ext uri="{FF2B5EF4-FFF2-40B4-BE49-F238E27FC236}">
              <a16:creationId xmlns:a16="http://schemas.microsoft.com/office/drawing/2014/main" id="{00000000-0008-0000-0300-0000AC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40640</xdr:rowOff>
    </xdr:from>
    <xdr:to>
      <xdr:col>77</xdr:col>
      <xdr:colOff>44450</xdr:colOff>
      <xdr:row>18</xdr:row>
      <xdr:rowOff>78042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5290800" y="3126740"/>
          <a:ext cx="8890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68389</xdr:rowOff>
    </xdr:from>
    <xdr:to>
      <xdr:col>72</xdr:col>
      <xdr:colOff>203200</xdr:colOff>
      <xdr:row>18</xdr:row>
      <xdr:rowOff>78042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4401800" y="315448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68389</xdr:rowOff>
    </xdr:from>
    <xdr:to>
      <xdr:col>68</xdr:col>
      <xdr:colOff>152400</xdr:colOff>
      <xdr:row>19</xdr:row>
      <xdr:rowOff>1302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3512800" y="3154489"/>
          <a:ext cx="889000" cy="10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154051</xdr:rowOff>
    </xdr:from>
    <xdr:to>
      <xdr:col>64</xdr:col>
      <xdr:colOff>152400</xdr:colOff>
      <xdr:row>18</xdr:row>
      <xdr:rowOff>84201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3462000" y="30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94378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3131800" y="283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100965</xdr:rowOff>
    </xdr:from>
    <xdr:to>
      <xdr:col>81</xdr:col>
      <xdr:colOff>95250</xdr:colOff>
      <xdr:row>18</xdr:row>
      <xdr:rowOff>31115</xdr:rowOff>
    </xdr:to>
    <xdr:sp macro="" textlink="">
      <xdr:nvSpPr>
        <xdr:cNvPr id="445" name="楕円 444">
          <a:extLst>
            <a:ext uri="{FF2B5EF4-FFF2-40B4-BE49-F238E27FC236}">
              <a16:creationId xmlns:a16="http://schemas.microsoft.com/office/drawing/2014/main" id="{00000000-0008-0000-0300-0000BD010000}"/>
            </a:ext>
          </a:extLst>
        </xdr:cNvPr>
        <xdr:cNvSpPr/>
      </xdr:nvSpPr>
      <xdr:spPr>
        <a:xfrm>
          <a:off x="169672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117492</xdr:rowOff>
    </xdr:from>
    <xdr:ext cx="762000" cy="259045"/>
    <xdr:sp macro="" textlink="">
      <xdr:nvSpPr>
        <xdr:cNvPr id="446" name="将来負担の状況該当値テキスト">
          <a:extLst>
            <a:ext uri="{FF2B5EF4-FFF2-40B4-BE49-F238E27FC236}">
              <a16:creationId xmlns:a16="http://schemas.microsoft.com/office/drawing/2014/main" id="{00000000-0008-0000-0300-0000BE010000}"/>
            </a:ext>
          </a:extLst>
        </xdr:cNvPr>
        <xdr:cNvSpPr txBox="1"/>
      </xdr:nvSpPr>
      <xdr:spPr>
        <a:xfrm>
          <a:off x="171069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161290</xdr:rowOff>
    </xdr:from>
    <xdr:to>
      <xdr:col>77</xdr:col>
      <xdr:colOff>95250</xdr:colOff>
      <xdr:row>18</xdr:row>
      <xdr:rowOff>91440</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1290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101617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27242</xdr:rowOff>
    </xdr:from>
    <xdr:to>
      <xdr:col>73</xdr:col>
      <xdr:colOff>44450</xdr:colOff>
      <xdr:row>18</xdr:row>
      <xdr:rowOff>128842</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5240000" y="311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139019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8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17589</xdr:rowOff>
    </xdr:from>
    <xdr:to>
      <xdr:col>68</xdr:col>
      <xdr:colOff>203200</xdr:colOff>
      <xdr:row>18</xdr:row>
      <xdr:rowOff>119189</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4351000" y="31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129366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87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121952</xdr:rowOff>
    </xdr:from>
    <xdr:to>
      <xdr:col>64</xdr:col>
      <xdr:colOff>152400</xdr:colOff>
      <xdr:row>19</xdr:row>
      <xdr:rowOff>52101</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32080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36879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329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1,098,121
1,077,588
4,186.20
1,045,970,686
1,012,339,392
2,238,370
320,385,935
1,236,515,928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年度は、定年延長の影響による退職者数の増加に伴う退職手当の増加により、人件費の経常収支比率は前年から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今後も業務のあり方を不断に見直すことにより定数管理を徹底し、総人件費の適正な管理に努めていく。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36</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86486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8648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24130</xdr:rowOff>
    </xdr:from>
    <xdr:to>
      <xdr:col>15</xdr:col>
      <xdr:colOff>98425</xdr:colOff>
      <xdr:row>35</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6819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24130</xdr:rowOff>
    </xdr:from>
    <xdr:to>
      <xdr:col>11</xdr:col>
      <xdr:colOff>9525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68198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87647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0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144780</xdr:rowOff>
    </xdr:from>
    <xdr:to>
      <xdr:col>11</xdr:col>
      <xdr:colOff>60325</xdr:colOff>
      <xdr:row>33</xdr:row>
      <xdr:rowOff>74930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85107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年度は、災害救助法に基づく応急救助など能登半島地震への対応に係る経費の増加に伴い、物件費の経常収支比率は前年から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今後とも、県行政の範囲の見直しや民間ノウハウの積極的な活用など、業務の効率化を推進し、経費の抑制を図る。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3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52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24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年度は、新型コロナウイルス感染症の５類移行に伴う医療費の減などにより、扶助費は前年度から減、扶助費の経常収支比率は前年と横ばいとなった。</a:t>
          </a:r>
        </a:p>
        <a:p>
          <a:r>
            <a:rPr kumimoji="1" lang="ja-JP" altLang="en-US" sz="1300">
              <a:latin typeface="ＭＳ Ｐゴシック" panose="020B0600070205080204" pitchFamily="50" charset="-128"/>
              <a:ea typeface="ＭＳ Ｐゴシック" panose="020B0600070205080204" pitchFamily="50" charset="-128"/>
            </a:rPr>
            <a:t>今後は高齢化の進展による社会保障関係経費の増加が見込まれ、県財政を圧迫する極めて厳しい状況が予想されることから、引き続き、歳出全般にわたる見直しに努めていく。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480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「その他」に含まれる維持補修費や貸付金、繰出金については、概ね同水準で推移している。</a:t>
          </a:r>
        </a:p>
        <a:p>
          <a:r>
            <a:rPr kumimoji="1" lang="ja-JP" altLang="en-US" sz="1300">
              <a:latin typeface="ＭＳ Ｐゴシック" panose="020B0600070205080204" pitchFamily="50" charset="-128"/>
              <a:ea typeface="ＭＳ Ｐゴシック" panose="020B0600070205080204" pitchFamily="50" charset="-128"/>
            </a:rPr>
            <a:t>今後も引き続き、歳出全般にわたる見直しに努めていく。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58420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671800" y="10299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58420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4782800" y="1029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893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004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年度は、高齢化の進展による後期高齢者医療給付費負担金の増などにより、補助費等の経常収支比率は前年から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今後も、高齢化の進展による社会保障関係経費の増加が見込まれ、県財政を圧迫する厳しい状況が予想されることから、引き続き、歳出全般にわたる見直しに努めていく。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57150</xdr:rowOff>
    </xdr:from>
    <xdr:to>
      <xdr:col>82</xdr:col>
      <xdr:colOff>107950</xdr:colOff>
      <xdr:row>37</xdr:row>
      <xdr:rowOff>95250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40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114300</xdr:rowOff>
    </xdr:from>
    <xdr:to>
      <xdr:col>78</xdr:col>
      <xdr:colOff>69850</xdr:colOff>
      <xdr:row>37</xdr:row>
      <xdr:rowOff>95250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86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114300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108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63500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08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50800</xdr:rowOff>
    </xdr:from>
    <xdr:to>
      <xdr:col>65</xdr:col>
      <xdr:colOff>53975</xdr:colOff>
      <xdr:row>40</xdr:row>
      <xdr:rowOff>152400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137177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6350</xdr:rowOff>
    </xdr:from>
    <xdr:to>
      <xdr:col>82</xdr:col>
      <xdr:colOff>158750</xdr:colOff>
      <xdr:row>37</xdr:row>
      <xdr:rowOff>107950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22877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44450</xdr:rowOff>
    </xdr:from>
    <xdr:to>
      <xdr:col>78</xdr:col>
      <xdr:colOff>120650</xdr:colOff>
      <xdr:row>37</xdr:row>
      <xdr:rowOff>146050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156227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63500</xdr:rowOff>
    </xdr:from>
    <xdr:to>
      <xdr:col>74</xdr:col>
      <xdr:colOff>31750</xdr:colOff>
      <xdr:row>36</xdr:row>
      <xdr:rowOff>165100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3827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12700</xdr:rowOff>
    </xdr:from>
    <xdr:to>
      <xdr:col>65</xdr:col>
      <xdr:colOff>53975</xdr:colOff>
      <xdr:row>36</xdr:row>
      <xdr:rowOff>114300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年度は、これまでの県債残高の抑制や県債の繰上償還による公債費負担の平準化といった財政健全化に向けた取り組みの効果が反映されたことにより、公債費の経常収支比率は前年から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今後は能登半島地震・奥能登豪雨からの復旧・復興に係る財政支出や、北陸新幹線建設等による公債費負担の本格化が見込まれることから、引き続き、公債費負担の一層の平準化に努めていく。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45357</xdr:rowOff>
    </xdr:from>
    <xdr:to>
      <xdr:col>24</xdr:col>
      <xdr:colOff>25400</xdr:colOff>
      <xdr:row>79</xdr:row>
      <xdr:rowOff>86179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987800" y="13418457"/>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102507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098800" y="136307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102507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2209800" y="13614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81</xdr:row>
      <xdr:rowOff>135164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320800" y="13614400"/>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198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166007</xdr:rowOff>
    </xdr:from>
    <xdr:to>
      <xdr:col>24</xdr:col>
      <xdr:colOff>76200</xdr:colOff>
      <xdr:row>78</xdr:row>
      <xdr:rowOff>96157</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11084</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321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147156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48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51707</xdr:rowOff>
    </xdr:from>
    <xdr:to>
      <xdr:col>15</xdr:col>
      <xdr:colOff>149225</xdr:colOff>
      <xdr:row>79</xdr:row>
      <xdr:rowOff>153307</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163484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84364</xdr:rowOff>
    </xdr:from>
    <xdr:to>
      <xdr:col>6</xdr:col>
      <xdr:colOff>171450</xdr:colOff>
      <xdr:row>82</xdr:row>
      <xdr:rowOff>14514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170741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人件費がグループ内で低い水準となっている一方で、その他の経費は概ねグループ平均と同程度であることから、公債費以外の比率はグループ内で平均的な水準となっている。</a:t>
          </a:r>
        </a:p>
        <a:p>
          <a:r>
            <a:rPr kumimoji="1" lang="ja-JP" altLang="en-US" sz="1300">
              <a:latin typeface="ＭＳ Ｐゴシック" panose="020B0600070205080204" pitchFamily="50" charset="-128"/>
              <a:ea typeface="ＭＳ Ｐゴシック" panose="020B0600070205080204" pitchFamily="50" charset="-128"/>
            </a:rPr>
            <a:t>今後も引き続き、歳出全般にわたる見直しに努めていく。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152400</xdr:rowOff>
    </xdr:from>
    <xdr:to>
      <xdr:col>82</xdr:col>
      <xdr:colOff>107950</xdr:colOff>
      <xdr:row>80</xdr:row>
      <xdr:rowOff>38100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flipV="1">
          <a:off x="16510000" y="128397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10177</xdr:rowOff>
    </xdr:from>
    <xdr:ext cx="762000" cy="259045"/>
    <xdr:sp macro="" textlink="">
      <xdr:nvSpPr>
        <xdr:cNvPr id="412" name="公債費以外最小値テキスト">
          <a:extLst>
            <a:ext uri="{FF2B5EF4-FFF2-40B4-BE49-F238E27FC236}">
              <a16:creationId xmlns:a16="http://schemas.microsoft.com/office/drawing/2014/main" id="{00000000-0008-0000-0400-00009C010000}"/>
            </a:ext>
          </a:extLst>
        </xdr:cNvPr>
        <xdr:cNvSpPr txBox="1"/>
      </xdr:nvSpPr>
      <xdr:spPr>
        <a:xfrm>
          <a:off x="16598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38100</xdr:rowOff>
    </xdr:from>
    <xdr:to>
      <xdr:col>82</xdr:col>
      <xdr:colOff>196850</xdr:colOff>
      <xdr:row>80</xdr:row>
      <xdr:rowOff>38100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375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67327</xdr:rowOff>
    </xdr:from>
    <xdr:ext cx="762000" cy="259045"/>
    <xdr:sp macro="" textlink="">
      <xdr:nvSpPr>
        <xdr:cNvPr id="414" name="公債費以外最大値テキスト">
          <a:extLst>
            <a:ext uri="{FF2B5EF4-FFF2-40B4-BE49-F238E27FC236}">
              <a16:creationId xmlns:a16="http://schemas.microsoft.com/office/drawing/2014/main" id="{00000000-0008-0000-0400-00009E010000}"/>
            </a:ext>
          </a:extLst>
        </xdr:cNvPr>
        <xdr:cNvSpPr txBox="1"/>
      </xdr:nvSpPr>
      <xdr:spPr>
        <a:xfrm>
          <a:off x="165989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152400</xdr:rowOff>
    </xdr:from>
    <xdr:to>
      <xdr:col>82</xdr:col>
      <xdr:colOff>196850</xdr:colOff>
      <xdr:row>74</xdr:row>
      <xdr:rowOff>152400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283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0</xdr:rowOff>
    </xdr:from>
    <xdr:to>
      <xdr:col>82</xdr:col>
      <xdr:colOff>107950</xdr:colOff>
      <xdr:row>76</xdr:row>
      <xdr:rowOff>152400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5671800" y="13030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41927</xdr:rowOff>
    </xdr:from>
    <xdr:ext cx="762000" cy="259045"/>
    <xdr:sp macro="" textlink="">
      <xdr:nvSpPr>
        <xdr:cNvPr id="417" name="公債費以外平均値テキスト">
          <a:extLst>
            <a:ext uri="{FF2B5EF4-FFF2-40B4-BE49-F238E27FC236}">
              <a16:creationId xmlns:a16="http://schemas.microsoft.com/office/drawing/2014/main" id="{00000000-0008-0000-0400-0000A1010000}"/>
            </a:ext>
          </a:extLst>
        </xdr:cNvPr>
        <xdr:cNvSpPr txBox="1"/>
      </xdr:nvSpPr>
      <xdr:spPr>
        <a:xfrm>
          <a:off x="16598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69850</xdr:rowOff>
    </xdr:from>
    <xdr:to>
      <xdr:col>82</xdr:col>
      <xdr:colOff>158750</xdr:colOff>
      <xdr:row>78</xdr:row>
      <xdr:rowOff>0</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64592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158750</xdr:rowOff>
    </xdr:from>
    <xdr:to>
      <xdr:col>78</xdr:col>
      <xdr:colOff>69850</xdr:colOff>
      <xdr:row>76</xdr:row>
      <xdr:rowOff>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4782800" y="1301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25400</xdr:rowOff>
    </xdr:from>
    <xdr:to>
      <xdr:col>78</xdr:col>
      <xdr:colOff>120650</xdr:colOff>
      <xdr:row>76</xdr:row>
      <xdr:rowOff>127000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5621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114300</xdr:rowOff>
    </xdr:from>
    <xdr:to>
      <xdr:col>73</xdr:col>
      <xdr:colOff>180975</xdr:colOff>
      <xdr:row>75</xdr:row>
      <xdr:rowOff>158750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3893800" y="124587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101600</xdr:rowOff>
    </xdr:from>
    <xdr:to>
      <xdr:col>74</xdr:col>
      <xdr:colOff>31750</xdr:colOff>
      <xdr:row>77</xdr:row>
      <xdr:rowOff>31750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732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16527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401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114300</xdr:rowOff>
    </xdr:from>
    <xdr:to>
      <xdr:col>69</xdr:col>
      <xdr:colOff>92075</xdr:colOff>
      <xdr:row>75</xdr:row>
      <xdr:rowOff>120650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004800" y="124587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158750</xdr:rowOff>
    </xdr:from>
    <xdr:to>
      <xdr:col>69</xdr:col>
      <xdr:colOff>142875</xdr:colOff>
      <xdr:row>74</xdr:row>
      <xdr:rowOff>88900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3843000" y="1267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139700</xdr:rowOff>
    </xdr:from>
    <xdr:to>
      <xdr:col>65</xdr:col>
      <xdr:colOff>53975</xdr:colOff>
      <xdr:row>81</xdr:row>
      <xdr:rowOff>69850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29540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6238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64592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118127</xdr:rowOff>
    </xdr:from>
    <xdr:ext cx="762000" cy="259045"/>
    <xdr:sp macro="" textlink="">
      <xdr:nvSpPr>
        <xdr:cNvPr id="436" name="公債費以外該当値テキスト">
          <a:extLst>
            <a:ext uri="{FF2B5EF4-FFF2-40B4-BE49-F238E27FC236}">
              <a16:creationId xmlns:a16="http://schemas.microsoft.com/office/drawing/2014/main" id="{00000000-0008-0000-0400-0000B4010000}"/>
            </a:ext>
          </a:extLst>
        </xdr:cNvPr>
        <xdr:cNvSpPr txBox="1"/>
      </xdr:nvSpPr>
      <xdr:spPr>
        <a:xfrm>
          <a:off x="165989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120650</xdr:rowOff>
    </xdr:from>
    <xdr:to>
      <xdr:col>78</xdr:col>
      <xdr:colOff>120650</xdr:colOff>
      <xdr:row>76</xdr:row>
      <xdr:rowOff>50800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56210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60977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4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107950</xdr:rowOff>
    </xdr:from>
    <xdr:to>
      <xdr:col>74</xdr:col>
      <xdr:colOff>31750</xdr:colOff>
      <xdr:row>76</xdr:row>
      <xdr:rowOff>38100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4732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48277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63500</xdr:rowOff>
    </xdr:from>
    <xdr:to>
      <xdr:col>69</xdr:col>
      <xdr:colOff>142875</xdr:colOff>
      <xdr:row>72</xdr:row>
      <xdr:rowOff>165100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3843000" y="124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3827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69850</xdr:rowOff>
    </xdr:from>
    <xdr:to>
      <xdr:col>65</xdr:col>
      <xdr:colOff>53975</xdr:colOff>
      <xdr:row>76</xdr:row>
      <xdr:rowOff>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29540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75093</xdr:rowOff>
    </xdr:from>
    <xdr:to>
      <xdr:col>29</xdr:col>
      <xdr:colOff>127000</xdr:colOff>
      <xdr:row>17</xdr:row>
      <xdr:rowOff>118252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08668"/>
          <a:ext cx="0" cy="10718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90329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05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118252</xdr:rowOff>
    </xdr:from>
    <xdr:to>
      <xdr:col>30</xdr:col>
      <xdr:colOff>25400</xdr:colOff>
      <xdr:row>17</xdr:row>
      <xdr:rowOff>118252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080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161470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75093</xdr:rowOff>
    </xdr:from>
    <xdr:to>
      <xdr:col>30</xdr:col>
      <xdr:colOff>25400</xdr:colOff>
      <xdr:row>11</xdr:row>
      <xdr:rowOff>75093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08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104742</xdr:rowOff>
    </xdr:from>
    <xdr:to>
      <xdr:col>29</xdr:col>
      <xdr:colOff>127000</xdr:colOff>
      <xdr:row>16</xdr:row>
      <xdr:rowOff>51547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24117"/>
          <a:ext cx="647700" cy="11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60720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80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88643</xdr:rowOff>
    </xdr:from>
    <xdr:to>
      <xdr:col>29</xdr:col>
      <xdr:colOff>177800</xdr:colOff>
      <xdr:row>16</xdr:row>
      <xdr:rowOff>18793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0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51547</xdr:rowOff>
    </xdr:from>
    <xdr:to>
      <xdr:col>26</xdr:col>
      <xdr:colOff>50800</xdr:colOff>
      <xdr:row>16</xdr:row>
      <xdr:rowOff>115303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42372"/>
          <a:ext cx="698500" cy="6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49096</xdr:rowOff>
    </xdr:from>
    <xdr:to>
      <xdr:col>26</xdr:col>
      <xdr:colOff>101600</xdr:colOff>
      <xdr:row>16</xdr:row>
      <xdr:rowOff>150696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39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135473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2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98707</xdr:rowOff>
    </xdr:from>
    <xdr:to>
      <xdr:col>22</xdr:col>
      <xdr:colOff>114300</xdr:colOff>
      <xdr:row>16</xdr:row>
      <xdr:rowOff>115303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89532"/>
          <a:ext cx="698500" cy="1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28293</xdr:rowOff>
    </xdr:from>
    <xdr:to>
      <xdr:col>22</xdr:col>
      <xdr:colOff>165100</xdr:colOff>
      <xdr:row>16</xdr:row>
      <xdr:rowOff>129893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1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140070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8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98707</xdr:rowOff>
    </xdr:from>
    <xdr:to>
      <xdr:col>18</xdr:col>
      <xdr:colOff>177800</xdr:colOff>
      <xdr:row>16</xdr:row>
      <xdr:rowOff>101107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89532"/>
          <a:ext cx="698500" cy="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79225</xdr:rowOff>
    </xdr:from>
    <xdr:to>
      <xdr:col>19</xdr:col>
      <xdr:colOff>38100</xdr:colOff>
      <xdr:row>17</xdr:row>
      <xdr:rowOff>9375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7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165602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132374</xdr:rowOff>
    </xdr:from>
    <xdr:to>
      <xdr:col>15</xdr:col>
      <xdr:colOff>101600</xdr:colOff>
      <xdr:row>20</xdr:row>
      <xdr:rowOff>62524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437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47301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52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53942</xdr:rowOff>
    </xdr:from>
    <xdr:to>
      <xdr:col>29</xdr:col>
      <xdr:colOff>177800</xdr:colOff>
      <xdr:row>15</xdr:row>
      <xdr:rowOff>155542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73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70469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1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747</xdr:rowOff>
    </xdr:from>
    <xdr:to>
      <xdr:col>26</xdr:col>
      <xdr:colOff>101600</xdr:colOff>
      <xdr:row>16</xdr:row>
      <xdr:rowOff>102347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91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112524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6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64503</xdr:rowOff>
    </xdr:from>
    <xdr:to>
      <xdr:col>22</xdr:col>
      <xdr:colOff>165100</xdr:colOff>
      <xdr:row>16</xdr:row>
      <xdr:rowOff>166103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150880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47907</xdr:rowOff>
    </xdr:from>
    <xdr:to>
      <xdr:col>19</xdr:col>
      <xdr:colOff>38100</xdr:colOff>
      <xdr:row>16</xdr:row>
      <xdr:rowOff>149507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38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159684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0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50307</xdr:rowOff>
    </xdr:from>
    <xdr:to>
      <xdr:col>15</xdr:col>
      <xdr:colOff>101600</xdr:colOff>
      <xdr:row>16</xdr:row>
      <xdr:rowOff>151907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4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1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46350</xdr:rowOff>
    </xdr:from>
    <xdr:to>
      <xdr:col>29</xdr:col>
      <xdr:colOff>127000</xdr:colOff>
      <xdr:row>36</xdr:row>
      <xdr:rowOff>89921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99600"/>
          <a:ext cx="647700" cy="43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89921</xdr:rowOff>
    </xdr:from>
    <xdr:to>
      <xdr:col>26</xdr:col>
      <xdr:colOff>50800</xdr:colOff>
      <xdr:row>36</xdr:row>
      <xdr:rowOff>121971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43171"/>
          <a:ext cx="698500" cy="3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87818</xdr:rowOff>
    </xdr:from>
    <xdr:to>
      <xdr:col>22</xdr:col>
      <xdr:colOff>114300</xdr:colOff>
      <xdr:row>36</xdr:row>
      <xdr:rowOff>121971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41068"/>
          <a:ext cx="698500" cy="3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87818</xdr:rowOff>
    </xdr:from>
    <xdr:to>
      <xdr:col>18</xdr:col>
      <xdr:colOff>177800</xdr:colOff>
      <xdr:row>36</xdr:row>
      <xdr:rowOff>148534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41068"/>
          <a:ext cx="698500" cy="6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27554</xdr:rowOff>
    </xdr:from>
    <xdr:to>
      <xdr:col>15</xdr:col>
      <xdr:colOff>101600</xdr:colOff>
      <xdr:row>38</xdr:row>
      <xdr:rowOff>129154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495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113931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58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338450</xdr:rowOff>
    </xdr:from>
    <xdr:to>
      <xdr:col>29</xdr:col>
      <xdr:colOff>177800</xdr:colOff>
      <xdr:row>36</xdr:row>
      <xdr:rowOff>97150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310527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39121</xdr:rowOff>
    </xdr:from>
    <xdr:to>
      <xdr:col>26</xdr:col>
      <xdr:colOff>101600</xdr:colOff>
      <xdr:row>36</xdr:row>
      <xdr:rowOff>140721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9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125498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7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71171</xdr:rowOff>
    </xdr:from>
    <xdr:to>
      <xdr:col>22</xdr:col>
      <xdr:colOff>165100</xdr:colOff>
      <xdr:row>37</xdr:row>
      <xdr:rowOff>1321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2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157548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1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37018</xdr:rowOff>
    </xdr:from>
    <xdr:to>
      <xdr:col>19</xdr:col>
      <xdr:colOff>38100</xdr:colOff>
      <xdr:row>36</xdr:row>
      <xdr:rowOff>138618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9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123395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7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97734</xdr:rowOff>
    </xdr:from>
    <xdr:to>
      <xdr:col>15</xdr:col>
      <xdr:colOff>101600</xdr:colOff>
      <xdr:row>37</xdr:row>
      <xdr:rowOff>27884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209511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1,098,121
1,077,588
4,186.20
1,045,970,686
1,012,339,392
2,238,370
320,385,935
1,236,515,928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98266</xdr:rowOff>
    </xdr:from>
    <xdr:to>
      <xdr:col>24</xdr:col>
      <xdr:colOff>62865</xdr:colOff>
      <xdr:row>36</xdr:row>
      <xdr:rowOff>97485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1766"/>
          <a:ext cx="1270" cy="10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101312</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27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97485</xdr:rowOff>
    </xdr:from>
    <xdr:to>
      <xdr:col>24</xdr:col>
      <xdr:colOff>152400</xdr:colOff>
      <xdr:row>36</xdr:row>
      <xdr:rowOff>97485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26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98266</xdr:rowOff>
    </xdr:from>
    <xdr:to>
      <xdr:col>24</xdr:col>
      <xdr:colOff>152400</xdr:colOff>
      <xdr:row>30</xdr:row>
      <xdr:rowOff>98266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125356</xdr:rowOff>
    </xdr:from>
    <xdr:to>
      <xdr:col>24</xdr:col>
      <xdr:colOff>63500</xdr:colOff>
      <xdr:row>35</xdr:row>
      <xdr:rowOff>146996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4656"/>
          <a:ext cx="838200" cy="1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81710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1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103283</xdr:rowOff>
    </xdr:from>
    <xdr:to>
      <xdr:col>24</xdr:col>
      <xdr:colOff>114300</xdr:colOff>
      <xdr:row>35</xdr:row>
      <xdr:rowOff>33433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3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88208</xdr:rowOff>
    </xdr:from>
    <xdr:to>
      <xdr:col>19</xdr:col>
      <xdr:colOff>177800</xdr:colOff>
      <xdr:row>35</xdr:row>
      <xdr:rowOff>146996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88958"/>
          <a:ext cx="889000" cy="5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139554</xdr:rowOff>
    </xdr:from>
    <xdr:to>
      <xdr:col>20</xdr:col>
      <xdr:colOff>38100</xdr:colOff>
      <xdr:row>36</xdr:row>
      <xdr:rowOff>69704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60831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62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84341</xdr:rowOff>
    </xdr:from>
    <xdr:to>
      <xdr:col>15</xdr:col>
      <xdr:colOff>50800</xdr:colOff>
      <xdr:row>35</xdr:row>
      <xdr:rowOff>88208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5091"/>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23959</xdr:rowOff>
    </xdr:from>
    <xdr:to>
      <xdr:col>15</xdr:col>
      <xdr:colOff>101600</xdr:colOff>
      <xdr:row>35</xdr:row>
      <xdr:rowOff>125559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142086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9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55918</xdr:rowOff>
    </xdr:from>
    <xdr:to>
      <xdr:col>10</xdr:col>
      <xdr:colOff>114300</xdr:colOff>
      <xdr:row>35</xdr:row>
      <xdr:rowOff>84341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56668"/>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66954</xdr:rowOff>
    </xdr:from>
    <xdr:to>
      <xdr:col>10</xdr:col>
      <xdr:colOff>165100</xdr:colOff>
      <xdr:row>35</xdr:row>
      <xdr:rowOff>168554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159681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6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71393</xdr:rowOff>
    </xdr:from>
    <xdr:to>
      <xdr:col>6</xdr:col>
      <xdr:colOff>38100</xdr:colOff>
      <xdr:row>39</xdr:row>
      <xdr:rowOff>1543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164120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7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74556</xdr:rowOff>
    </xdr:from>
    <xdr:to>
      <xdr:col>24</xdr:col>
      <xdr:colOff>114300</xdr:colOff>
      <xdr:row>35</xdr:row>
      <xdr:rowOff>4706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97433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96196</xdr:rowOff>
    </xdr:from>
    <xdr:to>
      <xdr:col>20</xdr:col>
      <xdr:colOff>38100</xdr:colOff>
      <xdr:row>36</xdr:row>
      <xdr:rowOff>26346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42873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87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37408</xdr:rowOff>
    </xdr:from>
    <xdr:to>
      <xdr:col>15</xdr:col>
      <xdr:colOff>101600</xdr:colOff>
      <xdr:row>35</xdr:row>
      <xdr:rowOff>139008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130135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33541</xdr:rowOff>
    </xdr:from>
    <xdr:to>
      <xdr:col>10</xdr:col>
      <xdr:colOff>165100</xdr:colOff>
      <xdr:row>35</xdr:row>
      <xdr:rowOff>135141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151668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5118</xdr:rowOff>
    </xdr:from>
    <xdr:to>
      <xdr:col>6</xdr:col>
      <xdr:colOff>38100</xdr:colOff>
      <xdr:row>35</xdr:row>
      <xdr:rowOff>106718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123245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30331</xdr:rowOff>
    </xdr:from>
    <xdr:to>
      <xdr:col>24</xdr:col>
      <xdr:colOff>63500</xdr:colOff>
      <xdr:row>56</xdr:row>
      <xdr:rowOff>26891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774281"/>
          <a:ext cx="838200" cy="85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87661</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60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26891</xdr:rowOff>
    </xdr:from>
    <xdr:to>
      <xdr:col>19</xdr:col>
      <xdr:colOff>177800</xdr:colOff>
      <xdr:row>57</xdr:row>
      <xdr:rowOff>143314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28091"/>
          <a:ext cx="889000" cy="28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78452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17411" y="100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143314</xdr:rowOff>
    </xdr:from>
    <xdr:to>
      <xdr:col>15</xdr:col>
      <xdr:colOff>50800</xdr:colOff>
      <xdr:row>57</xdr:row>
      <xdr:rowOff>158597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5964"/>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158597</xdr:rowOff>
    </xdr:from>
    <xdr:to>
      <xdr:col>10</xdr:col>
      <xdr:colOff>114300</xdr:colOff>
      <xdr:row>58</xdr:row>
      <xdr:rowOff>62150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1247"/>
          <a:ext cx="8890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79429</xdr:rowOff>
    </xdr:from>
    <xdr:to>
      <xdr:col>6</xdr:col>
      <xdr:colOff>38100</xdr:colOff>
      <xdr:row>59</xdr:row>
      <xdr:rowOff>9579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1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150981</xdr:rowOff>
    </xdr:from>
    <xdr:to>
      <xdr:col>24</xdr:col>
      <xdr:colOff>114300</xdr:colOff>
      <xdr:row>51</xdr:row>
      <xdr:rowOff>81131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7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104008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67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147541</xdr:rowOff>
    </xdr:from>
    <xdr:to>
      <xdr:col>20</xdr:col>
      <xdr:colOff>38100</xdr:colOff>
      <xdr:row>56</xdr:row>
      <xdr:rowOff>77691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7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94218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17411" y="93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92514</xdr:rowOff>
    </xdr:from>
    <xdr:to>
      <xdr:col>15</xdr:col>
      <xdr:colOff>101600</xdr:colOff>
      <xdr:row>58</xdr:row>
      <xdr:rowOff>22664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13791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107797</xdr:rowOff>
    </xdr:from>
    <xdr:to>
      <xdr:col>10</xdr:col>
      <xdr:colOff>165100</xdr:colOff>
      <xdr:row>58</xdr:row>
      <xdr:rowOff>37947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54474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65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11350</xdr:rowOff>
    </xdr:from>
    <xdr:to>
      <xdr:col>6</xdr:col>
      <xdr:colOff>38100</xdr:colOff>
      <xdr:row>58</xdr:row>
      <xdr:rowOff>112950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129477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43079</xdr:rowOff>
    </xdr:from>
    <xdr:to>
      <xdr:col>24</xdr:col>
      <xdr:colOff>62865</xdr:colOff>
      <xdr:row>78</xdr:row>
      <xdr:rowOff>65024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4579"/>
          <a:ext cx="127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68851</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65024</xdr:rowOff>
    </xdr:from>
    <xdr:to>
      <xdr:col>24</xdr:col>
      <xdr:colOff>152400</xdr:colOff>
      <xdr:row>78</xdr:row>
      <xdr:rowOff>65024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161206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43079</xdr:rowOff>
    </xdr:from>
    <xdr:to>
      <xdr:col>24</xdr:col>
      <xdr:colOff>152400</xdr:colOff>
      <xdr:row>70</xdr:row>
      <xdr:rowOff>43079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92761</xdr:rowOff>
    </xdr:from>
    <xdr:to>
      <xdr:col>24</xdr:col>
      <xdr:colOff>63500</xdr:colOff>
      <xdr:row>76</xdr:row>
      <xdr:rowOff>95808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51511"/>
          <a:ext cx="838200" cy="17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126407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64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103530</xdr:rowOff>
    </xdr:from>
    <xdr:to>
      <xdr:col>24</xdr:col>
      <xdr:colOff>114300</xdr:colOff>
      <xdr:row>75</xdr:row>
      <xdr:rowOff>33680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27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44145</xdr:rowOff>
    </xdr:from>
    <xdr:to>
      <xdr:col>19</xdr:col>
      <xdr:colOff>177800</xdr:colOff>
      <xdr:row>76</xdr:row>
      <xdr:rowOff>95808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74345"/>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166929</xdr:rowOff>
    </xdr:from>
    <xdr:to>
      <xdr:col>20</xdr:col>
      <xdr:colOff>38100</xdr:colOff>
      <xdr:row>75</xdr:row>
      <xdr:rowOff>97079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285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113606</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49728" y="1262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12294</xdr:rowOff>
    </xdr:from>
    <xdr:to>
      <xdr:col>15</xdr:col>
      <xdr:colOff>50800</xdr:colOff>
      <xdr:row>76</xdr:row>
      <xdr:rowOff>44145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42494"/>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156870</xdr:rowOff>
    </xdr:from>
    <xdr:to>
      <xdr:col>15</xdr:col>
      <xdr:colOff>101600</xdr:colOff>
      <xdr:row>75</xdr:row>
      <xdr:rowOff>87020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103547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61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161341</xdr:rowOff>
    </xdr:from>
    <xdr:to>
      <xdr:col>10</xdr:col>
      <xdr:colOff>114300</xdr:colOff>
      <xdr:row>76</xdr:row>
      <xdr:rowOff>12294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20091"/>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101854</xdr:rowOff>
    </xdr:from>
    <xdr:to>
      <xdr:col>10</xdr:col>
      <xdr:colOff>165100</xdr:colOff>
      <xdr:row>76</xdr:row>
      <xdr:rowOff>32004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96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48531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152298</xdr:rowOff>
    </xdr:from>
    <xdr:to>
      <xdr:col>6</xdr:col>
      <xdr:colOff>38100</xdr:colOff>
      <xdr:row>79</xdr:row>
      <xdr:rowOff>82448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52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73575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61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41961</xdr:rowOff>
    </xdr:from>
    <xdr:to>
      <xdr:col>24</xdr:col>
      <xdr:colOff>114300</xdr:colOff>
      <xdr:row>75</xdr:row>
      <xdr:rowOff>143561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20388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45008</xdr:rowOff>
    </xdr:from>
    <xdr:to>
      <xdr:col>20</xdr:col>
      <xdr:colOff>38100</xdr:colOff>
      <xdr:row>76</xdr:row>
      <xdr:rowOff>146608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137735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49728" y="131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164795</xdr:rowOff>
    </xdr:from>
    <xdr:to>
      <xdr:col>15</xdr:col>
      <xdr:colOff>101600</xdr:colOff>
      <xdr:row>76</xdr:row>
      <xdr:rowOff>94945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1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132944</xdr:rowOff>
    </xdr:from>
    <xdr:to>
      <xdr:col>10</xdr:col>
      <xdr:colOff>165100</xdr:colOff>
      <xdr:row>76</xdr:row>
      <xdr:rowOff>63094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54221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110541</xdr:rowOff>
    </xdr:from>
    <xdr:to>
      <xdr:col>6</xdr:col>
      <xdr:colOff>38100</xdr:colOff>
      <xdr:row>76</xdr:row>
      <xdr:rowOff>40691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57218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3409</xdr:rowOff>
    </xdr:from>
    <xdr:to>
      <xdr:col>24</xdr:col>
      <xdr:colOff>63500</xdr:colOff>
      <xdr:row>96</xdr:row>
      <xdr:rowOff>25309</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3797300" y="16462609"/>
          <a:ext cx="8382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148569</xdr:rowOff>
    </xdr:from>
    <xdr:to>
      <xdr:col>19</xdr:col>
      <xdr:colOff>177800</xdr:colOff>
      <xdr:row>96</xdr:row>
      <xdr:rowOff>3409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436319"/>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17837</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17411" y="1613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148569</xdr:rowOff>
    </xdr:from>
    <xdr:to>
      <xdr:col>15</xdr:col>
      <xdr:colOff>50800</xdr:colOff>
      <xdr:row>96</xdr:row>
      <xdr:rowOff>12919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436319"/>
          <a:ext cx="889000" cy="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165558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1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12919</xdr:rowOff>
    </xdr:from>
    <xdr:to>
      <xdr:col>10</xdr:col>
      <xdr:colOff>114300</xdr:colOff>
      <xdr:row>96</xdr:row>
      <xdr:rowOff>41721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472119"/>
          <a:ext cx="889000" cy="2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15826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105587</xdr:rowOff>
    </xdr:from>
    <xdr:to>
      <xdr:col>6</xdr:col>
      <xdr:colOff>38100</xdr:colOff>
      <xdr:row>97</xdr:row>
      <xdr:rowOff>35737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56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26864</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95428" y="1665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145959</xdr:rowOff>
    </xdr:from>
    <xdr:to>
      <xdr:col>24</xdr:col>
      <xdr:colOff>114300</xdr:colOff>
      <xdr:row>96</xdr:row>
      <xdr:rowOff>76109</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43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124386</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41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124059</xdr:rowOff>
    </xdr:from>
    <xdr:to>
      <xdr:col>20</xdr:col>
      <xdr:colOff>38100</xdr:colOff>
      <xdr:row>96</xdr:row>
      <xdr:rowOff>54209</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4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45336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17411" y="165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97769</xdr:rowOff>
    </xdr:from>
    <xdr:to>
      <xdr:col>15</xdr:col>
      <xdr:colOff>101600</xdr:colOff>
      <xdr:row>96</xdr:row>
      <xdr:rowOff>27919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38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19046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7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133569</xdr:rowOff>
    </xdr:from>
    <xdr:to>
      <xdr:col>10</xdr:col>
      <xdr:colOff>165100</xdr:colOff>
      <xdr:row>96</xdr:row>
      <xdr:rowOff>63719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4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54846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1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162371</xdr:rowOff>
    </xdr:from>
    <xdr:to>
      <xdr:col>6</xdr:col>
      <xdr:colOff>38100</xdr:colOff>
      <xdr:row>96</xdr:row>
      <xdr:rowOff>92521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4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109048</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95428" y="1622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6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補助費等グラフ枠">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5" name="補助費等最小値テキスト">
          <a:extLst>
            <a:ext uri="{FF2B5EF4-FFF2-40B4-BE49-F238E27FC236}">
              <a16:creationId xmlns:a16="http://schemas.microsoft.com/office/drawing/2014/main" id="{00000000-0008-0000-0600-000013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77" name="補助費等最大値テキスト">
          <a:extLst>
            <a:ext uri="{FF2B5EF4-FFF2-40B4-BE49-F238E27FC236}">
              <a16:creationId xmlns:a16="http://schemas.microsoft.com/office/drawing/2014/main" id="{00000000-0008-0000-0600-000015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89408</xdr:rowOff>
    </xdr:from>
    <xdr:to>
      <xdr:col>55</xdr:col>
      <xdr:colOff>0</xdr:colOff>
      <xdr:row>35</xdr:row>
      <xdr:rowOff>6426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9639300" y="5232908"/>
          <a:ext cx="838200" cy="77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4622</xdr:rowOff>
    </xdr:from>
    <xdr:ext cx="599010" cy="259045"/>
    <xdr:sp macro="" textlink="">
      <xdr:nvSpPr>
        <xdr:cNvPr id="280" name="補助費等平均値テキスト">
          <a:extLst>
            <a:ext uri="{FF2B5EF4-FFF2-40B4-BE49-F238E27FC236}">
              <a16:creationId xmlns:a16="http://schemas.microsoft.com/office/drawing/2014/main" id="{00000000-0008-0000-0600-000018010000}"/>
            </a:ext>
          </a:extLst>
        </xdr:cNvPr>
        <xdr:cNvSpPr txBox="1"/>
      </xdr:nvSpPr>
      <xdr:spPr>
        <a:xfrm>
          <a:off x="10528300" y="6176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1" name="フローチャート: 判断 280">
          <a:extLst>
            <a:ext uri="{FF2B5EF4-FFF2-40B4-BE49-F238E27FC236}">
              <a16:creationId xmlns:a16="http://schemas.microsoft.com/office/drawing/2014/main" id="{00000000-0008-0000-0600-000019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3020</xdr:rowOff>
    </xdr:from>
    <xdr:to>
      <xdr:col>50</xdr:col>
      <xdr:colOff>114300</xdr:colOff>
      <xdr:row>35</xdr:row>
      <xdr:rowOff>6426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8750300" y="5489420"/>
          <a:ext cx="889000" cy="5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3" name="フローチャート: 判断 282">
          <a:extLst>
            <a:ext uri="{FF2B5EF4-FFF2-40B4-BE49-F238E27FC236}">
              <a16:creationId xmlns:a16="http://schemas.microsoft.com/office/drawing/2014/main" id="{00000000-0008-0000-0600-00001B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89730</xdr:rowOff>
    </xdr:from>
    <xdr:ext cx="599010"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9327095" y="626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3020</xdr:rowOff>
    </xdr:from>
    <xdr:to>
      <xdr:col>45</xdr:col>
      <xdr:colOff>177800</xdr:colOff>
      <xdr:row>32</xdr:row>
      <xdr:rowOff>140614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7861300" y="5489420"/>
          <a:ext cx="889000" cy="13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43256</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8450795" y="570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140614</xdr:rowOff>
    </xdr:from>
    <xdr:to>
      <xdr:col>41</xdr:col>
      <xdr:colOff>50800</xdr:colOff>
      <xdr:row>33</xdr:row>
      <xdr:rowOff>17879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6972300" y="5627014"/>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74162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7561795" y="573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151674</xdr:rowOff>
    </xdr:from>
    <xdr:to>
      <xdr:col>36</xdr:col>
      <xdr:colOff>165100</xdr:colOff>
      <xdr:row>37</xdr:row>
      <xdr:rowOff>81824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6921500" y="632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72951</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672795" y="641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38608</xdr:rowOff>
    </xdr:from>
    <xdr:to>
      <xdr:col>55</xdr:col>
      <xdr:colOff>50800</xdr:colOff>
      <xdr:row>30</xdr:row>
      <xdr:rowOff>140208</xdr:rowOff>
    </xdr:to>
    <xdr:sp macro="" textlink="">
      <xdr:nvSpPr>
        <xdr:cNvPr id="298" name="楕円 297">
          <a:extLst>
            <a:ext uri="{FF2B5EF4-FFF2-40B4-BE49-F238E27FC236}">
              <a16:creationId xmlns:a16="http://schemas.microsoft.com/office/drawing/2014/main" id="{00000000-0008-0000-0600-00002A010000}"/>
            </a:ext>
          </a:extLst>
        </xdr:cNvPr>
        <xdr:cNvSpPr/>
      </xdr:nvSpPr>
      <xdr:spPr>
        <a:xfrm>
          <a:off x="104267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163085</xdr:rowOff>
    </xdr:from>
    <xdr:ext cx="599010" cy="259045"/>
    <xdr:sp macro="" textlink="">
      <xdr:nvSpPr>
        <xdr:cNvPr id="299" name="補助費等該当値テキスト">
          <a:extLst>
            <a:ext uri="{FF2B5EF4-FFF2-40B4-BE49-F238E27FC236}">
              <a16:creationId xmlns:a16="http://schemas.microsoft.com/office/drawing/2014/main" id="{00000000-0008-0000-0600-00002B010000}"/>
            </a:ext>
          </a:extLst>
        </xdr:cNvPr>
        <xdr:cNvSpPr txBox="1"/>
      </xdr:nvSpPr>
      <xdr:spPr>
        <a:xfrm>
          <a:off x="10528300" y="513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127076</xdr:rowOff>
    </xdr:from>
    <xdr:to>
      <xdr:col>50</xdr:col>
      <xdr:colOff>165100</xdr:colOff>
      <xdr:row>35</xdr:row>
      <xdr:rowOff>57226</xdr:rowOff>
    </xdr:to>
    <xdr:sp macro="" textlink="">
      <xdr:nvSpPr>
        <xdr:cNvPr id="300" name="楕円 299">
          <a:extLst>
            <a:ext uri="{FF2B5EF4-FFF2-40B4-BE49-F238E27FC236}">
              <a16:creationId xmlns:a16="http://schemas.microsoft.com/office/drawing/2014/main" id="{00000000-0008-0000-0600-00002C010000}"/>
            </a:ext>
          </a:extLst>
        </xdr:cNvPr>
        <xdr:cNvSpPr/>
      </xdr:nvSpPr>
      <xdr:spPr>
        <a:xfrm>
          <a:off x="9588500" y="59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73753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27095" y="573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123670</xdr:rowOff>
    </xdr:from>
    <xdr:to>
      <xdr:col>46</xdr:col>
      <xdr:colOff>38100</xdr:colOff>
      <xdr:row>32</xdr:row>
      <xdr:rowOff>53820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8699500" y="54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70347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21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89814</xdr:rowOff>
    </xdr:from>
    <xdr:to>
      <xdr:col>41</xdr:col>
      <xdr:colOff>101600</xdr:colOff>
      <xdr:row>33</xdr:row>
      <xdr:rowOff>19964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7810500" y="55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36491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35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138529</xdr:rowOff>
    </xdr:from>
    <xdr:to>
      <xdr:col>36</xdr:col>
      <xdr:colOff>165100</xdr:colOff>
      <xdr:row>33</xdr:row>
      <xdr:rowOff>68679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6921500" y="56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85206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0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a:extLst>
            <a:ext uri="{FF2B5EF4-FFF2-40B4-BE49-F238E27FC236}">
              <a16:creationId xmlns:a16="http://schemas.microsoft.com/office/drawing/2014/main" id="{00000000-0008-0000-0600-00003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a:extLst>
            <a:ext uri="{FF2B5EF4-FFF2-40B4-BE49-F238E27FC236}">
              <a16:creationId xmlns:a16="http://schemas.microsoft.com/office/drawing/2014/main" id="{00000000-0008-0000-0600-00003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155156</xdr:rowOff>
    </xdr:from>
    <xdr:to>
      <xdr:col>54</xdr:col>
      <xdr:colOff>189865</xdr:colOff>
      <xdr:row>56</xdr:row>
      <xdr:rowOff>108889</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556206"/>
          <a:ext cx="1270" cy="1153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112716</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71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108889</xdr:rowOff>
    </xdr:from>
    <xdr:to>
      <xdr:col>55</xdr:col>
      <xdr:colOff>88900</xdr:colOff>
      <xdr:row>56</xdr:row>
      <xdr:rowOff>108889</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71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101833</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33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155156</xdr:rowOff>
    </xdr:from>
    <xdr:to>
      <xdr:col>55</xdr:col>
      <xdr:colOff>88900</xdr:colOff>
      <xdr:row>49</xdr:row>
      <xdr:rowOff>155156</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55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104178</xdr:rowOff>
    </xdr:from>
    <xdr:to>
      <xdr:col>55</xdr:col>
      <xdr:colOff>0</xdr:colOff>
      <xdr:row>54</xdr:row>
      <xdr:rowOff>30137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191028"/>
          <a:ext cx="838200" cy="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147896</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234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169469</xdr:rowOff>
    </xdr:from>
    <xdr:to>
      <xdr:col>55</xdr:col>
      <xdr:colOff>50800</xdr:colOff>
      <xdr:row>54</xdr:row>
      <xdr:rowOff>99619</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2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104178</xdr:rowOff>
    </xdr:from>
    <xdr:to>
      <xdr:col>50</xdr:col>
      <xdr:colOff>114300</xdr:colOff>
      <xdr:row>54</xdr:row>
      <xdr:rowOff>62776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191028"/>
          <a:ext cx="889000" cy="1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102794</xdr:rowOff>
    </xdr:from>
    <xdr:to>
      <xdr:col>50</xdr:col>
      <xdr:colOff>165100</xdr:colOff>
      <xdr:row>55</xdr:row>
      <xdr:rowOff>32944</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3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24071</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4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74447</xdr:rowOff>
    </xdr:from>
    <xdr:to>
      <xdr:col>45</xdr:col>
      <xdr:colOff>177800</xdr:colOff>
      <xdr:row>54</xdr:row>
      <xdr:rowOff>62776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161297"/>
          <a:ext cx="889000" cy="1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111354</xdr:rowOff>
    </xdr:from>
    <xdr:to>
      <xdr:col>46</xdr:col>
      <xdr:colOff>38100</xdr:colOff>
      <xdr:row>55</xdr:row>
      <xdr:rowOff>41504</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3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32631</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46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74447</xdr:rowOff>
    </xdr:from>
    <xdr:to>
      <xdr:col>41</xdr:col>
      <xdr:colOff>50800</xdr:colOff>
      <xdr:row>54</xdr:row>
      <xdr:rowOff>8382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972300" y="9161297"/>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43942</xdr:rowOff>
    </xdr:from>
    <xdr:to>
      <xdr:col>41</xdr:col>
      <xdr:colOff>101600</xdr:colOff>
      <xdr:row>54</xdr:row>
      <xdr:rowOff>145542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30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136669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39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122072</xdr:rowOff>
    </xdr:from>
    <xdr:to>
      <xdr:col>36</xdr:col>
      <xdr:colOff>165100</xdr:colOff>
      <xdr:row>58</xdr:row>
      <xdr:rowOff>52222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89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43349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9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150787</xdr:rowOff>
    </xdr:from>
    <xdr:to>
      <xdr:col>55</xdr:col>
      <xdr:colOff>50800</xdr:colOff>
      <xdr:row>54</xdr:row>
      <xdr:rowOff>80937</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2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2214</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08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53378</xdr:rowOff>
    </xdr:from>
    <xdr:to>
      <xdr:col>50</xdr:col>
      <xdr:colOff>165100</xdr:colOff>
      <xdr:row>53</xdr:row>
      <xdr:rowOff>154978</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1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55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27095" y="891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11976</xdr:rowOff>
    </xdr:from>
    <xdr:to>
      <xdr:col>46</xdr:col>
      <xdr:colOff>38100</xdr:colOff>
      <xdr:row>54</xdr:row>
      <xdr:rowOff>113576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2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130103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4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23647</xdr:rowOff>
    </xdr:from>
    <xdr:to>
      <xdr:col>41</xdr:col>
      <xdr:colOff>101600</xdr:colOff>
      <xdr:row>53</xdr:row>
      <xdr:rowOff>125247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11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141774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888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129032</xdr:rowOff>
    </xdr:from>
    <xdr:to>
      <xdr:col>36</xdr:col>
      <xdr:colOff>165100</xdr:colOff>
      <xdr:row>54</xdr:row>
      <xdr:rowOff>59182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2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75709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899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46851</xdr:rowOff>
    </xdr:from>
    <xdr:to>
      <xdr:col>55</xdr:col>
      <xdr:colOff>0</xdr:colOff>
      <xdr:row>75</xdr:row>
      <xdr:rowOff>85103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9639300" y="12905601"/>
          <a:ext cx="8382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2866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85103</xdr:rowOff>
    </xdr:from>
    <xdr:to>
      <xdr:col>50</xdr:col>
      <xdr:colOff>114300</xdr:colOff>
      <xdr:row>75</xdr:row>
      <xdr:rowOff>92875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8750300" y="1294385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56411</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59411" y="130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125165</xdr:rowOff>
    </xdr:from>
    <xdr:to>
      <xdr:col>45</xdr:col>
      <xdr:colOff>177800</xdr:colOff>
      <xdr:row>75</xdr:row>
      <xdr:rowOff>92875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7861300" y="12812465"/>
          <a:ext cx="889000" cy="13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125165</xdr:rowOff>
    </xdr:from>
    <xdr:to>
      <xdr:col>41</xdr:col>
      <xdr:colOff>50800</xdr:colOff>
      <xdr:row>75</xdr:row>
      <xdr:rowOff>106896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6972300" y="12812465"/>
          <a:ext cx="889000" cy="1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144022</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3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31065</xdr:rowOff>
    </xdr:from>
    <xdr:to>
      <xdr:col>36</xdr:col>
      <xdr:colOff>165100</xdr:colOff>
      <xdr:row>77</xdr:row>
      <xdr:rowOff>132665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6921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123792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05111"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167501</xdr:rowOff>
    </xdr:from>
    <xdr:to>
      <xdr:col>55</xdr:col>
      <xdr:colOff>50800</xdr:colOff>
      <xdr:row>75</xdr:row>
      <xdr:rowOff>97651</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28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18928</xdr:rowOff>
    </xdr:from>
    <xdr:ext cx="534377"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2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34303</xdr:rowOff>
    </xdr:from>
    <xdr:to>
      <xdr:col>50</xdr:col>
      <xdr:colOff>165100</xdr:colOff>
      <xdr:row>75</xdr:row>
      <xdr:rowOff>135903</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28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152430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59411" y="126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42075</xdr:rowOff>
    </xdr:from>
    <xdr:to>
      <xdr:col>46</xdr:col>
      <xdr:colOff>38100</xdr:colOff>
      <xdr:row>75</xdr:row>
      <xdr:rowOff>143675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29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160202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6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74365</xdr:rowOff>
    </xdr:from>
    <xdr:to>
      <xdr:col>41</xdr:col>
      <xdr:colOff>101600</xdr:colOff>
      <xdr:row>75</xdr:row>
      <xdr:rowOff>4515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27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21042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5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56096</xdr:rowOff>
    </xdr:from>
    <xdr:to>
      <xdr:col>36</xdr:col>
      <xdr:colOff>165100</xdr:colOff>
      <xdr:row>75</xdr:row>
      <xdr:rowOff>157696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6921500" y="12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2773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6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107370</xdr:rowOff>
    </xdr:from>
    <xdr:to>
      <xdr:col>54</xdr:col>
      <xdr:colOff>189865</xdr:colOff>
      <xdr:row>98</xdr:row>
      <xdr:rowOff>17007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flipV="1">
          <a:off x="10475595" y="15537870"/>
          <a:ext cx="1270" cy="128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20834</xdr:rowOff>
    </xdr:from>
    <xdr:ext cx="534377" cy="259045"/>
    <xdr:sp macro="" textlink="">
      <xdr:nvSpPr>
        <xdr:cNvPr id="444" name="普通建設事業費 （ うち更新整備　）最小値テキスト">
          <a:extLst>
            <a:ext uri="{FF2B5EF4-FFF2-40B4-BE49-F238E27FC236}">
              <a16:creationId xmlns:a16="http://schemas.microsoft.com/office/drawing/2014/main" id="{00000000-0008-0000-0600-0000BC010000}"/>
            </a:ext>
          </a:extLst>
        </xdr:cNvPr>
        <xdr:cNvSpPr txBox="1"/>
      </xdr:nvSpPr>
      <xdr:spPr>
        <a:xfrm>
          <a:off x="10528300" y="168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17007</xdr:rowOff>
    </xdr:from>
    <xdr:to>
      <xdr:col>55</xdr:col>
      <xdr:colOff>88900</xdr:colOff>
      <xdr:row>98</xdr:row>
      <xdr:rowOff>17007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10388600" y="1681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54047</xdr:rowOff>
    </xdr:from>
    <xdr:ext cx="534377" cy="259045"/>
    <xdr:sp macro="" textlink="">
      <xdr:nvSpPr>
        <xdr:cNvPr id="446" name="普通建設事業費 （ うち更新整備　）最大値テキスト">
          <a:extLst>
            <a:ext uri="{FF2B5EF4-FFF2-40B4-BE49-F238E27FC236}">
              <a16:creationId xmlns:a16="http://schemas.microsoft.com/office/drawing/2014/main" id="{00000000-0008-0000-0600-0000BE010000}"/>
            </a:ext>
          </a:extLst>
        </xdr:cNvPr>
        <xdr:cNvSpPr txBox="1"/>
      </xdr:nvSpPr>
      <xdr:spPr>
        <a:xfrm>
          <a:off x="10528300" y="1531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107370</xdr:rowOff>
    </xdr:from>
    <xdr:to>
      <xdr:col>55</xdr:col>
      <xdr:colOff>88900</xdr:colOff>
      <xdr:row>90</xdr:row>
      <xdr:rowOff>107370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553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74974</xdr:rowOff>
    </xdr:from>
    <xdr:to>
      <xdr:col>55</xdr:col>
      <xdr:colOff>0</xdr:colOff>
      <xdr:row>93</xdr:row>
      <xdr:rowOff>133266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9639300" y="16019824"/>
          <a:ext cx="8382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1131</xdr:rowOff>
    </xdr:from>
    <xdr:ext cx="534377" cy="259045"/>
    <xdr:sp macro="" textlink="">
      <xdr:nvSpPr>
        <xdr:cNvPr id="449" name="普通建設事業費 （ うち更新整備　）平均値テキスト">
          <a:extLst>
            <a:ext uri="{FF2B5EF4-FFF2-40B4-BE49-F238E27FC236}">
              <a16:creationId xmlns:a16="http://schemas.microsoft.com/office/drawing/2014/main" id="{00000000-0008-0000-0600-0000C1010000}"/>
            </a:ext>
          </a:extLst>
        </xdr:cNvPr>
        <xdr:cNvSpPr txBox="1"/>
      </xdr:nvSpPr>
      <xdr:spPr>
        <a:xfrm>
          <a:off x="10528300" y="16117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22704</xdr:rowOff>
    </xdr:from>
    <xdr:to>
      <xdr:col>55</xdr:col>
      <xdr:colOff>50800</xdr:colOff>
      <xdr:row>94</xdr:row>
      <xdr:rowOff>124304</xdr:rowOff>
    </xdr:to>
    <xdr:sp macro="" textlink="">
      <xdr:nvSpPr>
        <xdr:cNvPr id="450" name="フローチャート: 判断 449">
          <a:extLst>
            <a:ext uri="{FF2B5EF4-FFF2-40B4-BE49-F238E27FC236}">
              <a16:creationId xmlns:a16="http://schemas.microsoft.com/office/drawing/2014/main" id="{00000000-0008-0000-0600-0000C2010000}"/>
            </a:ext>
          </a:extLst>
        </xdr:cNvPr>
        <xdr:cNvSpPr/>
      </xdr:nvSpPr>
      <xdr:spPr>
        <a:xfrm>
          <a:off x="10426700" y="1613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133266</xdr:rowOff>
    </xdr:from>
    <xdr:to>
      <xdr:col>50</xdr:col>
      <xdr:colOff>114300</xdr:colOff>
      <xdr:row>93</xdr:row>
      <xdr:rowOff>148616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8750300" y="16078116"/>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89553</xdr:rowOff>
    </xdr:from>
    <xdr:to>
      <xdr:col>50</xdr:col>
      <xdr:colOff>165100</xdr:colOff>
      <xdr:row>95</xdr:row>
      <xdr:rowOff>19703</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9588500" y="1620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10830</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9359411" y="162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125495</xdr:rowOff>
    </xdr:from>
    <xdr:to>
      <xdr:col>45</xdr:col>
      <xdr:colOff>177800</xdr:colOff>
      <xdr:row>93</xdr:row>
      <xdr:rowOff>148616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7861300" y="16070345"/>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28518</xdr:rowOff>
    </xdr:from>
    <xdr:to>
      <xdr:col>46</xdr:col>
      <xdr:colOff>38100</xdr:colOff>
      <xdr:row>95</xdr:row>
      <xdr:rowOff>130118</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8699500" y="1631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121245</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8483111" y="164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125495</xdr:rowOff>
    </xdr:from>
    <xdr:to>
      <xdr:col>41</xdr:col>
      <xdr:colOff>50800</xdr:colOff>
      <xdr:row>94</xdr:row>
      <xdr:rowOff>56849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6972300" y="16070345"/>
          <a:ext cx="889000" cy="10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96706</xdr:rowOff>
    </xdr:from>
    <xdr:to>
      <xdr:col>41</xdr:col>
      <xdr:colOff>101600</xdr:colOff>
      <xdr:row>95</xdr:row>
      <xdr:rowOff>26856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7810500" y="162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17983</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594111" y="163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149152</xdr:rowOff>
    </xdr:from>
    <xdr:to>
      <xdr:col>36</xdr:col>
      <xdr:colOff>165100</xdr:colOff>
      <xdr:row>98</xdr:row>
      <xdr:rowOff>79302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6921500" y="1677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70429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705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24174</xdr:rowOff>
    </xdr:from>
    <xdr:to>
      <xdr:col>55</xdr:col>
      <xdr:colOff>50800</xdr:colOff>
      <xdr:row>93</xdr:row>
      <xdr:rowOff>125774</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10426700" y="159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47051</xdr:rowOff>
    </xdr:from>
    <xdr:ext cx="534377" cy="259045"/>
    <xdr:sp macro="" textlink="">
      <xdr:nvSpPr>
        <xdr:cNvPr id="468" name="普通建設事業費 （ うち更新整備　）該当値テキスト">
          <a:extLst>
            <a:ext uri="{FF2B5EF4-FFF2-40B4-BE49-F238E27FC236}">
              <a16:creationId xmlns:a16="http://schemas.microsoft.com/office/drawing/2014/main" id="{00000000-0008-0000-0600-0000D4010000}"/>
            </a:ext>
          </a:extLst>
        </xdr:cNvPr>
        <xdr:cNvSpPr txBox="1"/>
      </xdr:nvSpPr>
      <xdr:spPr>
        <a:xfrm>
          <a:off x="10528300" y="158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82466</xdr:rowOff>
    </xdr:from>
    <xdr:to>
      <xdr:col>50</xdr:col>
      <xdr:colOff>165100</xdr:colOff>
      <xdr:row>94</xdr:row>
      <xdr:rowOff>12616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9588500" y="160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29143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59411" y="1580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97816</xdr:rowOff>
    </xdr:from>
    <xdr:to>
      <xdr:col>46</xdr:col>
      <xdr:colOff>38100</xdr:colOff>
      <xdr:row>94</xdr:row>
      <xdr:rowOff>27966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8699500" y="160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44493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581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74695</xdr:rowOff>
    </xdr:from>
    <xdr:to>
      <xdr:col>41</xdr:col>
      <xdr:colOff>101600</xdr:colOff>
      <xdr:row>94</xdr:row>
      <xdr:rowOff>4845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7810500" y="160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21372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579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6049</xdr:rowOff>
    </xdr:from>
    <xdr:to>
      <xdr:col>36</xdr:col>
      <xdr:colOff>165100</xdr:colOff>
      <xdr:row>94</xdr:row>
      <xdr:rowOff>107649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6921500" y="1612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124176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589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災害復旧事業費グラフ枠">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499" name="災害復旧事業費最小値テキスト">
          <a:extLst>
            <a:ext uri="{FF2B5EF4-FFF2-40B4-BE49-F238E27FC236}">
              <a16:creationId xmlns:a16="http://schemas.microsoft.com/office/drawing/2014/main" id="{00000000-0008-0000-0600-0000F3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1" name="災害復旧事業費最大値テキスト">
          <a:extLst>
            <a:ext uri="{FF2B5EF4-FFF2-40B4-BE49-F238E27FC236}">
              <a16:creationId xmlns:a16="http://schemas.microsoft.com/office/drawing/2014/main" id="{00000000-0008-0000-0600-0000F5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63208</xdr:rowOff>
    </xdr:from>
    <xdr:to>
      <xdr:col>85</xdr:col>
      <xdr:colOff>127000</xdr:colOff>
      <xdr:row>38</xdr:row>
      <xdr:rowOff>76022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5481300" y="5206708"/>
          <a:ext cx="838200" cy="138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160011</xdr:rowOff>
    </xdr:from>
    <xdr:ext cx="534377" cy="259045"/>
    <xdr:sp macro="" textlink="">
      <xdr:nvSpPr>
        <xdr:cNvPr id="504" name="災害復旧事業費平均値テキスト">
          <a:extLst>
            <a:ext uri="{FF2B5EF4-FFF2-40B4-BE49-F238E27FC236}">
              <a16:creationId xmlns:a16="http://schemas.microsoft.com/office/drawing/2014/main" id="{00000000-0008-0000-0600-0000F8010000}"/>
            </a:ext>
          </a:extLst>
        </xdr:cNvPr>
        <xdr:cNvSpPr txBox="1"/>
      </xdr:nvSpPr>
      <xdr:spPr>
        <a:xfrm>
          <a:off x="16370300" y="6503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76022</xdr:rowOff>
    </xdr:from>
    <xdr:to>
      <xdr:col>81</xdr:col>
      <xdr:colOff>50800</xdr:colOff>
      <xdr:row>38</xdr:row>
      <xdr:rowOff>158509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4592300" y="6591122"/>
          <a:ext cx="8890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42880</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33728" y="672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158509</xdr:rowOff>
    </xdr:from>
    <xdr:to>
      <xdr:col>76</xdr:col>
      <xdr:colOff>114300</xdr:colOff>
      <xdr:row>39</xdr:row>
      <xdr:rowOff>35928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3703300" y="6673609"/>
          <a:ext cx="889000" cy="4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21513</xdr:rowOff>
    </xdr:from>
    <xdr:to>
      <xdr:col>71</xdr:col>
      <xdr:colOff>177800</xdr:colOff>
      <xdr:row>39</xdr:row>
      <xdr:rowOff>35928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814300" y="6708063"/>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110389</xdr:rowOff>
    </xdr:from>
    <xdr:to>
      <xdr:col>67</xdr:col>
      <xdr:colOff>101600</xdr:colOff>
      <xdr:row>39</xdr:row>
      <xdr:rowOff>40539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2763500" y="662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57065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579428" y="64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12408</xdr:rowOff>
    </xdr:from>
    <xdr:to>
      <xdr:col>85</xdr:col>
      <xdr:colOff>177800</xdr:colOff>
      <xdr:row>30</xdr:row>
      <xdr:rowOff>114008</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6268700" y="515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136885</xdr:rowOff>
    </xdr:from>
    <xdr:ext cx="599010" cy="259045"/>
    <xdr:sp macro="" textlink="">
      <xdr:nvSpPr>
        <xdr:cNvPr id="523" name="災害復旧事業費該当値テキスト">
          <a:extLst>
            <a:ext uri="{FF2B5EF4-FFF2-40B4-BE49-F238E27FC236}">
              <a16:creationId xmlns:a16="http://schemas.microsoft.com/office/drawing/2014/main" id="{00000000-0008-0000-0600-00000B020000}"/>
            </a:ext>
          </a:extLst>
        </xdr:cNvPr>
        <xdr:cNvSpPr txBox="1"/>
      </xdr:nvSpPr>
      <xdr:spPr>
        <a:xfrm>
          <a:off x="16370300" y="51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25222</xdr:rowOff>
    </xdr:from>
    <xdr:to>
      <xdr:col>81</xdr:col>
      <xdr:colOff>101600</xdr:colOff>
      <xdr:row>38</xdr:row>
      <xdr:rowOff>126822</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5430500" y="65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143349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01411" y="63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107709</xdr:rowOff>
    </xdr:from>
    <xdr:to>
      <xdr:col>76</xdr:col>
      <xdr:colOff>165100</xdr:colOff>
      <xdr:row>39</xdr:row>
      <xdr:rowOff>37859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4541500" y="662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54386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156578</xdr:rowOff>
    </xdr:from>
    <xdr:to>
      <xdr:col>72</xdr:col>
      <xdr:colOff>38100</xdr:colOff>
      <xdr:row>39</xdr:row>
      <xdr:rowOff>86728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3652500" y="66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77855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764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142163</xdr:rowOff>
    </xdr:from>
    <xdr:to>
      <xdr:col>67</xdr:col>
      <xdr:colOff>101600</xdr:colOff>
      <xdr:row>39</xdr:row>
      <xdr:rowOff>72313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2763500" y="66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63440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4" name="失業対策事業費グラフ枠">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6" name="失業対策事業費最小値テキスト">
          <a:extLst>
            <a:ext uri="{FF2B5EF4-FFF2-40B4-BE49-F238E27FC236}">
              <a16:creationId xmlns:a16="http://schemas.microsoft.com/office/drawing/2014/main" id="{00000000-0008-0000-0600-00002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8" name="失業対策事業費最大値テキスト">
          <a:extLst>
            <a:ext uri="{FF2B5EF4-FFF2-40B4-BE49-F238E27FC236}">
              <a16:creationId xmlns:a16="http://schemas.microsoft.com/office/drawing/2014/main" id="{00000000-0008-0000-0600-00002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1" name="失業対策事業費平均値テキスト">
          <a:extLst>
            <a:ext uri="{FF2B5EF4-FFF2-40B4-BE49-F238E27FC236}">
              <a16:creationId xmlns:a16="http://schemas.microsoft.com/office/drawing/2014/main" id="{00000000-0008-0000-0600-00002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0" name="失業対策事業費該当値テキスト">
          <a:extLst>
            <a:ext uri="{FF2B5EF4-FFF2-40B4-BE49-F238E27FC236}">
              <a16:creationId xmlns:a16="http://schemas.microsoft.com/office/drawing/2014/main" id="{00000000-0008-0000-0600-00003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34155</xdr:rowOff>
    </xdr:from>
    <xdr:to>
      <xdr:col>85</xdr:col>
      <xdr:colOff>126364</xdr:colOff>
      <xdr:row>76</xdr:row>
      <xdr:rowOff>50912</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035655"/>
          <a:ext cx="1269" cy="104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54739</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08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50912</xdr:rowOff>
    </xdr:from>
    <xdr:to>
      <xdr:col>86</xdr:col>
      <xdr:colOff>25400</xdr:colOff>
      <xdr:row>76</xdr:row>
      <xdr:rowOff>50912</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08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152282</xdr:rowOff>
    </xdr:from>
    <xdr:ext cx="599010"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181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34155</xdr:rowOff>
    </xdr:from>
    <xdr:to>
      <xdr:col>86</xdr:col>
      <xdr:colOff>25400</xdr:colOff>
      <xdr:row>70</xdr:row>
      <xdr:rowOff>34155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03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66411</xdr:rowOff>
    </xdr:from>
    <xdr:to>
      <xdr:col>85</xdr:col>
      <xdr:colOff>127000</xdr:colOff>
      <xdr:row>74</xdr:row>
      <xdr:rowOff>70365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5481300" y="12753711"/>
          <a:ext cx="8382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20497</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2536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169070</xdr:rowOff>
    </xdr:from>
    <xdr:to>
      <xdr:col>85</xdr:col>
      <xdr:colOff>177800</xdr:colOff>
      <xdr:row>74</xdr:row>
      <xdr:rowOff>99220</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268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164206</xdr:rowOff>
    </xdr:from>
    <xdr:to>
      <xdr:col>81</xdr:col>
      <xdr:colOff>50800</xdr:colOff>
      <xdr:row>74</xdr:row>
      <xdr:rowOff>70365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4592300" y="12680056"/>
          <a:ext cx="8890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53467</xdr:rowOff>
    </xdr:from>
    <xdr:to>
      <xdr:col>81</xdr:col>
      <xdr:colOff>101600</xdr:colOff>
      <xdr:row>74</xdr:row>
      <xdr:rowOff>155067</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27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146194</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283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16508</xdr:rowOff>
    </xdr:from>
    <xdr:to>
      <xdr:col>76</xdr:col>
      <xdr:colOff>114300</xdr:colOff>
      <xdr:row>73</xdr:row>
      <xdr:rowOff>164206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3703300" y="12532358"/>
          <a:ext cx="889000" cy="14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16822</xdr:rowOff>
    </xdr:from>
    <xdr:to>
      <xdr:col>76</xdr:col>
      <xdr:colOff>165100</xdr:colOff>
      <xdr:row>74</xdr:row>
      <xdr:rowOff>118422</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27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109549</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27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16508</xdr:rowOff>
    </xdr:from>
    <xdr:to>
      <xdr:col>71</xdr:col>
      <xdr:colOff>177800</xdr:colOff>
      <xdr:row>73</xdr:row>
      <xdr:rowOff>151107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2814300" y="12532358"/>
          <a:ext cx="889000" cy="13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13805</xdr:rowOff>
    </xdr:from>
    <xdr:to>
      <xdr:col>72</xdr:col>
      <xdr:colOff>38100</xdr:colOff>
      <xdr:row>74</xdr:row>
      <xdr:rowOff>115405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27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106532</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279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107142</xdr:rowOff>
    </xdr:from>
    <xdr:to>
      <xdr:col>67</xdr:col>
      <xdr:colOff>101600</xdr:colOff>
      <xdr:row>78</xdr:row>
      <xdr:rowOff>37292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33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28419</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340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15611</xdr:rowOff>
    </xdr:from>
    <xdr:to>
      <xdr:col>85</xdr:col>
      <xdr:colOff>177800</xdr:colOff>
      <xdr:row>74</xdr:row>
      <xdr:rowOff>117211</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27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165488</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68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19565</xdr:rowOff>
    </xdr:from>
    <xdr:to>
      <xdr:col>81</xdr:col>
      <xdr:colOff>101600</xdr:colOff>
      <xdr:row>74</xdr:row>
      <xdr:rowOff>121165</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270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137692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24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113406</xdr:rowOff>
    </xdr:from>
    <xdr:to>
      <xdr:col>76</xdr:col>
      <xdr:colOff>165100</xdr:colOff>
      <xdr:row>74</xdr:row>
      <xdr:rowOff>43556</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26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60083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4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137158</xdr:rowOff>
    </xdr:from>
    <xdr:to>
      <xdr:col>72</xdr:col>
      <xdr:colOff>38100</xdr:colOff>
      <xdr:row>73</xdr:row>
      <xdr:rowOff>67308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2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83835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25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100307</xdr:rowOff>
    </xdr:from>
    <xdr:to>
      <xdr:col>67</xdr:col>
      <xdr:colOff>101600</xdr:colOff>
      <xdr:row>74</xdr:row>
      <xdr:rowOff>30457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26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46984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39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1079</xdr:rowOff>
    </xdr:from>
    <xdr:to>
      <xdr:col>85</xdr:col>
      <xdr:colOff>127000</xdr:colOff>
      <xdr:row>97</xdr:row>
      <xdr:rowOff>123392</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5481300" y="15431579"/>
          <a:ext cx="838200" cy="13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166107</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625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123392</xdr:rowOff>
    </xdr:from>
    <xdr:to>
      <xdr:col>81</xdr:col>
      <xdr:colOff>50800</xdr:colOff>
      <xdr:row>98</xdr:row>
      <xdr:rowOff>95859</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4592300" y="16754042"/>
          <a:ext cx="889000" cy="1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52709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01411" y="168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36931</xdr:rowOff>
    </xdr:from>
    <xdr:to>
      <xdr:col>76</xdr:col>
      <xdr:colOff>114300</xdr:colOff>
      <xdr:row>98</xdr:row>
      <xdr:rowOff>95859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3703300" y="16839031"/>
          <a:ext cx="8890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36931</xdr:rowOff>
    </xdr:from>
    <xdr:to>
      <xdr:col>71</xdr:col>
      <xdr:colOff>177800</xdr:colOff>
      <xdr:row>98</xdr:row>
      <xdr:rowOff>151054</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2814300" y="16839031"/>
          <a:ext cx="889000" cy="1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17784</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4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88900</xdr:rowOff>
    </xdr:from>
    <xdr:to>
      <xdr:col>67</xdr:col>
      <xdr:colOff>101600</xdr:colOff>
      <xdr:row>99</xdr:row>
      <xdr:rowOff>19050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276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35577</xdr:rowOff>
    </xdr:from>
    <xdr:ext cx="469744"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79428" y="1666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121729</xdr:rowOff>
    </xdr:from>
    <xdr:to>
      <xdr:col>85</xdr:col>
      <xdr:colOff>177800</xdr:colOff>
      <xdr:row>90</xdr:row>
      <xdr:rowOff>51879</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6268700" y="153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74756</xdr:rowOff>
    </xdr:from>
    <xdr:ext cx="599010"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533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72592</xdr:rowOff>
    </xdr:from>
    <xdr:to>
      <xdr:col>81</xdr:col>
      <xdr:colOff>101600</xdr:colOff>
      <xdr:row>98</xdr:row>
      <xdr:rowOff>2742</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5430500" y="167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19269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01411" y="164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45059</xdr:rowOff>
    </xdr:from>
    <xdr:to>
      <xdr:col>76</xdr:col>
      <xdr:colOff>165100</xdr:colOff>
      <xdr:row>98</xdr:row>
      <xdr:rowOff>146659</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4541500" y="1684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137786</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57428" y="1693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157581</xdr:rowOff>
    </xdr:from>
    <xdr:to>
      <xdr:col>72</xdr:col>
      <xdr:colOff>38100</xdr:colOff>
      <xdr:row>98</xdr:row>
      <xdr:rowOff>87731</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3652500" y="167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78858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100254</xdr:rowOff>
    </xdr:from>
    <xdr:to>
      <xdr:col>67</xdr:col>
      <xdr:colOff>101600</xdr:colOff>
      <xdr:row>99</xdr:row>
      <xdr:rowOff>30404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2763500" y="169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21531</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99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8" name="投資及び出資金グラフ枠">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0" name="投資及び出資金最小値テキスト">
          <a:extLst>
            <a:ext uri="{FF2B5EF4-FFF2-40B4-BE49-F238E27FC236}">
              <a16:creationId xmlns:a16="http://schemas.microsoft.com/office/drawing/2014/main" id="{00000000-0008-0000-0600-0000C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12" name="投資及び出資金最大値テキスト">
          <a:extLst>
            <a:ext uri="{FF2B5EF4-FFF2-40B4-BE49-F238E27FC236}">
              <a16:creationId xmlns:a16="http://schemas.microsoft.com/office/drawing/2014/main" id="{00000000-0008-0000-0600-0000C8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10541</xdr:rowOff>
    </xdr:from>
    <xdr:to>
      <xdr:col>116</xdr:col>
      <xdr:colOff>63500</xdr:colOff>
      <xdr:row>38</xdr:row>
      <xdr:rowOff>95694</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21323300" y="5325491"/>
          <a:ext cx="838200" cy="128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131335</xdr:rowOff>
    </xdr:from>
    <xdr:ext cx="378565" cy="259045"/>
    <xdr:sp macro="" textlink="">
      <xdr:nvSpPr>
        <xdr:cNvPr id="715" name="投資及び出資金平均値テキスト">
          <a:extLst>
            <a:ext uri="{FF2B5EF4-FFF2-40B4-BE49-F238E27FC236}">
              <a16:creationId xmlns:a16="http://schemas.microsoft.com/office/drawing/2014/main" id="{00000000-0008-0000-0600-0000CB020000}"/>
            </a:ext>
          </a:extLst>
        </xdr:cNvPr>
        <xdr:cNvSpPr txBox="1"/>
      </xdr:nvSpPr>
      <xdr:spPr>
        <a:xfrm>
          <a:off x="22212300" y="6474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95694</xdr:rowOff>
    </xdr:from>
    <xdr:to>
      <xdr:col>111</xdr:col>
      <xdr:colOff>177800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0434300" y="6610794"/>
          <a:ext cx="8890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152290</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21121317" y="666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95568</xdr:rowOff>
    </xdr:from>
    <xdr:to>
      <xdr:col>98</xdr:col>
      <xdr:colOff>38100</xdr:colOff>
      <xdr:row>39</xdr:row>
      <xdr:rowOff>25718</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8605500" y="661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42244</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467017" y="638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131191</xdr:rowOff>
    </xdr:from>
    <xdr:to>
      <xdr:col>116</xdr:col>
      <xdr:colOff>114300</xdr:colOff>
      <xdr:row>31</xdr:row>
      <xdr:rowOff>61341</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2110700" y="52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84218</xdr:rowOff>
    </xdr:from>
    <xdr:ext cx="469744" cy="259045"/>
    <xdr:sp macro="" textlink="">
      <xdr:nvSpPr>
        <xdr:cNvPr id="734" name="投資及び出資金該当値テキスト">
          <a:extLst>
            <a:ext uri="{FF2B5EF4-FFF2-40B4-BE49-F238E27FC236}">
              <a16:creationId xmlns:a16="http://schemas.microsoft.com/office/drawing/2014/main" id="{00000000-0008-0000-0600-0000DE020000}"/>
            </a:ext>
          </a:extLst>
        </xdr:cNvPr>
        <xdr:cNvSpPr txBox="1"/>
      </xdr:nvSpPr>
      <xdr:spPr>
        <a:xfrm>
          <a:off x="22212300" y="522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44894</xdr:rowOff>
    </xdr:from>
    <xdr:to>
      <xdr:col>112</xdr:col>
      <xdr:colOff>38100</xdr:colOff>
      <xdr:row>38</xdr:row>
      <xdr:rowOff>146494</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1272500" y="65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163022</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213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貸付金グラフ枠">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67" name="貸付金最小値テキスト">
          <a:extLst>
            <a:ext uri="{FF2B5EF4-FFF2-40B4-BE49-F238E27FC236}">
              <a16:creationId xmlns:a16="http://schemas.microsoft.com/office/drawing/2014/main" id="{00000000-0008-0000-0600-0000FF02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69" name="貸付金最大値テキスト">
          <a:extLst>
            <a:ext uri="{FF2B5EF4-FFF2-40B4-BE49-F238E27FC236}">
              <a16:creationId xmlns:a16="http://schemas.microsoft.com/office/drawing/2014/main" id="{00000000-0008-0000-0600-000001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99026</xdr:rowOff>
    </xdr:from>
    <xdr:to>
      <xdr:col>116</xdr:col>
      <xdr:colOff>63500</xdr:colOff>
      <xdr:row>55</xdr:row>
      <xdr:rowOff>128972</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1323300" y="9528776"/>
          <a:ext cx="8382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72" name="貸付金平均値テキスト">
          <a:extLst>
            <a:ext uri="{FF2B5EF4-FFF2-40B4-BE49-F238E27FC236}">
              <a16:creationId xmlns:a16="http://schemas.microsoft.com/office/drawing/2014/main" id="{00000000-0008-0000-0600-000004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99026</xdr:rowOff>
    </xdr:from>
    <xdr:to>
      <xdr:col>111</xdr:col>
      <xdr:colOff>177800</xdr:colOff>
      <xdr:row>56</xdr:row>
      <xdr:rowOff>4907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0434300" y="9528776"/>
          <a:ext cx="889000" cy="7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131389</xdr:rowOff>
    </xdr:from>
    <xdr:to>
      <xdr:col>107</xdr:col>
      <xdr:colOff>50800</xdr:colOff>
      <xdr:row>56</xdr:row>
      <xdr:rowOff>4907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9545300" y="9389689"/>
          <a:ext cx="889000" cy="2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131389</xdr:rowOff>
    </xdr:from>
    <xdr:to>
      <xdr:col>102</xdr:col>
      <xdr:colOff>114300</xdr:colOff>
      <xdr:row>56</xdr:row>
      <xdr:rowOff>30331</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18656300" y="9389689"/>
          <a:ext cx="889000" cy="2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78172</xdr:rowOff>
    </xdr:from>
    <xdr:to>
      <xdr:col>116</xdr:col>
      <xdr:colOff>114300</xdr:colOff>
      <xdr:row>56</xdr:row>
      <xdr:rowOff>8322</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2110700" y="95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56599</xdr:rowOff>
    </xdr:from>
    <xdr:ext cx="534377" cy="259045"/>
    <xdr:sp macro="" textlink="">
      <xdr:nvSpPr>
        <xdr:cNvPr id="791" name="貸付金該当値テキスト">
          <a:extLst>
            <a:ext uri="{FF2B5EF4-FFF2-40B4-BE49-F238E27FC236}">
              <a16:creationId xmlns:a16="http://schemas.microsoft.com/office/drawing/2014/main" id="{00000000-0008-0000-0600-000017030000}"/>
            </a:ext>
          </a:extLst>
        </xdr:cNvPr>
        <xdr:cNvSpPr txBox="1"/>
      </xdr:nvSpPr>
      <xdr:spPr>
        <a:xfrm>
          <a:off x="22212300" y="948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48226</xdr:rowOff>
    </xdr:from>
    <xdr:to>
      <xdr:col>112</xdr:col>
      <xdr:colOff>38100</xdr:colOff>
      <xdr:row>55</xdr:row>
      <xdr:rowOff>149826</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1272500" y="94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140953</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43411" y="957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125557</xdr:rowOff>
    </xdr:from>
    <xdr:to>
      <xdr:col>107</xdr:col>
      <xdr:colOff>101600</xdr:colOff>
      <xdr:row>56</xdr:row>
      <xdr:rowOff>55707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0383500" y="95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46834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67111" y="96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80589</xdr:rowOff>
    </xdr:from>
    <xdr:to>
      <xdr:col>102</xdr:col>
      <xdr:colOff>165100</xdr:colOff>
      <xdr:row>55</xdr:row>
      <xdr:rowOff>10739</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19494500" y="93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1866</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278111" y="94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150981</xdr:rowOff>
    </xdr:from>
    <xdr:to>
      <xdr:col>98</xdr:col>
      <xdr:colOff>38100</xdr:colOff>
      <xdr:row>56</xdr:row>
      <xdr:rowOff>81131</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8605500" y="95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72258</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389111" y="967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9" name="繰出金グラフ枠">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1" name="繰出金最小値テキスト">
          <a:extLst>
            <a:ext uri="{FF2B5EF4-FFF2-40B4-BE49-F238E27FC236}">
              <a16:creationId xmlns:a16="http://schemas.microsoft.com/office/drawing/2014/main" id="{00000000-0008-0000-0600-000035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23" name="繰出金最大値テキスト">
          <a:extLst>
            <a:ext uri="{FF2B5EF4-FFF2-40B4-BE49-F238E27FC236}">
              <a16:creationId xmlns:a16="http://schemas.microsoft.com/office/drawing/2014/main" id="{00000000-0008-0000-0600-000037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5741</xdr:rowOff>
    </xdr:from>
    <xdr:to>
      <xdr:col>116</xdr:col>
      <xdr:colOff>63500</xdr:colOff>
      <xdr:row>77</xdr:row>
      <xdr:rowOff>17171</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1323300" y="1320739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26" name="繰出金平均値テキスト">
          <a:extLst>
            <a:ext uri="{FF2B5EF4-FFF2-40B4-BE49-F238E27FC236}">
              <a16:creationId xmlns:a16="http://schemas.microsoft.com/office/drawing/2014/main" id="{00000000-0008-0000-0600-00003A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5741</xdr:rowOff>
    </xdr:from>
    <xdr:to>
      <xdr:col>111</xdr:col>
      <xdr:colOff>177800</xdr:colOff>
      <xdr:row>77</xdr:row>
      <xdr:rowOff>20828</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0434300" y="13207391"/>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3573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75728" y="128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20828</xdr:rowOff>
    </xdr:from>
    <xdr:to>
      <xdr:col>107</xdr:col>
      <xdr:colOff>50800</xdr:colOff>
      <xdr:row>77</xdr:row>
      <xdr:rowOff>51003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19545300" y="13222478"/>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38778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289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51003</xdr:rowOff>
    </xdr:from>
    <xdr:to>
      <xdr:col>102</xdr:col>
      <xdr:colOff>114300</xdr:colOff>
      <xdr:row>77</xdr:row>
      <xdr:rowOff>151588</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8656300" y="1325265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126391</xdr:rowOff>
    </xdr:from>
    <xdr:to>
      <xdr:col>98</xdr:col>
      <xdr:colOff>38100</xdr:colOff>
      <xdr:row>77</xdr:row>
      <xdr:rowOff>56541</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8605500" y="1315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73068</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293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137821</xdr:rowOff>
    </xdr:from>
    <xdr:to>
      <xdr:col>116</xdr:col>
      <xdr:colOff>114300</xdr:colOff>
      <xdr:row>77</xdr:row>
      <xdr:rowOff>67971</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2110700" y="131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116248</xdr:rowOff>
    </xdr:from>
    <xdr:ext cx="469744" cy="259045"/>
    <xdr:sp macro="" textlink="">
      <xdr:nvSpPr>
        <xdr:cNvPr id="845" name="繰出金該当値テキスト">
          <a:extLst>
            <a:ext uri="{FF2B5EF4-FFF2-40B4-BE49-F238E27FC236}">
              <a16:creationId xmlns:a16="http://schemas.microsoft.com/office/drawing/2014/main" id="{00000000-0008-0000-0600-00004D030000}"/>
            </a:ext>
          </a:extLst>
        </xdr:cNvPr>
        <xdr:cNvSpPr txBox="1"/>
      </xdr:nvSpPr>
      <xdr:spPr>
        <a:xfrm>
          <a:off x="22212300" y="1314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126391</xdr:rowOff>
    </xdr:from>
    <xdr:to>
      <xdr:col>112</xdr:col>
      <xdr:colOff>38100</xdr:colOff>
      <xdr:row>77</xdr:row>
      <xdr:rowOff>56541</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12725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47668</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75728" y="1324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141478</xdr:rowOff>
    </xdr:from>
    <xdr:to>
      <xdr:col>107</xdr:col>
      <xdr:colOff>101600</xdr:colOff>
      <xdr:row>77</xdr:row>
      <xdr:rowOff>71628</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0383500" y="131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62755</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99428" y="1326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203</xdr:rowOff>
    </xdr:from>
    <xdr:to>
      <xdr:col>102</xdr:col>
      <xdr:colOff>165100</xdr:colOff>
      <xdr:row>77</xdr:row>
      <xdr:rowOff>101803</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9494500" y="132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92930</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10428" y="1329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100788</xdr:rowOff>
    </xdr:from>
    <xdr:to>
      <xdr:col>98</xdr:col>
      <xdr:colOff>38100</xdr:colOff>
      <xdr:row>78</xdr:row>
      <xdr:rowOff>30938</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8605500" y="1330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22065</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21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6" name="前年度繰上充用金グラフ枠">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8" name="前年度繰上充用金最小値テキスト">
          <a:extLst>
            <a:ext uri="{FF2B5EF4-FFF2-40B4-BE49-F238E27FC236}">
              <a16:creationId xmlns:a16="http://schemas.microsoft.com/office/drawing/2014/main" id="{00000000-0008-0000-0600-00006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0" name="前年度繰上充用金最大値テキスト">
          <a:extLst>
            <a:ext uri="{FF2B5EF4-FFF2-40B4-BE49-F238E27FC236}">
              <a16:creationId xmlns:a16="http://schemas.microsoft.com/office/drawing/2014/main" id="{00000000-0008-0000-0600-00006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3" name="前年度繰上充用金平均値テキスト">
          <a:extLst>
            <a:ext uri="{FF2B5EF4-FFF2-40B4-BE49-F238E27FC236}">
              <a16:creationId xmlns:a16="http://schemas.microsoft.com/office/drawing/2014/main" id="{00000000-0008-0000-0600-00006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2" name="前年度繰上充用金該当値テキスト">
          <a:extLst>
            <a:ext uri="{FF2B5EF4-FFF2-40B4-BE49-F238E27FC236}">
              <a16:creationId xmlns:a16="http://schemas.microsoft.com/office/drawing/2014/main" id="{00000000-0008-0000-0600-00007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人件費：平成</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年度以降取り組んできた職員数の削減（約</a:t>
          </a:r>
          <a:r>
            <a:rPr kumimoji="1" lang="en-US" altLang="ja-JP" sz="1000">
              <a:latin typeface="ＭＳ Ｐゴシック" panose="020B0600070205080204" pitchFamily="50" charset="-128"/>
              <a:ea typeface="ＭＳ Ｐゴシック" panose="020B0600070205080204" pitchFamily="50" charset="-128"/>
            </a:rPr>
            <a:t>700</a:t>
          </a:r>
          <a:r>
            <a:rPr kumimoji="1" lang="ja-JP" altLang="en-US" sz="1000">
              <a:latin typeface="ＭＳ Ｐゴシック" panose="020B0600070205080204" pitchFamily="50" charset="-128"/>
              <a:ea typeface="ＭＳ Ｐゴシック" panose="020B0600070205080204" pitchFamily="50" charset="-128"/>
            </a:rPr>
            <a:t>人削減）はひと段落しており、近年横ばいで推移している。令和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年度は、定年延長の影響による退職者数の増加に伴い、退職手当が増加した。</a:t>
          </a:r>
        </a:p>
        <a:p>
          <a:r>
            <a:rPr kumimoji="1" lang="ja-JP" altLang="en-US" sz="1000">
              <a:latin typeface="ＭＳ Ｐゴシック" panose="020B0600070205080204" pitchFamily="50" charset="-128"/>
              <a:ea typeface="ＭＳ Ｐゴシック" panose="020B0600070205080204" pitchFamily="50" charset="-128"/>
            </a:rPr>
            <a:t>物件費：令和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年度は、災害救助法に基づく応急救助など能登半島地震・奥能登豪雨への対応に係る経費の支出のため増加している。</a:t>
          </a:r>
        </a:p>
        <a:p>
          <a:r>
            <a:rPr kumimoji="1" lang="ja-JP" altLang="en-US" sz="1000">
              <a:latin typeface="ＭＳ Ｐゴシック" panose="020B0600070205080204" pitchFamily="50" charset="-128"/>
              <a:ea typeface="ＭＳ Ｐゴシック" panose="020B0600070205080204" pitchFamily="50" charset="-128"/>
            </a:rPr>
            <a:t>補助費等：高齢化の進展による増加傾向に加え、令和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年度以降、新型コロナウイルス感染症の拡大を踏まえた緊急的な対策（医療機関の病床確保への支援金等）により増加したが、令和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年度以降は、新型コロナウイルス感染症の</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類移行に伴い減少している。</a:t>
          </a:r>
        </a:p>
        <a:p>
          <a:r>
            <a:rPr kumimoji="1" lang="ja-JP" altLang="en-US" sz="1000">
              <a:latin typeface="ＭＳ Ｐゴシック" panose="020B0600070205080204" pitchFamily="50" charset="-128"/>
              <a:ea typeface="ＭＳ Ｐゴシック" panose="020B0600070205080204" pitchFamily="50" charset="-128"/>
            </a:rPr>
            <a:t>普通建設事業費：令和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年度は、ＩＲいしかわ鉄道の金沢以西延伸に伴う鉄道資産の取得支援の減により減少している。</a:t>
          </a:r>
        </a:p>
        <a:p>
          <a:r>
            <a:rPr kumimoji="1" lang="ja-JP" altLang="en-US" sz="1000">
              <a:latin typeface="ＭＳ Ｐゴシック" panose="020B0600070205080204" pitchFamily="50" charset="-128"/>
              <a:ea typeface="ＭＳ Ｐゴシック" panose="020B0600070205080204" pitchFamily="50" charset="-128"/>
            </a:rPr>
            <a:t>災害復旧事業費：令和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年度は、能登半島地震・奥能登豪雨からの復旧のため増加している。</a:t>
          </a:r>
        </a:p>
        <a:p>
          <a:r>
            <a:rPr kumimoji="1" lang="ja-JP" altLang="en-US" sz="1000">
              <a:latin typeface="ＭＳ Ｐゴシック" panose="020B0600070205080204" pitchFamily="50" charset="-128"/>
              <a:ea typeface="ＭＳ Ｐゴシック" panose="020B0600070205080204" pitchFamily="50" charset="-128"/>
            </a:rPr>
            <a:t>公債費：令和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年度は、これまでの県債残高の抑制や県債の繰上償還による公債費負担の平準化といった財政健全化に向けた取り組みの効果が反映されたことにより減少している。</a:t>
          </a:r>
        </a:p>
        <a:p>
          <a:r>
            <a:rPr kumimoji="1" lang="ja-JP" altLang="en-US" sz="1000">
              <a:latin typeface="ＭＳ Ｐゴシック" panose="020B0600070205080204" pitchFamily="50" charset="-128"/>
              <a:ea typeface="ＭＳ Ｐゴシック" panose="020B0600070205080204" pitchFamily="50" charset="-128"/>
            </a:rPr>
            <a:t>積立金：令和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年度は、能登半島地震に係る特別交付税を復興基金に、能登創造的復興支援交付金を能登復興応援基金に積み立てたこと等により増加している。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投資及び出資金：令和</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年度は、石川県文化振興基金出捐金により増加している。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1,098,121
1,077,588
4,186.20
1,045,970,686
1,012,339,392
2,238,370
320,385,935
1,236,515,928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34</xdr:row>
      <xdr:rowOff>160763</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5806</xdr:rowOff>
    </xdr:from>
    <xdr:to>
      <xdr:col>24</xdr:col>
      <xdr:colOff>62865</xdr:colOff>
      <xdr:row>37</xdr:row>
      <xdr:rowOff>31931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20756"/>
          <a:ext cx="1270" cy="105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35758</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379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31931</xdr:rowOff>
    </xdr:from>
    <xdr:to>
      <xdr:col>24</xdr:col>
      <xdr:colOff>152400</xdr:colOff>
      <xdr:row>37</xdr:row>
      <xdr:rowOff>31931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37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123933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5806</xdr:rowOff>
    </xdr:from>
    <xdr:to>
      <xdr:col>24</xdr:col>
      <xdr:colOff>152400</xdr:colOff>
      <xdr:row>31</xdr:row>
      <xdr:rowOff>5806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2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138067</xdr:rowOff>
    </xdr:from>
    <xdr:to>
      <xdr:col>24</xdr:col>
      <xdr:colOff>63500</xdr:colOff>
      <xdr:row>34</xdr:row>
      <xdr:rowOff>13970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9591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50999</xdr:rowOff>
    </xdr:from>
    <xdr:ext cx="378565"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8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72572</xdr:rowOff>
    </xdr:from>
    <xdr:to>
      <xdr:col>24</xdr:col>
      <xdr:colOff>114300</xdr:colOff>
      <xdr:row>35</xdr:row>
      <xdr:rowOff>2722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165826</xdr:rowOff>
    </xdr:from>
    <xdr:to>
      <xdr:col>19</xdr:col>
      <xdr:colOff>177800</xdr:colOff>
      <xdr:row>34</xdr:row>
      <xdr:rowOff>13970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236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75837</xdr:rowOff>
    </xdr:from>
    <xdr:to>
      <xdr:col>20</xdr:col>
      <xdr:colOff>38100</xdr:colOff>
      <xdr:row>36</xdr:row>
      <xdr:rowOff>5987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168564</xdr:rowOff>
    </xdr:from>
    <xdr:ext cx="378565"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95317" y="616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165826</xdr:rowOff>
    </xdr:from>
    <xdr:to>
      <xdr:col>15</xdr:col>
      <xdr:colOff>50800</xdr:colOff>
      <xdr:row>34</xdr:row>
      <xdr:rowOff>20501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236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66040</xdr:rowOff>
    </xdr:from>
    <xdr:to>
      <xdr:col>15</xdr:col>
      <xdr:colOff>101600</xdr:colOff>
      <xdr:row>35</xdr:row>
      <xdr:rowOff>167640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158767</xdr:rowOff>
    </xdr:from>
    <xdr:ext cx="378565"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719017" y="6159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20501</xdr:rowOff>
    </xdr:from>
    <xdr:to>
      <xdr:col>10</xdr:col>
      <xdr:colOff>114300</xdr:colOff>
      <xdr:row>34</xdr:row>
      <xdr:rowOff>64589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498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80736</xdr:rowOff>
    </xdr:from>
    <xdr:to>
      <xdr:col>10</xdr:col>
      <xdr:colOff>165100</xdr:colOff>
      <xdr:row>36</xdr:row>
      <xdr:rowOff>10886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2013</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30017" y="617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52977</xdr:rowOff>
    </xdr:from>
    <xdr:to>
      <xdr:col>6</xdr:col>
      <xdr:colOff>38100</xdr:colOff>
      <xdr:row>38</xdr:row>
      <xdr:rowOff>154577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145704</xdr:rowOff>
    </xdr:from>
    <xdr:ext cx="378565"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41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87267</xdr:rowOff>
    </xdr:from>
    <xdr:to>
      <xdr:col>24</xdr:col>
      <xdr:colOff>114300</xdr:colOff>
      <xdr:row>34</xdr:row>
      <xdr:rowOff>17417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110144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9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134620</xdr:rowOff>
    </xdr:from>
    <xdr:to>
      <xdr:col>20</xdr:col>
      <xdr:colOff>38100</xdr:colOff>
      <xdr:row>34</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32</xdr:row>
      <xdr:rowOff>81297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95317" y="5567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115026</xdr:rowOff>
    </xdr:from>
    <xdr:to>
      <xdr:col>15</xdr:col>
      <xdr:colOff>101600</xdr:colOff>
      <xdr:row>34</xdr:row>
      <xdr:rowOff>45176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7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61703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5548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141151</xdr:rowOff>
    </xdr:from>
    <xdr:to>
      <xdr:col>10</xdr:col>
      <xdr:colOff>165100</xdr:colOff>
      <xdr:row>34</xdr:row>
      <xdr:rowOff>71301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87828</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557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13789</xdr:rowOff>
    </xdr:from>
    <xdr:to>
      <xdr:col>6</xdr:col>
      <xdr:colOff>38100</xdr:colOff>
      <xdr:row>34</xdr:row>
      <xdr:rowOff>115389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131916</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561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126450</xdr:rowOff>
    </xdr:from>
    <xdr:to>
      <xdr:col>24</xdr:col>
      <xdr:colOff>62865</xdr:colOff>
      <xdr:row>58</xdr:row>
      <xdr:rowOff>35220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98950"/>
          <a:ext cx="1270" cy="128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39047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9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35220</xdr:rowOff>
    </xdr:from>
    <xdr:to>
      <xdr:col>24</xdr:col>
      <xdr:colOff>152400</xdr:colOff>
      <xdr:row>58</xdr:row>
      <xdr:rowOff>35220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97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73127</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7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126450</xdr:rowOff>
    </xdr:from>
    <xdr:to>
      <xdr:col>24</xdr:col>
      <xdr:colOff>152400</xdr:colOff>
      <xdr:row>50</xdr:row>
      <xdr:rowOff>126450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9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126450</xdr:rowOff>
    </xdr:from>
    <xdr:to>
      <xdr:col>24</xdr:col>
      <xdr:colOff>63500</xdr:colOff>
      <xdr:row>57</xdr:row>
      <xdr:rowOff>40125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8698950"/>
          <a:ext cx="838200" cy="11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153328</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5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3451</xdr:rowOff>
    </xdr:from>
    <xdr:to>
      <xdr:col>24</xdr:col>
      <xdr:colOff>114300</xdr:colOff>
      <xdr:row>57</xdr:row>
      <xdr:rowOff>105051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7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40125</xdr:rowOff>
    </xdr:from>
    <xdr:to>
      <xdr:col>19</xdr:col>
      <xdr:colOff>177800</xdr:colOff>
      <xdr:row>58</xdr:row>
      <xdr:rowOff>63786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12775"/>
          <a:ext cx="889000" cy="19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131296</xdr:rowOff>
    </xdr:from>
    <xdr:to>
      <xdr:col>20</xdr:col>
      <xdr:colOff>38100</xdr:colOff>
      <xdr:row>58</xdr:row>
      <xdr:rowOff>61446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52573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17411" y="99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145558</xdr:rowOff>
    </xdr:from>
    <xdr:to>
      <xdr:col>15</xdr:col>
      <xdr:colOff>50800</xdr:colOff>
      <xdr:row>58</xdr:row>
      <xdr:rowOff>63786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18208"/>
          <a:ext cx="889000" cy="8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125857</xdr:rowOff>
    </xdr:from>
    <xdr:to>
      <xdr:col>15</xdr:col>
      <xdr:colOff>101600</xdr:colOff>
      <xdr:row>58</xdr:row>
      <xdr:rowOff>56007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89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72534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6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145558</xdr:rowOff>
    </xdr:from>
    <xdr:to>
      <xdr:col>10</xdr:col>
      <xdr:colOff>114300</xdr:colOff>
      <xdr:row>58</xdr:row>
      <xdr:rowOff>92066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18208"/>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52400</xdr:rowOff>
    </xdr:from>
    <xdr:to>
      <xdr:col>10</xdr:col>
      <xdr:colOff>165100</xdr:colOff>
      <xdr:row>57</xdr:row>
      <xdr:rowOff>154000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170527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6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105359</xdr:rowOff>
    </xdr:from>
    <xdr:to>
      <xdr:col>6</xdr:col>
      <xdr:colOff>38100</xdr:colOff>
      <xdr:row>59</xdr:row>
      <xdr:rowOff>35509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4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26636</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1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75650</xdr:rowOff>
    </xdr:from>
    <xdr:to>
      <xdr:col>24</xdr:col>
      <xdr:colOff>114300</xdr:colOff>
      <xdr:row>51</xdr:row>
      <xdr:rowOff>5800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86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28677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860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160775</xdr:rowOff>
    </xdr:from>
    <xdr:to>
      <xdr:col>20</xdr:col>
      <xdr:colOff>38100</xdr:colOff>
      <xdr:row>57</xdr:row>
      <xdr:rowOff>90925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107452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17411" y="953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12986</xdr:rowOff>
    </xdr:from>
    <xdr:to>
      <xdr:col>15</xdr:col>
      <xdr:colOff>101600</xdr:colOff>
      <xdr:row>58</xdr:row>
      <xdr:rowOff>114586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105713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94758</xdr:rowOff>
    </xdr:from>
    <xdr:to>
      <xdr:col>10</xdr:col>
      <xdr:colOff>165100</xdr:colOff>
      <xdr:row>58</xdr:row>
      <xdr:rowOff>24908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16035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96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41266</xdr:rowOff>
    </xdr:from>
    <xdr:to>
      <xdr:col>6</xdr:col>
      <xdr:colOff>38100</xdr:colOff>
      <xdr:row>58</xdr:row>
      <xdr:rowOff>142866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159393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76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14014</xdr:rowOff>
    </xdr:from>
    <xdr:to>
      <xdr:col>24</xdr:col>
      <xdr:colOff>63500</xdr:colOff>
      <xdr:row>76</xdr:row>
      <xdr:rowOff>20022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015514"/>
          <a:ext cx="838200" cy="103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50868</xdr:rowOff>
    </xdr:from>
    <xdr:ext cx="534377"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252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20022</xdr:rowOff>
    </xdr:from>
    <xdr:to>
      <xdr:col>19</xdr:col>
      <xdr:colOff>177800</xdr:colOff>
      <xdr:row>78</xdr:row>
      <xdr:rowOff>91117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50222"/>
          <a:ext cx="889000" cy="4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97654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517411" y="134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91117</xdr:rowOff>
    </xdr:from>
    <xdr:to>
      <xdr:col>15</xdr:col>
      <xdr:colOff>50800</xdr:colOff>
      <xdr:row>78</xdr:row>
      <xdr:rowOff>140929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64217"/>
          <a:ext cx="889000" cy="4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119779</xdr:rowOff>
    </xdr:from>
    <xdr:to>
      <xdr:col>10</xdr:col>
      <xdr:colOff>114300</xdr:colOff>
      <xdr:row>78</xdr:row>
      <xdr:rowOff>140929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92879"/>
          <a:ext cx="889000" cy="2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115123</xdr:rowOff>
    </xdr:from>
    <xdr:to>
      <xdr:col>6</xdr:col>
      <xdr:colOff>38100</xdr:colOff>
      <xdr:row>79</xdr:row>
      <xdr:rowOff>45273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8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36400</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63111" y="1358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134664</xdr:rowOff>
    </xdr:from>
    <xdr:to>
      <xdr:col>24</xdr:col>
      <xdr:colOff>114300</xdr:colOff>
      <xdr:row>70</xdr:row>
      <xdr:rowOff>64814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19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87691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191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140673</xdr:rowOff>
    </xdr:from>
    <xdr:to>
      <xdr:col>20</xdr:col>
      <xdr:colOff>38100</xdr:colOff>
      <xdr:row>76</xdr:row>
      <xdr:rowOff>70824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994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74</xdr:row>
      <xdr:rowOff>87350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85095" y="1277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40317</xdr:rowOff>
    </xdr:from>
    <xdr:to>
      <xdr:col>15</xdr:col>
      <xdr:colOff>101600</xdr:colOff>
      <xdr:row>78</xdr:row>
      <xdr:rowOff>141917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133044</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41111" y="135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90129</xdr:rowOff>
    </xdr:from>
    <xdr:to>
      <xdr:col>10</xdr:col>
      <xdr:colOff>165100</xdr:colOff>
      <xdr:row>79</xdr:row>
      <xdr:rowOff>20279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6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11406</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52111" y="1355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68979</xdr:rowOff>
    </xdr:from>
    <xdr:to>
      <xdr:col>6</xdr:col>
      <xdr:colOff>38100</xdr:colOff>
      <xdr:row>78</xdr:row>
      <xdr:rowOff>170579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15656</xdr:rowOff>
    </xdr:from>
    <xdr:ext cx="534377"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63111" y="1321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42163</xdr:rowOff>
    </xdr:from>
    <xdr:to>
      <xdr:col>24</xdr:col>
      <xdr:colOff>63500</xdr:colOff>
      <xdr:row>97</xdr:row>
      <xdr:rowOff>42087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29913"/>
          <a:ext cx="838200" cy="3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8793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71005</xdr:rowOff>
    </xdr:from>
    <xdr:to>
      <xdr:col>19</xdr:col>
      <xdr:colOff>177800</xdr:colOff>
      <xdr:row>95</xdr:row>
      <xdr:rowOff>42163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844405"/>
          <a:ext cx="889000" cy="48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146880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17411" y="16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71005</xdr:rowOff>
    </xdr:from>
    <xdr:to>
      <xdr:col>15</xdr:col>
      <xdr:colOff>50800</xdr:colOff>
      <xdr:row>92</xdr:row>
      <xdr:rowOff>132690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844405"/>
          <a:ext cx="889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97486</xdr:rowOff>
    </xdr:from>
    <xdr:to>
      <xdr:col>10</xdr:col>
      <xdr:colOff>114300</xdr:colOff>
      <xdr:row>92</xdr:row>
      <xdr:rowOff>132690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699436"/>
          <a:ext cx="889000" cy="20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169253</xdr:rowOff>
    </xdr:from>
    <xdr:to>
      <xdr:col>6</xdr:col>
      <xdr:colOff>38100</xdr:colOff>
      <xdr:row>95</xdr:row>
      <xdr:rowOff>99403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90530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162737</xdr:rowOff>
    </xdr:from>
    <xdr:to>
      <xdr:col>24</xdr:col>
      <xdr:colOff>114300</xdr:colOff>
      <xdr:row>97</xdr:row>
      <xdr:rowOff>92887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135792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9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162813</xdr:rowOff>
    </xdr:from>
    <xdr:to>
      <xdr:col>20</xdr:col>
      <xdr:colOff>38100</xdr:colOff>
      <xdr:row>95</xdr:row>
      <xdr:rowOff>92963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109490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17411" y="1605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20205</xdr:rowOff>
    </xdr:from>
    <xdr:to>
      <xdr:col>15</xdr:col>
      <xdr:colOff>101600</xdr:colOff>
      <xdr:row>92</xdr:row>
      <xdr:rowOff>121805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112932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81890</xdr:rowOff>
    </xdr:from>
    <xdr:to>
      <xdr:col>10</xdr:col>
      <xdr:colOff>165100</xdr:colOff>
      <xdr:row>93</xdr:row>
      <xdr:rowOff>12040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8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3167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4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46686</xdr:rowOff>
    </xdr:from>
    <xdr:to>
      <xdr:col>6</xdr:col>
      <xdr:colOff>38100</xdr:colOff>
      <xdr:row>91</xdr:row>
      <xdr:rowOff>148286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164813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42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116078</xdr:rowOff>
    </xdr:from>
    <xdr:to>
      <xdr:col>54</xdr:col>
      <xdr:colOff>189865</xdr:colOff>
      <xdr:row>39</xdr:row>
      <xdr:rowOff>11684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773928"/>
          <a:ext cx="1270" cy="92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15511</xdr:rowOff>
    </xdr:from>
    <xdr:ext cx="469744"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0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11684</xdr:rowOff>
    </xdr:from>
    <xdr:to>
      <xdr:col>55</xdr:col>
      <xdr:colOff>88900</xdr:colOff>
      <xdr:row>39</xdr:row>
      <xdr:rowOff>11684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9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62755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54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116078</xdr:rowOff>
    </xdr:from>
    <xdr:to>
      <xdr:col>55</xdr:col>
      <xdr:colOff>88900</xdr:colOff>
      <xdr:row>33</xdr:row>
      <xdr:rowOff>116078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77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26924</xdr:rowOff>
    </xdr:from>
    <xdr:to>
      <xdr:col>55</xdr:col>
      <xdr:colOff>0</xdr:colOff>
      <xdr:row>36</xdr:row>
      <xdr:rowOff>51308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027674"/>
          <a:ext cx="8382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142765</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14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164338</xdr:rowOff>
    </xdr:from>
    <xdr:to>
      <xdr:col>55</xdr:col>
      <xdr:colOff>50800</xdr:colOff>
      <xdr:row>37</xdr:row>
      <xdr:rowOff>94488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3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51308</xdr:rowOff>
    </xdr:from>
    <xdr:to>
      <xdr:col>50</xdr:col>
      <xdr:colOff>114300</xdr:colOff>
      <xdr:row>36</xdr:row>
      <xdr:rowOff>70358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2350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60706</xdr:rowOff>
    </xdr:from>
    <xdr:to>
      <xdr:col>50</xdr:col>
      <xdr:colOff>165100</xdr:colOff>
      <xdr:row>37</xdr:row>
      <xdr:rowOff>162306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153433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3917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65786</xdr:rowOff>
    </xdr:from>
    <xdr:to>
      <xdr:col>45</xdr:col>
      <xdr:colOff>177800</xdr:colOff>
      <xdr:row>36</xdr:row>
      <xdr:rowOff>70358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379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148336</xdr:rowOff>
    </xdr:from>
    <xdr:to>
      <xdr:col>46</xdr:col>
      <xdr:colOff>38100</xdr:colOff>
      <xdr:row>38</xdr:row>
      <xdr:rowOff>78486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69613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55118</xdr:rowOff>
    </xdr:from>
    <xdr:to>
      <xdr:col>41</xdr:col>
      <xdr:colOff>50800</xdr:colOff>
      <xdr:row>36</xdr:row>
      <xdr:rowOff>65786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370068"/>
          <a:ext cx="889000" cy="86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87376</xdr:rowOff>
    </xdr:from>
    <xdr:to>
      <xdr:col>41</xdr:col>
      <xdr:colOff>101600</xdr:colOff>
      <xdr:row>38</xdr:row>
      <xdr:rowOff>17526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3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8653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48514</xdr:rowOff>
    </xdr:from>
    <xdr:to>
      <xdr:col>36</xdr:col>
      <xdr:colOff>165100</xdr:colOff>
      <xdr:row>38</xdr:row>
      <xdr:rowOff>150114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141241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147574</xdr:rowOff>
    </xdr:from>
    <xdr:to>
      <xdr:col>55</xdr:col>
      <xdr:colOff>50800</xdr:colOff>
      <xdr:row>35</xdr:row>
      <xdr:rowOff>77724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170451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508</xdr:rowOff>
    </xdr:from>
    <xdr:to>
      <xdr:col>50</xdr:col>
      <xdr:colOff>165100</xdr:colOff>
      <xdr:row>36</xdr:row>
      <xdr:rowOff>102108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118635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391728" y="59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19558</xdr:rowOff>
    </xdr:from>
    <xdr:to>
      <xdr:col>46</xdr:col>
      <xdr:colOff>38100</xdr:colOff>
      <xdr:row>36</xdr:row>
      <xdr:rowOff>121158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137685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14986</xdr:rowOff>
    </xdr:from>
    <xdr:to>
      <xdr:col>41</xdr:col>
      <xdr:colOff>101600</xdr:colOff>
      <xdr:row>36</xdr:row>
      <xdr:rowOff>116586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133113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4318</xdr:rowOff>
    </xdr:from>
    <xdr:to>
      <xdr:col>36</xdr:col>
      <xdr:colOff>165100</xdr:colOff>
      <xdr:row>31</xdr:row>
      <xdr:rowOff>105918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3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122445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136804</xdr:rowOff>
    </xdr:from>
    <xdr:to>
      <xdr:col>55</xdr:col>
      <xdr:colOff>0</xdr:colOff>
      <xdr:row>53</xdr:row>
      <xdr:rowOff>73292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052204"/>
          <a:ext cx="838200" cy="10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73292</xdr:rowOff>
    </xdr:from>
    <xdr:to>
      <xdr:col>50</xdr:col>
      <xdr:colOff>114300</xdr:colOff>
      <xdr:row>53</xdr:row>
      <xdr:rowOff>99123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160142"/>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99123</xdr:rowOff>
    </xdr:from>
    <xdr:to>
      <xdr:col>45</xdr:col>
      <xdr:colOff>177800</xdr:colOff>
      <xdr:row>53</xdr:row>
      <xdr:rowOff>123889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185973"/>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123889</xdr:rowOff>
    </xdr:from>
    <xdr:to>
      <xdr:col>41</xdr:col>
      <xdr:colOff>50800</xdr:colOff>
      <xdr:row>54</xdr:row>
      <xdr:rowOff>4026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10739"/>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47371</xdr:rowOff>
    </xdr:from>
    <xdr:to>
      <xdr:col>36</xdr:col>
      <xdr:colOff>165100</xdr:colOff>
      <xdr:row>58</xdr:row>
      <xdr:rowOff>148971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1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140098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86004</xdr:rowOff>
    </xdr:from>
    <xdr:to>
      <xdr:col>55</xdr:col>
      <xdr:colOff>50800</xdr:colOff>
      <xdr:row>53</xdr:row>
      <xdr:rowOff>16154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0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64431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9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22492</xdr:rowOff>
    </xdr:from>
    <xdr:to>
      <xdr:col>50</xdr:col>
      <xdr:colOff>165100</xdr:colOff>
      <xdr:row>53</xdr:row>
      <xdr:rowOff>124092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10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115219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59411" y="920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48323</xdr:rowOff>
    </xdr:from>
    <xdr:to>
      <xdr:col>46</xdr:col>
      <xdr:colOff>38100</xdr:colOff>
      <xdr:row>53</xdr:row>
      <xdr:rowOff>149923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13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141050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2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73089</xdr:rowOff>
    </xdr:from>
    <xdr:to>
      <xdr:col>41</xdr:col>
      <xdr:colOff>101600</xdr:colOff>
      <xdr:row>54</xdr:row>
      <xdr:rowOff>3239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1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165816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124676</xdr:rowOff>
    </xdr:from>
    <xdr:to>
      <xdr:col>36</xdr:col>
      <xdr:colOff>165100</xdr:colOff>
      <xdr:row>54</xdr:row>
      <xdr:rowOff>54826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21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71353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9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76247</xdr:rowOff>
    </xdr:from>
    <xdr:to>
      <xdr:col>55</xdr:col>
      <xdr:colOff>0</xdr:colOff>
      <xdr:row>74</xdr:row>
      <xdr:rowOff>82141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63547"/>
          <a:ext cx="8382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113068</xdr:rowOff>
    </xdr:from>
    <xdr:to>
      <xdr:col>50</xdr:col>
      <xdr:colOff>114300</xdr:colOff>
      <xdr:row>74</xdr:row>
      <xdr:rowOff>76247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457468"/>
          <a:ext cx="889000" cy="30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75190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59411" y="122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114162</xdr:rowOff>
    </xdr:from>
    <xdr:to>
      <xdr:col>45</xdr:col>
      <xdr:colOff>177800</xdr:colOff>
      <xdr:row>72</xdr:row>
      <xdr:rowOff>113068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287112"/>
          <a:ext cx="889000" cy="17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114162</xdr:rowOff>
    </xdr:from>
    <xdr:to>
      <xdr:col>41</xdr:col>
      <xdr:colOff>50800</xdr:colOff>
      <xdr:row>73</xdr:row>
      <xdr:rowOff>162152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287112"/>
          <a:ext cx="889000" cy="3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4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31341</xdr:rowOff>
    </xdr:from>
    <xdr:to>
      <xdr:col>55</xdr:col>
      <xdr:colOff>50800</xdr:colOff>
      <xdr:row>74</xdr:row>
      <xdr:rowOff>132941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1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9768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9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25447</xdr:rowOff>
    </xdr:from>
    <xdr:to>
      <xdr:col>50</xdr:col>
      <xdr:colOff>165100</xdr:colOff>
      <xdr:row>74</xdr:row>
      <xdr:rowOff>127047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118174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59411" y="128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62268</xdr:rowOff>
    </xdr:from>
    <xdr:to>
      <xdr:col>46</xdr:col>
      <xdr:colOff>38100</xdr:colOff>
      <xdr:row>72</xdr:row>
      <xdr:rowOff>163868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4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154995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4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63362</xdr:rowOff>
    </xdr:from>
    <xdr:to>
      <xdr:col>41</xdr:col>
      <xdr:colOff>101600</xdr:colOff>
      <xdr:row>71</xdr:row>
      <xdr:rowOff>164962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23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10039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0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111352</xdr:rowOff>
    </xdr:from>
    <xdr:to>
      <xdr:col>36</xdr:col>
      <xdr:colOff>165100</xdr:colOff>
      <xdr:row>74</xdr:row>
      <xdr:rowOff>41502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6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58029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40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62466</xdr:rowOff>
    </xdr:from>
    <xdr:to>
      <xdr:col>55</xdr:col>
      <xdr:colOff>0</xdr:colOff>
      <xdr:row>96</xdr:row>
      <xdr:rowOff>94061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21666"/>
          <a:ext cx="838200" cy="3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20583</xdr:rowOff>
    </xdr:from>
    <xdr:to>
      <xdr:col>50</xdr:col>
      <xdr:colOff>114300</xdr:colOff>
      <xdr:row>96</xdr:row>
      <xdr:rowOff>62466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479783"/>
          <a:ext cx="889000" cy="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41349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59411" y="166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4679</xdr:rowOff>
    </xdr:from>
    <xdr:to>
      <xdr:col>45</xdr:col>
      <xdr:colOff>177800</xdr:colOff>
      <xdr:row>96</xdr:row>
      <xdr:rowOff>20583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463879"/>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40074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4679</xdr:rowOff>
    </xdr:from>
    <xdr:to>
      <xdr:col>41</xdr:col>
      <xdr:colOff>50800</xdr:colOff>
      <xdr:row>96</xdr:row>
      <xdr:rowOff>36111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463879"/>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31421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102045</xdr:rowOff>
    </xdr:from>
    <xdr:to>
      <xdr:col>36</xdr:col>
      <xdr:colOff>165100</xdr:colOff>
      <xdr:row>100</xdr:row>
      <xdr:rowOff>32195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707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100</xdr:row>
      <xdr:rowOff>23322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716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43261</xdr:rowOff>
    </xdr:from>
    <xdr:to>
      <xdr:col>55</xdr:col>
      <xdr:colOff>50800</xdr:colOff>
      <xdr:row>96</xdr:row>
      <xdr:rowOff>144861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21688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8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11666</xdr:rowOff>
    </xdr:from>
    <xdr:to>
      <xdr:col>50</xdr:col>
      <xdr:colOff>165100</xdr:colOff>
      <xdr:row>96</xdr:row>
      <xdr:rowOff>113266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129793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59411" y="1624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141233</xdr:rowOff>
    </xdr:from>
    <xdr:to>
      <xdr:col>46</xdr:col>
      <xdr:colOff>38100</xdr:colOff>
      <xdr:row>96</xdr:row>
      <xdr:rowOff>71383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2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87910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0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125329</xdr:rowOff>
    </xdr:from>
    <xdr:to>
      <xdr:col>41</xdr:col>
      <xdr:colOff>101600</xdr:colOff>
      <xdr:row>96</xdr:row>
      <xdr:rowOff>55479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72006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18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156761</xdr:rowOff>
    </xdr:from>
    <xdr:to>
      <xdr:col>36</xdr:col>
      <xdr:colOff>165100</xdr:colOff>
      <xdr:row>96</xdr:row>
      <xdr:rowOff>86911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103438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警察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5" name="警察費最小値テキスト">
          <a:extLst>
            <a:ext uri="{FF2B5EF4-FFF2-40B4-BE49-F238E27FC236}">
              <a16:creationId xmlns:a16="http://schemas.microsoft.com/office/drawing/2014/main" id="{00000000-0008-0000-0700-000003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17" name="警察費最大値テキスト">
          <a:extLst>
            <a:ext uri="{FF2B5EF4-FFF2-40B4-BE49-F238E27FC236}">
              <a16:creationId xmlns:a16="http://schemas.microsoft.com/office/drawing/2014/main" id="{00000000-0008-0000-0700-000005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61849</xdr:rowOff>
    </xdr:from>
    <xdr:to>
      <xdr:col>85</xdr:col>
      <xdr:colOff>127000</xdr:colOff>
      <xdr:row>38</xdr:row>
      <xdr:rowOff>9144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05499"/>
          <a:ext cx="8382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20" name="警察費平均値テキスト">
          <a:extLst>
            <a:ext uri="{FF2B5EF4-FFF2-40B4-BE49-F238E27FC236}">
              <a16:creationId xmlns:a16="http://schemas.microsoft.com/office/drawing/2014/main" id="{00000000-0008-0000-0700-000008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xdr:rowOff>
    </xdr:from>
    <xdr:to>
      <xdr:col>81</xdr:col>
      <xdr:colOff>50800</xdr:colOff>
      <xdr:row>38</xdr:row>
      <xdr:rowOff>83439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24244"/>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31496</xdr:rowOff>
    </xdr:from>
    <xdr:to>
      <xdr:col>81</xdr:col>
      <xdr:colOff>101600</xdr:colOff>
      <xdr:row>36</xdr:row>
      <xdr:rowOff>133096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149623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01411" y="59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83439</xdr:rowOff>
    </xdr:from>
    <xdr:to>
      <xdr:col>76</xdr:col>
      <xdr:colOff>114300</xdr:colOff>
      <xdr:row>38</xdr:row>
      <xdr:rowOff>113538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9853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21971</xdr:rowOff>
    </xdr:from>
    <xdr:to>
      <xdr:col>76</xdr:col>
      <xdr:colOff>165100</xdr:colOff>
      <xdr:row>36</xdr:row>
      <xdr:rowOff>123571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9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140098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105410</xdr:rowOff>
    </xdr:from>
    <xdr:to>
      <xdr:col>71</xdr:col>
      <xdr:colOff>177800</xdr:colOff>
      <xdr:row>38</xdr:row>
      <xdr:rowOff>113538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20510"/>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11049</xdr:rowOff>
    </xdr:from>
    <xdr:to>
      <xdr:col>85</xdr:col>
      <xdr:colOff>177800</xdr:colOff>
      <xdr:row>37</xdr:row>
      <xdr:rowOff>112649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97426</xdr:rowOff>
    </xdr:from>
    <xdr:ext cx="534377" cy="259045"/>
    <xdr:sp macro="" textlink="">
      <xdr:nvSpPr>
        <xdr:cNvPr id="539" name="警察費該当値テキスト">
          <a:extLst>
            <a:ext uri="{FF2B5EF4-FFF2-40B4-BE49-F238E27FC236}">
              <a16:creationId xmlns:a16="http://schemas.microsoft.com/office/drawing/2014/main" id="{00000000-0008-0000-0700-00001B020000}"/>
            </a:ext>
          </a:extLst>
        </xdr:cNvPr>
        <xdr:cNvSpPr txBox="1"/>
      </xdr:nvSpPr>
      <xdr:spPr>
        <a:xfrm>
          <a:off x="16370300" y="62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129794</xdr:rowOff>
    </xdr:from>
    <xdr:to>
      <xdr:col>81</xdr:col>
      <xdr:colOff>101600</xdr:colOff>
      <xdr:row>38</xdr:row>
      <xdr:rowOff>59944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51071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01411" y="65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32639</xdr:rowOff>
    </xdr:from>
    <xdr:to>
      <xdr:col>76</xdr:col>
      <xdr:colOff>165100</xdr:colOff>
      <xdr:row>38</xdr:row>
      <xdr:rowOff>134239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125366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62738</xdr:rowOff>
    </xdr:from>
    <xdr:to>
      <xdr:col>72</xdr:col>
      <xdr:colOff>38100</xdr:colOff>
      <xdr:row>38</xdr:row>
      <xdr:rowOff>164338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155465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54610</xdr:rowOff>
    </xdr:from>
    <xdr:to>
      <xdr:col>67</xdr:col>
      <xdr:colOff>101600</xdr:colOff>
      <xdr:row>38</xdr:row>
      <xdr:rowOff>156210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147337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139091</xdr:rowOff>
    </xdr:from>
    <xdr:to>
      <xdr:col>85</xdr:col>
      <xdr:colOff>126364</xdr:colOff>
      <xdr:row>56</xdr:row>
      <xdr:rowOff>116859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11591"/>
          <a:ext cx="1269" cy="100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120686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116859</xdr:rowOff>
    </xdr:from>
    <xdr:to>
      <xdr:col>86</xdr:col>
      <xdr:colOff>25400</xdr:colOff>
      <xdr:row>56</xdr:row>
      <xdr:rowOff>116859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71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85768</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8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139091</xdr:rowOff>
    </xdr:from>
    <xdr:to>
      <xdr:col>86</xdr:col>
      <xdr:colOff>25400</xdr:colOff>
      <xdr:row>50</xdr:row>
      <xdr:rowOff>139091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11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102362</xdr:rowOff>
    </xdr:from>
    <xdr:to>
      <xdr:col>85</xdr:col>
      <xdr:colOff>127000</xdr:colOff>
      <xdr:row>55</xdr:row>
      <xdr:rowOff>88265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189212"/>
          <a:ext cx="838200" cy="3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110323</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36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131896</xdr:rowOff>
    </xdr:from>
    <xdr:to>
      <xdr:col>85</xdr:col>
      <xdr:colOff>177800</xdr:colOff>
      <xdr:row>55</xdr:row>
      <xdr:rowOff>62046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39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88265</xdr:rowOff>
    </xdr:from>
    <xdr:to>
      <xdr:col>81</xdr:col>
      <xdr:colOff>50800</xdr:colOff>
      <xdr:row>55</xdr:row>
      <xdr:rowOff>97713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18015"/>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161366</xdr:rowOff>
    </xdr:from>
    <xdr:to>
      <xdr:col>81</xdr:col>
      <xdr:colOff>101600</xdr:colOff>
      <xdr:row>56</xdr:row>
      <xdr:rowOff>91516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82643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01411" y="96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77426</xdr:rowOff>
    </xdr:from>
    <xdr:to>
      <xdr:col>76</xdr:col>
      <xdr:colOff>114300</xdr:colOff>
      <xdr:row>55</xdr:row>
      <xdr:rowOff>97713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335726"/>
          <a:ext cx="889000" cy="19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102940</xdr:rowOff>
    </xdr:from>
    <xdr:to>
      <xdr:col>76</xdr:col>
      <xdr:colOff>165100</xdr:colOff>
      <xdr:row>56</xdr:row>
      <xdr:rowOff>33090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24217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77426</xdr:rowOff>
    </xdr:from>
    <xdr:to>
      <xdr:col>71</xdr:col>
      <xdr:colOff>177800</xdr:colOff>
      <xdr:row>55</xdr:row>
      <xdr:rowOff>7912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335726"/>
          <a:ext cx="889000" cy="10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95434</xdr:rowOff>
    </xdr:from>
    <xdr:to>
      <xdr:col>72</xdr:col>
      <xdr:colOff>38100</xdr:colOff>
      <xdr:row>56</xdr:row>
      <xdr:rowOff>25584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16711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137896</xdr:rowOff>
    </xdr:from>
    <xdr:to>
      <xdr:col>67</xdr:col>
      <xdr:colOff>101600</xdr:colOff>
      <xdr:row>58</xdr:row>
      <xdr:rowOff>68046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59173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51562</xdr:rowOff>
    </xdr:from>
    <xdr:to>
      <xdr:col>85</xdr:col>
      <xdr:colOff>177800</xdr:colOff>
      <xdr:row>53</xdr:row>
      <xdr:rowOff>153162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1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74439</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98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37465</xdr:rowOff>
    </xdr:from>
    <xdr:to>
      <xdr:col>81</xdr:col>
      <xdr:colOff>101600</xdr:colOff>
      <xdr:row>55</xdr:row>
      <xdr:rowOff>139065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4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155592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01411" y="92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46913</xdr:rowOff>
    </xdr:from>
    <xdr:to>
      <xdr:col>76</xdr:col>
      <xdr:colOff>165100</xdr:colOff>
      <xdr:row>55</xdr:row>
      <xdr:rowOff>148513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4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165040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26626</xdr:rowOff>
    </xdr:from>
    <xdr:to>
      <xdr:col>72</xdr:col>
      <xdr:colOff>38100</xdr:colOff>
      <xdr:row>54</xdr:row>
      <xdr:rowOff>128226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144753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06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128562</xdr:rowOff>
    </xdr:from>
    <xdr:to>
      <xdr:col>67</xdr:col>
      <xdr:colOff>101600</xdr:colOff>
      <xdr:row>55</xdr:row>
      <xdr:rowOff>58712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75239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1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63208</xdr:rowOff>
    </xdr:from>
    <xdr:to>
      <xdr:col>85</xdr:col>
      <xdr:colOff>127000</xdr:colOff>
      <xdr:row>78</xdr:row>
      <xdr:rowOff>76022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2064708"/>
          <a:ext cx="838200" cy="138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159999</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6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76022</xdr:rowOff>
    </xdr:from>
    <xdr:to>
      <xdr:col>81</xdr:col>
      <xdr:colOff>50800</xdr:colOff>
      <xdr:row>78</xdr:row>
      <xdr:rowOff>158508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49122"/>
          <a:ext cx="889000" cy="8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42866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33728"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158508</xdr:rowOff>
    </xdr:from>
    <xdr:to>
      <xdr:col>76</xdr:col>
      <xdr:colOff>114300</xdr:colOff>
      <xdr:row>79</xdr:row>
      <xdr:rowOff>35928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31608"/>
          <a:ext cx="889000" cy="4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21513</xdr:rowOff>
    </xdr:from>
    <xdr:to>
      <xdr:col>71</xdr:col>
      <xdr:colOff>177800</xdr:colOff>
      <xdr:row>79</xdr:row>
      <xdr:rowOff>35928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66063"/>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110389</xdr:rowOff>
    </xdr:from>
    <xdr:to>
      <xdr:col>67</xdr:col>
      <xdr:colOff>101600</xdr:colOff>
      <xdr:row>79</xdr:row>
      <xdr:rowOff>40539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57066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5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12408</xdr:rowOff>
    </xdr:from>
    <xdr:to>
      <xdr:col>85</xdr:col>
      <xdr:colOff>177800</xdr:colOff>
      <xdr:row>70</xdr:row>
      <xdr:rowOff>114008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20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136885</xdr:rowOff>
    </xdr:from>
    <xdr:ext cx="599010"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196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25222</xdr:rowOff>
    </xdr:from>
    <xdr:to>
      <xdr:col>81</xdr:col>
      <xdr:colOff>101600</xdr:colOff>
      <xdr:row>78</xdr:row>
      <xdr:rowOff>126822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9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143349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01411" y="131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107708</xdr:rowOff>
    </xdr:from>
    <xdr:to>
      <xdr:col>76</xdr:col>
      <xdr:colOff>165100</xdr:colOff>
      <xdr:row>79</xdr:row>
      <xdr:rowOff>37858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8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54385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5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156578</xdr:rowOff>
    </xdr:from>
    <xdr:to>
      <xdr:col>72</xdr:col>
      <xdr:colOff>38100</xdr:colOff>
      <xdr:row>79</xdr:row>
      <xdr:rowOff>86728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77855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62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142163</xdr:rowOff>
    </xdr:from>
    <xdr:to>
      <xdr:col>67</xdr:col>
      <xdr:colOff>101600</xdr:colOff>
      <xdr:row>79</xdr:row>
      <xdr:rowOff>72313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63440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6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26702</xdr:rowOff>
    </xdr:from>
    <xdr:to>
      <xdr:col>85</xdr:col>
      <xdr:colOff>126364</xdr:colOff>
      <xdr:row>96</xdr:row>
      <xdr:rowOff>47734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7202"/>
          <a:ext cx="1269" cy="1049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51561</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51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47734</xdr:rowOff>
    </xdr:from>
    <xdr:to>
      <xdr:col>86</xdr:col>
      <xdr:colOff>25400</xdr:colOff>
      <xdr:row>96</xdr:row>
      <xdr:rowOff>47734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50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144829</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26702</xdr:rowOff>
    </xdr:from>
    <xdr:to>
      <xdr:col>86</xdr:col>
      <xdr:colOff>25400</xdr:colOff>
      <xdr:row>90</xdr:row>
      <xdr:rowOff>26702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63736</xdr:rowOff>
    </xdr:from>
    <xdr:to>
      <xdr:col>85</xdr:col>
      <xdr:colOff>127000</xdr:colOff>
      <xdr:row>94</xdr:row>
      <xdr:rowOff>67097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180036"/>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17274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5962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165847</xdr:rowOff>
    </xdr:from>
    <xdr:to>
      <xdr:col>85</xdr:col>
      <xdr:colOff>177800</xdr:colOff>
      <xdr:row>94</xdr:row>
      <xdr:rowOff>95997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11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162286</xdr:rowOff>
    </xdr:from>
    <xdr:to>
      <xdr:col>81</xdr:col>
      <xdr:colOff>50800</xdr:colOff>
      <xdr:row>94</xdr:row>
      <xdr:rowOff>67097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107136"/>
          <a:ext cx="889000" cy="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50220</xdr:rowOff>
    </xdr:from>
    <xdr:to>
      <xdr:col>81</xdr:col>
      <xdr:colOff>101600</xdr:colOff>
      <xdr:row>94</xdr:row>
      <xdr:rowOff>151820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1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142947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01411" y="1625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13604</xdr:rowOff>
    </xdr:from>
    <xdr:to>
      <xdr:col>76</xdr:col>
      <xdr:colOff>114300</xdr:colOff>
      <xdr:row>93</xdr:row>
      <xdr:rowOff>162286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5958454"/>
          <a:ext cx="889000" cy="14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13439</xdr:rowOff>
    </xdr:from>
    <xdr:to>
      <xdr:col>76</xdr:col>
      <xdr:colOff>165100</xdr:colOff>
      <xdr:row>94</xdr:row>
      <xdr:rowOff>115039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1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106166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2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13604</xdr:rowOff>
    </xdr:from>
    <xdr:to>
      <xdr:col>71</xdr:col>
      <xdr:colOff>177800</xdr:colOff>
      <xdr:row>93</xdr:row>
      <xdr:rowOff>149027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5958454"/>
          <a:ext cx="889000" cy="1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9736</xdr:rowOff>
    </xdr:from>
    <xdr:to>
      <xdr:col>72</xdr:col>
      <xdr:colOff>38100</xdr:colOff>
      <xdr:row>94</xdr:row>
      <xdr:rowOff>111336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12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102463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1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102524</xdr:rowOff>
    </xdr:from>
    <xdr:to>
      <xdr:col>67</xdr:col>
      <xdr:colOff>101600</xdr:colOff>
      <xdr:row>98</xdr:row>
      <xdr:rowOff>32674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3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23801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2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12936</xdr:rowOff>
    </xdr:from>
    <xdr:to>
      <xdr:col>85</xdr:col>
      <xdr:colOff>177800</xdr:colOff>
      <xdr:row>94</xdr:row>
      <xdr:rowOff>114536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1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162813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16297</xdr:rowOff>
    </xdr:from>
    <xdr:to>
      <xdr:col>81</xdr:col>
      <xdr:colOff>101600</xdr:colOff>
      <xdr:row>94</xdr:row>
      <xdr:rowOff>117897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13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134424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01411" y="1590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111486</xdr:rowOff>
    </xdr:from>
    <xdr:to>
      <xdr:col>76</xdr:col>
      <xdr:colOff>165100</xdr:colOff>
      <xdr:row>94</xdr:row>
      <xdr:rowOff>41636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0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58163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583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134254</xdr:rowOff>
    </xdr:from>
    <xdr:to>
      <xdr:col>72</xdr:col>
      <xdr:colOff>38100</xdr:colOff>
      <xdr:row>93</xdr:row>
      <xdr:rowOff>64404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590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80931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568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98227</xdr:rowOff>
    </xdr:from>
    <xdr:to>
      <xdr:col>67</xdr:col>
      <xdr:colOff>101600</xdr:colOff>
      <xdr:row>94</xdr:row>
      <xdr:rowOff>28377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0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44904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58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107950</xdr:rowOff>
    </xdr:from>
    <xdr:to>
      <xdr:col>98</xdr:col>
      <xdr:colOff>38100</xdr:colOff>
      <xdr:row>38</xdr:row>
      <xdr:rowOff>38100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54627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99333" y="6226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年度は、能登半島地震に係る特別交付税を復興基金に、能登創造的復興支援交付金を能登復興応援基金に積み立てたこと等により増加している。</a:t>
          </a:r>
        </a:p>
        <a:p>
          <a:r>
            <a:rPr kumimoji="1" lang="ja-JP" altLang="en-US" sz="1100">
              <a:latin typeface="ＭＳ Ｐゴシック" panose="020B0600070205080204" pitchFamily="50" charset="-128"/>
              <a:ea typeface="ＭＳ Ｐゴシック" panose="020B0600070205080204" pitchFamily="50" charset="-128"/>
            </a:rPr>
            <a:t>民生費：令和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年度は、災害救助法に基づく応急救助など能登半島地震・奥能登豪雨への対応に係る経費の支出のため増加している。</a:t>
          </a:r>
        </a:p>
        <a:p>
          <a:r>
            <a:rPr kumimoji="1" lang="ja-JP" altLang="en-US" sz="1100">
              <a:latin typeface="ＭＳ Ｐゴシック" panose="020B0600070205080204" pitchFamily="50" charset="-128"/>
              <a:ea typeface="ＭＳ Ｐゴシック" panose="020B0600070205080204" pitchFamily="50" charset="-128"/>
            </a:rPr>
            <a:t>衛生費：令和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年度以降、新型コロナウイルス感染症の拡大を踏まえた緊急的な対策（医療機関の病床確保への支援金等）により増加したが、令和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年度以降は、新型コロナウイルス感染症の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類移行に伴い減少している。</a:t>
          </a:r>
        </a:p>
        <a:p>
          <a:r>
            <a:rPr kumimoji="1" lang="ja-JP" altLang="en-US" sz="1100">
              <a:latin typeface="ＭＳ Ｐゴシック" panose="020B0600070205080204" pitchFamily="50" charset="-128"/>
              <a:ea typeface="ＭＳ Ｐゴシック" panose="020B0600070205080204" pitchFamily="50" charset="-128"/>
            </a:rPr>
            <a:t>労働費：令和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年度は、新型コロナウイルス感染症の影響による厳しい経済環境を踏まえた、事業者に対する国の家賃支援給付金に上乗せした県独自の給付金の給付等により増加したが、令和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年度以降は給付金を実施しておらず、例年並みの水準となっている。</a:t>
          </a:r>
        </a:p>
        <a:p>
          <a:r>
            <a:rPr kumimoji="1" lang="ja-JP" altLang="en-US" sz="1100">
              <a:latin typeface="ＭＳ Ｐゴシック" panose="020B0600070205080204" pitchFamily="50" charset="-128"/>
              <a:ea typeface="ＭＳ Ｐゴシック" panose="020B0600070205080204" pitchFamily="50" charset="-128"/>
            </a:rPr>
            <a:t>商工費：令和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新型コロナウイルス感染症の拡大や物価高騰を踏まえ、県内の中小企業に対して、事業継続に向けた経営持続への支援や新分野など自ら活路を見出す前向きな取り組みへの支援を実施しているため増加している。特に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年度は、飲食店に対する時短要請協力金の支給等により更に増加した。</a:t>
          </a:r>
        </a:p>
        <a:p>
          <a:r>
            <a:rPr kumimoji="1" lang="ja-JP" altLang="en-US" sz="1100">
              <a:latin typeface="ＭＳ Ｐゴシック" panose="020B0600070205080204" pitchFamily="50" charset="-128"/>
              <a:ea typeface="ＭＳ Ｐゴシック" panose="020B0600070205080204" pitchFamily="50" charset="-128"/>
            </a:rPr>
            <a:t>災害復旧費：令和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年度は、能登半島地震・奥能登豪雨からの復旧のため増加している。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年度は、新型コロナウイルス感染症対策のため財政調整基金の取崩を行ったことにより、実質単年度収支が赤字となったものの、令和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年度に県税収入の上振れ等を活用して積み増しを行い、令和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年度も基金を取り崩すことなく、収支均衡を達成した。令和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能登半島地震・奥能登豪雨への対応のため、財政調整基金の取崩を行った一方、復旧・復興に係る財政需要に対応するため前倒し交付された特別交付税等を積み立てたことにより、基金残高は増加した。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も、地震・豪雨への対応のため、予算編成において財政調整基金の取り崩しを余儀なくされたが、好調な税収や国の手厚い財政措置により財源確保が図られたため、予定していた基金の取り崩しを取り止めたことから、決算剰余金等の積立により基金残高は増加した。</a:t>
          </a:r>
        </a:p>
        <a:p>
          <a:r>
            <a:rPr kumimoji="1" lang="ja-JP" altLang="en-US" sz="900">
              <a:latin typeface="ＭＳ ゴシック" pitchFamily="49" charset="-128"/>
              <a:ea typeface="ＭＳ ゴシック" pitchFamily="49" charset="-128"/>
            </a:rPr>
            <a:t>今後も、復旧・復興に係る財政支出により、厳しい財政状況が想定されることから、引き続き、歳入の確保や歳出全般にわたる見直しなど、行財政改革に不断に取り組み、中長期的な展望に立った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石川県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全会計で赤字は発生しておらず、健全な段階にある。 </a:t>
          </a:r>
        </a:p>
        <a:p>
          <a:r>
            <a:rPr kumimoji="1" lang="ja-JP" altLang="en-US" sz="1400">
              <a:latin typeface="ＭＳ ゴシック" pitchFamily="49" charset="-128"/>
              <a:ea typeface="ＭＳ ゴシック" pitchFamily="49" charset="-128"/>
            </a:rPr>
            <a:t>一般会計は、県債残高は減少しているものの、依然として公債費負担は高い水準にある上、能登半島地震・奥能登豪雨からの復旧・復興に伴い更なる増加が見込まれるほか、今後も社会保障関係経費の増加により厳しい財政状況が想定される。</a:t>
          </a:r>
        </a:p>
        <a:p>
          <a:r>
            <a:rPr kumimoji="1" lang="ja-JP" altLang="en-US" sz="1400">
              <a:latin typeface="ＭＳ ゴシック" pitchFamily="49" charset="-128"/>
              <a:ea typeface="ＭＳ ゴシック" pitchFamily="49" charset="-128"/>
            </a:rPr>
            <a:t>病院事業会計（中央病院、こころの病院）は、新規入院患者の確保等による診療報酬の増収に努めており、黒字基調で推移している。</a:t>
          </a:r>
        </a:p>
        <a:p>
          <a:r>
            <a:rPr kumimoji="1" lang="ja-JP" altLang="en-US" sz="1400">
              <a:latin typeface="ＭＳ ゴシック" pitchFamily="49" charset="-128"/>
              <a:ea typeface="ＭＳ ゴシック" pitchFamily="49" charset="-128"/>
            </a:rPr>
            <a:t>こうした厳しい財政状況の下で財政健全性を維持していくため、引き続き、歳入の確保、適正な定員管理、投資的経費の抑制といった歳出全般の見直しを行い、持続可能な財政基盤の確立を図っていく。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1045970686</v>
      </c>
      <c r="BO4" s="370"/>
      <c r="BP4" s="370"/>
      <c r="BQ4" s="370"/>
      <c r="BR4" s="370"/>
      <c r="BS4" s="370"/>
      <c r="BT4" s="370"/>
      <c r="BU4" s="371"/>
      <c r="BV4" s="369">
        <v>693732898</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0.7</v>
      </c>
      <c r="CU4" s="413"/>
      <c r="CV4" s="413"/>
      <c r="CW4" s="413"/>
      <c r="CX4" s="413"/>
      <c r="CY4" s="413"/>
      <c r="CZ4" s="413"/>
      <c r="DA4" s="414"/>
      <c r="DB4" s="412">
        <v>0.9</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1012339392</v>
      </c>
      <c r="BO5" s="380"/>
      <c r="BP5" s="380"/>
      <c r="BQ5" s="380"/>
      <c r="BR5" s="380"/>
      <c r="BS5" s="380"/>
      <c r="BT5" s="380"/>
      <c r="BU5" s="381"/>
      <c r="BV5" s="379">
        <v>652501500</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92.2</v>
      </c>
      <c r="CU5" s="416"/>
      <c r="CV5" s="416"/>
      <c r="CW5" s="416"/>
      <c r="CX5" s="416"/>
      <c r="CY5" s="416"/>
      <c r="CZ5" s="416"/>
      <c r="DA5" s="417"/>
      <c r="DB5" s="415">
        <v>92.3</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9100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33631294</v>
      </c>
      <c r="BO6" s="380"/>
      <c r="BP6" s="380"/>
      <c r="BQ6" s="380"/>
      <c r="BR6" s="380"/>
      <c r="BS6" s="380"/>
      <c r="BT6" s="380"/>
      <c r="BU6" s="381"/>
      <c r="BV6" s="379">
        <v>41231398</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92.7</v>
      </c>
      <c r="CU6" s="386"/>
      <c r="CV6" s="386"/>
      <c r="CW6" s="386"/>
      <c r="CX6" s="386"/>
      <c r="CY6" s="386"/>
      <c r="CZ6" s="386"/>
      <c r="DA6" s="387"/>
      <c r="DB6" s="385">
        <v>93.4</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10200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31392924</v>
      </c>
      <c r="BO7" s="380"/>
      <c r="BP7" s="380"/>
      <c r="BQ7" s="380"/>
      <c r="BR7" s="380"/>
      <c r="BS7" s="380"/>
      <c r="BT7" s="380"/>
      <c r="BU7" s="381"/>
      <c r="BV7" s="379">
        <v>38495748</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320385935</v>
      </c>
      <c r="CU7" s="380"/>
      <c r="CV7" s="380"/>
      <c r="CW7" s="380"/>
      <c r="CX7" s="380"/>
      <c r="CY7" s="380"/>
      <c r="CZ7" s="380"/>
      <c r="DA7" s="381"/>
      <c r="DB7" s="379">
        <v>316093206</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8010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2238370</v>
      </c>
      <c r="BO8" s="380"/>
      <c r="BP8" s="380"/>
      <c r="BQ8" s="380"/>
      <c r="BR8" s="380"/>
      <c r="BS8" s="380"/>
      <c r="BT8" s="380"/>
      <c r="BU8" s="381"/>
      <c r="BV8" s="379">
        <v>2735650</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0.49769000000000002</v>
      </c>
      <c r="CU8" s="462"/>
      <c r="CV8" s="462"/>
      <c r="CW8" s="462"/>
      <c r="CX8" s="462"/>
      <c r="CY8" s="462"/>
      <c r="CZ8" s="462"/>
      <c r="DA8" s="463"/>
      <c r="DB8" s="461">
        <v>0.47816999999999998</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1132526</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-497280</v>
      </c>
      <c r="BO9" s="380"/>
      <c r="BP9" s="380"/>
      <c r="BQ9" s="380"/>
      <c r="BR9" s="380"/>
      <c r="BS9" s="380"/>
      <c r="BT9" s="380"/>
      <c r="BU9" s="381"/>
      <c r="BV9" s="379">
        <v>870290</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16.3</v>
      </c>
      <c r="CU9" s="416"/>
      <c r="CV9" s="416"/>
      <c r="CW9" s="416"/>
      <c r="CX9" s="416"/>
      <c r="CY9" s="416"/>
      <c r="CZ9" s="416"/>
      <c r="DA9" s="417"/>
      <c r="DB9" s="415">
        <v>19.899999999999999</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1154008</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8600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10056</v>
      </c>
      <c r="BO10" s="380"/>
      <c r="BP10" s="380"/>
      <c r="BQ10" s="380"/>
      <c r="BR10" s="380"/>
      <c r="BS10" s="380"/>
      <c r="BT10" s="380"/>
      <c r="BU10" s="381"/>
      <c r="BV10" s="379">
        <v>8717656</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39</v>
      </c>
      <c r="AJ11" s="373"/>
      <c r="AK11" s="373"/>
      <c r="AL11" s="373"/>
      <c r="AM11" s="373"/>
      <c r="AN11" s="373"/>
      <c r="AO11" s="373"/>
      <c r="AP11" s="374"/>
      <c r="AQ11" s="372">
        <v>7800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1098121</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7700000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1077588</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-487224</v>
      </c>
      <c r="BO13" s="380"/>
      <c r="BP13" s="380"/>
      <c r="BQ13" s="380"/>
      <c r="BR13" s="380"/>
      <c r="BS13" s="380"/>
      <c r="BT13" s="380"/>
      <c r="BU13" s="381"/>
      <c r="BV13" s="379">
        <v>1887946</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12.3</v>
      </c>
      <c r="CU13" s="416"/>
      <c r="CV13" s="416"/>
      <c r="CW13" s="416"/>
      <c r="CX13" s="416"/>
      <c r="CY13" s="416"/>
      <c r="CZ13" s="416"/>
      <c r="DA13" s="417"/>
      <c r="DB13" s="415">
        <v>12.3</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1109226</v>
      </c>
      <c r="S14" s="508"/>
      <c r="T14" s="508"/>
      <c r="U14" s="508"/>
      <c r="V14" s="509"/>
      <c r="W14" s="424"/>
      <c r="X14" s="425"/>
      <c r="Y14" s="426"/>
      <c r="Z14" s="458" t="s">
        <v>131</v>
      </c>
      <c r="AA14" s="459"/>
      <c r="AB14" s="459"/>
      <c r="AC14" s="459"/>
      <c r="AD14" s="459"/>
      <c r="AE14" s="459"/>
      <c r="AF14" s="459"/>
      <c r="AG14" s="459"/>
      <c r="AH14" s="460"/>
      <c r="AI14" s="372">
        <v>4356</v>
      </c>
      <c r="AJ14" s="373"/>
      <c r="AK14" s="373"/>
      <c r="AL14" s="373"/>
      <c r="AM14" s="374"/>
      <c r="AN14" s="372">
        <v>14074236</v>
      </c>
      <c r="AO14" s="373"/>
      <c r="AP14" s="373"/>
      <c r="AQ14" s="373"/>
      <c r="AR14" s="373"/>
      <c r="AS14" s="374"/>
      <c r="AT14" s="372">
        <v>3231</v>
      </c>
      <c r="AU14" s="373"/>
      <c r="AV14" s="373"/>
      <c r="AW14" s="373"/>
      <c r="AX14" s="373"/>
      <c r="AY14" s="375"/>
      <c r="AZ14" s="366" t="s">
        <v>132</v>
      </c>
      <c r="BA14" s="367"/>
      <c r="BB14" s="367"/>
      <c r="BC14" s="367"/>
      <c r="BD14" s="367"/>
      <c r="BE14" s="367"/>
      <c r="BF14" s="367"/>
      <c r="BG14" s="367"/>
      <c r="BH14" s="367"/>
      <c r="BI14" s="367"/>
      <c r="BJ14" s="367"/>
      <c r="BK14" s="367"/>
      <c r="BL14" s="367"/>
      <c r="BM14" s="368"/>
      <c r="BN14" s="369">
        <v>143228884</v>
      </c>
      <c r="BO14" s="370"/>
      <c r="BP14" s="370"/>
      <c r="BQ14" s="370"/>
      <c r="BR14" s="370"/>
      <c r="BS14" s="370"/>
      <c r="BT14" s="370"/>
      <c r="BU14" s="371"/>
      <c r="BV14" s="369">
        <v>138988915</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182</v>
      </c>
      <c r="CU14" s="511"/>
      <c r="CV14" s="511"/>
      <c r="CW14" s="511"/>
      <c r="CX14" s="511"/>
      <c r="CY14" s="511"/>
      <c r="CZ14" s="511"/>
      <c r="DA14" s="512"/>
      <c r="DB14" s="510">
        <v>192</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1090374</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284038077</v>
      </c>
      <c r="BO15" s="380"/>
      <c r="BP15" s="380"/>
      <c r="BQ15" s="380"/>
      <c r="BR15" s="380"/>
      <c r="BS15" s="380"/>
      <c r="BT15" s="380"/>
      <c r="BU15" s="381"/>
      <c r="BV15" s="379">
        <v>277657470</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110</v>
      </c>
      <c r="AJ16" s="373"/>
      <c r="AK16" s="373"/>
      <c r="AL16" s="373"/>
      <c r="AM16" s="374"/>
      <c r="AN16" s="372">
        <v>325710</v>
      </c>
      <c r="AO16" s="373"/>
      <c r="AP16" s="373"/>
      <c r="AQ16" s="373"/>
      <c r="AR16" s="373"/>
      <c r="AS16" s="374"/>
      <c r="AT16" s="372">
        <v>2961</v>
      </c>
      <c r="AU16" s="373"/>
      <c r="AV16" s="373"/>
      <c r="AW16" s="373"/>
      <c r="AX16" s="373"/>
      <c r="AY16" s="375"/>
      <c r="AZ16" s="376" t="s">
        <v>140</v>
      </c>
      <c r="BA16" s="377"/>
      <c r="BB16" s="377"/>
      <c r="BC16" s="377"/>
      <c r="BD16" s="377"/>
      <c r="BE16" s="377"/>
      <c r="BF16" s="377"/>
      <c r="BG16" s="377"/>
      <c r="BH16" s="377"/>
      <c r="BI16" s="377"/>
      <c r="BJ16" s="377"/>
      <c r="BK16" s="377"/>
      <c r="BL16" s="377"/>
      <c r="BM16" s="378"/>
      <c r="BN16" s="379">
        <v>177868723</v>
      </c>
      <c r="BO16" s="380"/>
      <c r="BP16" s="380"/>
      <c r="BQ16" s="380"/>
      <c r="BR16" s="380"/>
      <c r="BS16" s="380"/>
      <c r="BT16" s="380"/>
      <c r="BU16" s="381"/>
      <c r="BV16" s="379">
        <v>172317675</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2010</v>
      </c>
      <c r="AJ17" s="373"/>
      <c r="AK17" s="373"/>
      <c r="AL17" s="373"/>
      <c r="AM17" s="374"/>
      <c r="AN17" s="372">
        <v>6438030</v>
      </c>
      <c r="AO17" s="373"/>
      <c r="AP17" s="373"/>
      <c r="AQ17" s="373"/>
      <c r="AR17" s="373"/>
      <c r="AS17" s="374"/>
      <c r="AT17" s="372">
        <v>3203</v>
      </c>
      <c r="AU17" s="373"/>
      <c r="AV17" s="373"/>
      <c r="AW17" s="373"/>
      <c r="AX17" s="373"/>
      <c r="AY17" s="375"/>
      <c r="AZ17" s="376" t="s">
        <v>144</v>
      </c>
      <c r="BA17" s="377"/>
      <c r="BB17" s="377"/>
      <c r="BC17" s="377"/>
      <c r="BD17" s="377"/>
      <c r="BE17" s="377"/>
      <c r="BF17" s="377"/>
      <c r="BG17" s="377"/>
      <c r="BH17" s="377"/>
      <c r="BI17" s="377"/>
      <c r="BJ17" s="377"/>
      <c r="BK17" s="377"/>
      <c r="BL17" s="377"/>
      <c r="BM17" s="378"/>
      <c r="BN17" s="379">
        <v>306453674</v>
      </c>
      <c r="BO17" s="380"/>
      <c r="BP17" s="380"/>
      <c r="BQ17" s="380"/>
      <c r="BR17" s="380"/>
      <c r="BS17" s="380"/>
      <c r="BT17" s="380"/>
      <c r="BU17" s="381"/>
      <c r="BV17" s="379">
        <v>293007415</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4186</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7969</v>
      </c>
      <c r="AJ18" s="373"/>
      <c r="AK18" s="373"/>
      <c r="AL18" s="373"/>
      <c r="AM18" s="374"/>
      <c r="AN18" s="372">
        <v>28277999</v>
      </c>
      <c r="AO18" s="373"/>
      <c r="AP18" s="373"/>
      <c r="AQ18" s="373"/>
      <c r="AR18" s="373"/>
      <c r="AS18" s="374"/>
      <c r="AT18" s="372">
        <v>3549</v>
      </c>
      <c r="AU18" s="373"/>
      <c r="AV18" s="373"/>
      <c r="AW18" s="373"/>
      <c r="AX18" s="373"/>
      <c r="AY18" s="375"/>
      <c r="AZ18" s="491" t="s">
        <v>147</v>
      </c>
      <c r="BA18" s="492"/>
      <c r="BB18" s="492"/>
      <c r="BC18" s="492"/>
      <c r="BD18" s="492"/>
      <c r="BE18" s="492"/>
      <c r="BF18" s="492"/>
      <c r="BG18" s="492"/>
      <c r="BH18" s="492"/>
      <c r="BI18" s="492"/>
      <c r="BJ18" s="492"/>
      <c r="BK18" s="492"/>
      <c r="BL18" s="492"/>
      <c r="BM18" s="493"/>
      <c r="BN18" s="529">
        <v>487811636</v>
      </c>
      <c r="BO18" s="530"/>
      <c r="BP18" s="530"/>
      <c r="BQ18" s="530"/>
      <c r="BR18" s="530"/>
      <c r="BS18" s="530"/>
      <c r="BT18" s="530"/>
      <c r="BU18" s="531"/>
      <c r="BV18" s="529">
        <v>401419436</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262</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564</v>
      </c>
      <c r="AJ19" s="373"/>
      <c r="AK19" s="373"/>
      <c r="AL19" s="373"/>
      <c r="AM19" s="374"/>
      <c r="AN19" s="372">
        <v>1504752</v>
      </c>
      <c r="AO19" s="373"/>
      <c r="AP19" s="373"/>
      <c r="AQ19" s="373"/>
      <c r="AR19" s="373"/>
      <c r="AS19" s="374"/>
      <c r="AT19" s="372">
        <v>2668</v>
      </c>
      <c r="AU19" s="373"/>
      <c r="AV19" s="373"/>
      <c r="AW19" s="373"/>
      <c r="AX19" s="373"/>
      <c r="AY19" s="375"/>
      <c r="AZ19" s="366" t="s">
        <v>150</v>
      </c>
      <c r="BA19" s="367"/>
      <c r="BB19" s="367"/>
      <c r="BC19" s="367"/>
      <c r="BD19" s="367"/>
      <c r="BE19" s="367"/>
      <c r="BF19" s="367"/>
      <c r="BG19" s="367"/>
      <c r="BH19" s="367"/>
      <c r="BI19" s="367"/>
      <c r="BJ19" s="367"/>
      <c r="BK19" s="367"/>
      <c r="BL19" s="367"/>
      <c r="BM19" s="368"/>
      <c r="BN19" s="369">
        <v>1236515928</v>
      </c>
      <c r="BO19" s="370"/>
      <c r="BP19" s="370"/>
      <c r="BQ19" s="370"/>
      <c r="BR19" s="370"/>
      <c r="BS19" s="370"/>
      <c r="BT19" s="370"/>
      <c r="BU19" s="371"/>
      <c r="BV19" s="369">
        <v>1167336779</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469910</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14899</v>
      </c>
      <c r="AJ20" s="373"/>
      <c r="AK20" s="373"/>
      <c r="AL20" s="373"/>
      <c r="AM20" s="374"/>
      <c r="AN20" s="372">
        <v>50295017</v>
      </c>
      <c r="AO20" s="373"/>
      <c r="AP20" s="373"/>
      <c r="AQ20" s="373"/>
      <c r="AR20" s="373"/>
      <c r="AS20" s="374"/>
      <c r="AT20" s="372">
        <v>3376</v>
      </c>
      <c r="AU20" s="373"/>
      <c r="AV20" s="373"/>
      <c r="AW20" s="373"/>
      <c r="AX20" s="373"/>
      <c r="AY20" s="375"/>
      <c r="AZ20" s="376" t="s">
        <v>153</v>
      </c>
      <c r="BA20" s="377"/>
      <c r="BB20" s="377"/>
      <c r="BC20" s="377"/>
      <c r="BD20" s="377"/>
      <c r="BE20" s="377"/>
      <c r="BF20" s="377"/>
      <c r="BG20" s="377"/>
      <c r="BH20" s="377"/>
      <c r="BI20" s="377"/>
      <c r="BJ20" s="377"/>
      <c r="BK20" s="377"/>
      <c r="BL20" s="377"/>
      <c r="BM20" s="378"/>
      <c r="BN20" s="379">
        <v>226093861</v>
      </c>
      <c r="BO20" s="380"/>
      <c r="BP20" s="380"/>
      <c r="BQ20" s="380"/>
      <c r="BR20" s="380"/>
      <c r="BS20" s="380"/>
      <c r="BT20" s="380"/>
      <c r="BU20" s="381"/>
      <c r="BV20" s="379">
        <v>152418187</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99.5</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922426314</v>
      </c>
      <c r="BO21" s="530"/>
      <c r="BP21" s="530"/>
      <c r="BQ21" s="530"/>
      <c r="BR21" s="530"/>
      <c r="BS21" s="530"/>
      <c r="BT21" s="530"/>
      <c r="BU21" s="531"/>
      <c r="BV21" s="529">
        <v>828230808</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61712300</v>
      </c>
      <c r="BO22" s="380"/>
      <c r="BP22" s="380"/>
      <c r="BQ22" s="380"/>
      <c r="BR22" s="380"/>
      <c r="BS22" s="380"/>
      <c r="BT22" s="380"/>
      <c r="BU22" s="381"/>
      <c r="BV22" s="379">
        <v>47335093</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6580543</v>
      </c>
      <c r="BO23" s="380"/>
      <c r="BP23" s="380"/>
      <c r="BQ23" s="380"/>
      <c r="BR23" s="380"/>
      <c r="BS23" s="380"/>
      <c r="BT23" s="380"/>
      <c r="BU23" s="381"/>
      <c r="BV23" s="379">
        <v>2841521</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13771995</v>
      </c>
      <c r="BO24" s="380"/>
      <c r="BP24" s="380"/>
      <c r="BQ24" s="380"/>
      <c r="BR24" s="380"/>
      <c r="BS24" s="380"/>
      <c r="BT24" s="380"/>
      <c r="BU24" s="381"/>
      <c r="BV24" s="379">
        <v>13768661</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v>4154298</v>
      </c>
      <c r="BO25" s="530"/>
      <c r="BP25" s="530"/>
      <c r="BQ25" s="530"/>
      <c r="BR25" s="530"/>
      <c r="BS25" s="530"/>
      <c r="BT25" s="530"/>
      <c r="BU25" s="531"/>
      <c r="BV25" s="529">
        <v>4150964</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16841382</v>
      </c>
      <c r="BO26" s="370"/>
      <c r="BP26" s="370"/>
      <c r="BQ26" s="370"/>
      <c r="BR26" s="370"/>
      <c r="BS26" s="370"/>
      <c r="BT26" s="370"/>
      <c r="BU26" s="371"/>
      <c r="BV26" s="369">
        <v>15463501</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64924749</v>
      </c>
      <c r="BO27" s="380"/>
      <c r="BP27" s="380"/>
      <c r="BQ27" s="380"/>
      <c r="BR27" s="380"/>
      <c r="BS27" s="380"/>
      <c r="BT27" s="380"/>
      <c r="BU27" s="381"/>
      <c r="BV27" s="379">
        <v>53451420</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185909143</v>
      </c>
      <c r="BO28" s="530"/>
      <c r="BP28" s="530"/>
      <c r="BQ28" s="530"/>
      <c r="BR28" s="530"/>
      <c r="BS28" s="530"/>
      <c r="BT28" s="530"/>
      <c r="BU28" s="531"/>
      <c r="BV28" s="529">
        <v>74344613</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10</v>
      </c>
      <c r="V32" s="549"/>
      <c r="W32" s="550" t="str">
        <f>IF('各会計、関係団体の財政状況及び健全化判断比率'!B28="","",'各会計、関係団体の財政状況及び健全化判断比率'!B28)</f>
        <v>石川県国民健康保険特別会計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IF('各会計、関係団体の財政状況及び健全化判断比率'!B30="","",'各会計、関係団体の財政状況及び健全化判断比率'!B30)</f>
        <v>石川県立中央病院事業会計</v>
      </c>
      <c r="AP32" s="550"/>
      <c r="AQ32" s="550"/>
      <c r="AR32" s="550"/>
      <c r="AS32" s="550"/>
      <c r="AT32" s="550"/>
      <c r="AU32" s="550"/>
      <c r="AV32" s="550"/>
      <c r="AW32" s="550"/>
      <c r="AX32" s="550"/>
      <c r="AY32" s="550"/>
      <c r="AZ32" s="550"/>
      <c r="BA32" s="550"/>
      <c r="BB32" s="550"/>
      <c r="BC32" s="550"/>
      <c r="BD32" s="144"/>
      <c r="BE32" s="549">
        <f>IF(BG32="","",MAX(C32:D41,U32:V41,AM32:AN41)+1)</f>
        <v>17</v>
      </c>
      <c r="BF32" s="549"/>
      <c r="BG32" s="550" t="str">
        <f>IF('各会計、関係団体の財政状況及び健全化判断比率'!B35="","",'各会計、関係団体の財政状況及び健全化判断比率'!B35)</f>
        <v>石川県港湾整備特別会計</v>
      </c>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18</v>
      </c>
      <c r="CP32" s="549"/>
      <c r="CQ32" s="550" t="str">
        <f>IF('各会計、関係団体の財政状況及び健全化判断比率'!BS7="","",'各会計、関係団体の財政状況及び健全化判断比率'!BS7)</f>
        <v>石川県産業創出支援機構</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石川県証紙特別会計</v>
      </c>
      <c r="F33" s="550"/>
      <c r="G33" s="550"/>
      <c r="H33" s="550"/>
      <c r="I33" s="550"/>
      <c r="J33" s="550"/>
      <c r="K33" s="550"/>
      <c r="L33" s="550"/>
      <c r="M33" s="550"/>
      <c r="N33" s="550"/>
      <c r="O33" s="550"/>
      <c r="P33" s="550"/>
      <c r="Q33" s="550"/>
      <c r="R33" s="550"/>
      <c r="S33" s="550"/>
      <c r="T33" s="144"/>
      <c r="U33" s="549">
        <f t="shared" ref="U33:U41" si="0">IF(W33="","",U32+1)</f>
        <v>11</v>
      </c>
      <c r="V33" s="549"/>
      <c r="W33" s="550" t="str">
        <f>IF('各会計、関係団体の財政状況及び健全化判断比率'!B29="","",'各会計、関係団体の財政状況及び健全化判断比率'!B29)</f>
        <v>石川県公営競馬特別会計</v>
      </c>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IF('各会計、関係団体の財政状況及び健全化判断比率'!B31="","",'各会計、関係団体の財政状況及び健全化判断比率'!B31)</f>
        <v>石川県立こころの病院事業会計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19</v>
      </c>
      <c r="CP33" s="549"/>
      <c r="CQ33" s="550" t="str">
        <f>IF('各会計、関係団体の財政状況及び健全化判断比率'!BS8="","",'各会計、関係団体の財政状況及び健全化判断比率'!BS8)</f>
        <v>石川県県民ふれあい公社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石川県土地取得特別会計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IF('各会計、関係団体の財政状況及び健全化判断比率'!B32="","",'各会計、関係団体の財政状況及び健全化判断比率'!B32)</f>
        <v>石川県水道用水供給事業会計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20</v>
      </c>
      <c r="CP34" s="549"/>
      <c r="CQ34" s="550" t="str">
        <f>IF('各会計、関係団体の財政状況及び健全化判断比率'!BS9="","",'各会計、関係団体の財政状況及び健全化判断比率'!BS9)</f>
        <v>石川県農業開発公社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石川県母子父子寡婦福祉資金特別会計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IF('各会計、関係団体の財政状況及び健全化判断比率'!B33="","",'各会計、関係団体の財政状況及び健全化判断比率'!B33)</f>
        <v>石川県流域下水道事業会計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21</v>
      </c>
      <c r="CP35" s="549"/>
      <c r="CQ35" s="550" t="str">
        <f>IF('各会計、関係団体の財政状況及び健全化判断比率'!BS10="","",'各会計、関係団体の財政状況及び健全化判断比率'!BS10)</f>
        <v>石川県林業公社</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石川県中小企業近代化資金貸付金特別会計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IF('各会計、関係団体の財政状況及び健全化判断比率'!B34="","",'各会計、関係団体の財政状況及び健全化判断比率'!B34)</f>
        <v>石川県港湾土地造成事業会計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t="str">
        <f t="shared" si="4"/>
        <v/>
      </c>
      <c r="CP36" s="549"/>
      <c r="CQ36" s="550" t="str">
        <f>IF('各会計、関係団体の財政状況及び健全化判断比率'!BS11="","",'各会計、関係団体の財政状況及び健全化判断比率'!BS11)</f>
        <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石川県林業改善資金特別会計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t="str">
        <f t="shared" si="4"/>
        <v/>
      </c>
      <c r="CP37" s="549"/>
      <c r="CQ37" s="550" t="str">
        <f>IF('各会計、関係団体の財政状況及び健全化判断比率'!BS12="","",'各会計、関係団体の財政状況及び健全化判断比率'!BS12)</f>
        <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石川県沿岸漁業改善資金特別会計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t="str">
        <f t="shared" si="4"/>
        <v/>
      </c>
      <c r="CP38" s="549"/>
      <c r="CQ38" s="550" t="str">
        <f>IF('各会計、関係団体の財政状況及び健全化判断比率'!BS13="","",'各会計、関係団体の財政状況及び健全化判断比率'!BS13)</f>
        <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石川県育英資金特別会計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t="str">
        <f t="shared" si="4"/>
        <v/>
      </c>
      <c r="CP39" s="549"/>
      <c r="CQ39" s="550" t="str">
        <f>IF('各会計、関係団体の財政状況及び健全化判断比率'!BS14="","",'各会計、関係団体の財政状況及び健全化判断比率'!BS14)</f>
        <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石川県公債管理特別会計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t="str">
        <f t="shared" si="4"/>
        <v/>
      </c>
      <c r="CP40" s="549"/>
      <c r="CQ40" s="550" t="str">
        <f>IF('各会計、関係団体の財政状況及び健全化判断比率'!BS15="","",'各会計、関係団体の財政状況及び健全化判断比率'!BS15)</f>
        <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t="str">
        <f t="shared" si="5"/>
        <v/>
      </c>
      <c r="D41" s="549"/>
      <c r="E41" s="550" t="str">
        <f>IF('各会計、関係団体の財政状況及び健全化判断比率'!B16="","",'各会計、関係団体の財政状況及び健全化判断比率'!B16)</f>
        <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t="str">
        <f t="shared" si="4"/>
        <v/>
      </c>
      <c r="CP41" s="549"/>
      <c r="CQ41" s="550" t="str">
        <f>IF('各会計、関係団体の財政状況及び健全化判断比率'!BS16="","",'各会計、関係団体の財政状況及び健全化判断比率'!BS16)</f>
        <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bOLS3pea6Os8tD5HujZST7EaGNsVEOCrTR7CcfS+VZKOOH/GUIRUMP4pfaZfWANTnq8sI3SKw5mle/3zFZvLGg==" saltValue="oJpHSJCr43vQSvT4ZoTCa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2">
      <c r="A34" s="10"/>
      <c r="B34" s="19"/>
      <c r="C34" s="1112" t="s">
        <v>520</v>
      </c>
      <c r="D34" s="1112"/>
      <c r="E34" s="1113"/>
      <c r="F34" s="20">
        <v>3.83</v>
      </c>
      <c r="G34" s="21">
        <v>3.92</v>
      </c>
      <c r="H34" s="21">
        <v>4.46</v>
      </c>
      <c r="I34" s="21">
        <v>4.6399999999999997</v>
      </c>
      <c r="J34" s="22">
        <v>4.24</v>
      </c>
      <c r="K34" s="10"/>
      <c r="L34" s="10"/>
      <c r="M34" s="10"/>
      <c r="N34" s="10"/>
      <c r="O34" s="10"/>
      <c r="P34" s="10"/>
    </row>
    <row r="35" spans="1:16" ht="39" customHeight="1" x14ac:dyDescent="0.2">
      <c r="A35" s="10"/>
      <c r="B35" s="23"/>
      <c r="C35" s="1108" t="s">
        <v>521</v>
      </c>
      <c r="D35" s="1108"/>
      <c r="E35" s="1109"/>
      <c r="F35" s="24">
        <v>1.37</v>
      </c>
      <c r="G35" s="25">
        <v>1.31</v>
      </c>
      <c r="H35" s="25">
        <v>1.33</v>
      </c>
      <c r="I35" s="25">
        <v>1.32</v>
      </c>
      <c r="J35" s="26">
        <v>1.27</v>
      </c>
      <c r="K35" s="10"/>
      <c r="L35" s="10"/>
      <c r="M35" s="10"/>
      <c r="N35" s="10"/>
      <c r="O35" s="10"/>
      <c r="P35" s="10"/>
    </row>
    <row r="36" spans="1:16" ht="39" customHeight="1" x14ac:dyDescent="0.2">
      <c r="A36" s="10"/>
      <c r="B36" s="23"/>
      <c r="C36" s="1108" t="s">
        <v>522</v>
      </c>
      <c r="D36" s="1108"/>
      <c r="E36" s="1109"/>
      <c r="F36" s="24">
        <v>2.17</v>
      </c>
      <c r="G36" s="25">
        <v>1.3</v>
      </c>
      <c r="H36" s="25">
        <v>1.03</v>
      </c>
      <c r="I36" s="25">
        <v>0.92</v>
      </c>
      <c r="J36" s="26">
        <v>1.05</v>
      </c>
      <c r="K36" s="10"/>
      <c r="L36" s="10"/>
      <c r="M36" s="10"/>
      <c r="N36" s="10"/>
      <c r="O36" s="10"/>
      <c r="P36" s="10"/>
    </row>
    <row r="37" spans="1:16" ht="39" customHeight="1" x14ac:dyDescent="0.2">
      <c r="A37" s="10"/>
      <c r="B37" s="23"/>
      <c r="C37" s="1108" t="s">
        <v>523</v>
      </c>
      <c r="D37" s="1108"/>
      <c r="E37" s="1109"/>
      <c r="F37" s="24">
        <v>0.25</v>
      </c>
      <c r="G37" s="25">
        <v>0.56000000000000005</v>
      </c>
      <c r="H37" s="25">
        <v>0.59</v>
      </c>
      <c r="I37" s="25">
        <v>0.86</v>
      </c>
      <c r="J37" s="26">
        <v>0.69</v>
      </c>
      <c r="K37" s="10"/>
      <c r="L37" s="10"/>
      <c r="M37" s="10"/>
      <c r="N37" s="10"/>
      <c r="O37" s="10"/>
      <c r="P37" s="10"/>
    </row>
    <row r="38" spans="1:16" ht="39" customHeight="1" x14ac:dyDescent="0.2">
      <c r="A38" s="10"/>
      <c r="B38" s="23"/>
      <c r="C38" s="1108" t="s">
        <v>524</v>
      </c>
      <c r="D38" s="1108"/>
      <c r="E38" s="1109"/>
      <c r="F38" s="24">
        <v>0.47</v>
      </c>
      <c r="G38" s="25">
        <v>0.45</v>
      </c>
      <c r="H38" s="25">
        <v>0.46</v>
      </c>
      <c r="I38" s="25">
        <v>0.45</v>
      </c>
      <c r="J38" s="26">
        <v>0.44</v>
      </c>
      <c r="K38" s="10"/>
      <c r="L38" s="10"/>
      <c r="M38" s="10"/>
      <c r="N38" s="10"/>
      <c r="O38" s="10"/>
      <c r="P38" s="10"/>
    </row>
    <row r="39" spans="1:16" ht="39" customHeight="1" x14ac:dyDescent="0.2">
      <c r="A39" s="10"/>
      <c r="B39" s="23"/>
      <c r="C39" s="1108" t="s">
        <v>525</v>
      </c>
      <c r="D39" s="1108"/>
      <c r="E39" s="1109"/>
      <c r="F39" s="24">
        <v>2.08</v>
      </c>
      <c r="G39" s="25">
        <v>1.57</v>
      </c>
      <c r="H39" s="25">
        <v>0.57999999999999996</v>
      </c>
      <c r="I39" s="25">
        <v>0.46</v>
      </c>
      <c r="J39" s="26">
        <v>0.2</v>
      </c>
      <c r="K39" s="10"/>
      <c r="L39" s="10"/>
      <c r="M39" s="10"/>
      <c r="N39" s="10"/>
      <c r="O39" s="10"/>
      <c r="P39" s="10"/>
    </row>
    <row r="40" spans="1:16" ht="39" customHeight="1" x14ac:dyDescent="0.2">
      <c r="A40" s="10"/>
      <c r="B40" s="23"/>
      <c r="C40" s="1108" t="s">
        <v>526</v>
      </c>
      <c r="D40" s="1108"/>
      <c r="E40" s="1109"/>
      <c r="F40" s="24">
        <v>0.14000000000000001</v>
      </c>
      <c r="G40" s="25">
        <v>0.19</v>
      </c>
      <c r="H40" s="25">
        <v>0.22</v>
      </c>
      <c r="I40" s="25">
        <v>0.21</v>
      </c>
      <c r="J40" s="26">
        <v>0.15</v>
      </c>
      <c r="K40" s="10"/>
      <c r="L40" s="10"/>
      <c r="M40" s="10"/>
      <c r="N40" s="10"/>
      <c r="O40" s="10"/>
      <c r="P40" s="10"/>
    </row>
    <row r="41" spans="1:16" ht="39" customHeight="1" x14ac:dyDescent="0.2">
      <c r="A41" s="10"/>
      <c r="B41" s="23"/>
      <c r="C41" s="1108" t="s">
        <v>527</v>
      </c>
      <c r="D41" s="1108"/>
      <c r="E41" s="1109"/>
      <c r="F41" s="24">
        <v>0.03</v>
      </c>
      <c r="G41" s="25">
        <v>0.02</v>
      </c>
      <c r="H41" s="25">
        <v>0.02</v>
      </c>
      <c r="I41" s="25">
        <v>0.02</v>
      </c>
      <c r="J41" s="26">
        <v>0.02</v>
      </c>
      <c r="K41" s="10"/>
      <c r="L41" s="10"/>
      <c r="M41" s="10"/>
      <c r="N41" s="10"/>
      <c r="O41" s="10"/>
      <c r="P41" s="10"/>
    </row>
    <row r="42" spans="1:16" ht="39" customHeight="1" x14ac:dyDescent="0.2">
      <c r="A42" s="10"/>
      <c r="B42" s="27"/>
      <c r="C42" s="1108" t="s">
        <v>528</v>
      </c>
      <c r="D42" s="1108"/>
      <c r="E42" s="1109"/>
      <c r="F42" s="24" t="s">
        <v>474</v>
      </c>
      <c r="G42" s="25" t="s">
        <v>474</v>
      </c>
      <c r="H42" s="25" t="s">
        <v>474</v>
      </c>
      <c r="I42" s="25" t="s">
        <v>474</v>
      </c>
      <c r="J42" s="26" t="s">
        <v>474</v>
      </c>
      <c r="K42" s="10"/>
      <c r="L42" s="10"/>
      <c r="M42" s="10"/>
      <c r="N42" s="10"/>
      <c r="O42" s="10"/>
      <c r="P42" s="10"/>
    </row>
    <row r="43" spans="1:16" ht="39" customHeight="1" thickBot="1" x14ac:dyDescent="0.25">
      <c r="A43" s="10"/>
      <c r="B43" s="28"/>
      <c r="C43" s="1110" t="s">
        <v>529</v>
      </c>
      <c r="D43" s="1110"/>
      <c r="E43" s="1111"/>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I211RKMZuRw9fA6kBZ9P1bxzKh4tPdl3H0EF5Yb2MMKh6WVCFJ07xliusa0JPMeox1m87KXvSHeqrJXQKCzmgg==" saltValue="laVRRjjdoiWDL09NG4xJ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85367</v>
      </c>
      <c r="L45" s="46">
        <v>83452</v>
      </c>
      <c r="M45" s="46">
        <v>79681</v>
      </c>
      <c r="N45" s="46">
        <v>77678</v>
      </c>
      <c r="O45" s="47">
        <v>76368</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474</v>
      </c>
      <c r="L46" s="50" t="s">
        <v>474</v>
      </c>
      <c r="M46" s="50" t="s">
        <v>474</v>
      </c>
      <c r="N46" s="50" t="s">
        <v>474</v>
      </c>
      <c r="O46" s="51" t="s">
        <v>474</v>
      </c>
      <c r="P46" s="34"/>
      <c r="Q46" s="34"/>
      <c r="R46" s="34"/>
      <c r="S46" s="34"/>
      <c r="T46" s="34"/>
      <c r="U46" s="34"/>
    </row>
    <row r="47" spans="1:21" ht="30.75" customHeight="1" x14ac:dyDescent="0.2">
      <c r="A47" s="34"/>
      <c r="B47" s="1116"/>
      <c r="C47" s="1117"/>
      <c r="D47" s="48"/>
      <c r="E47" s="1122" t="s">
        <v>13</v>
      </c>
      <c r="F47" s="1122"/>
      <c r="G47" s="1122"/>
      <c r="H47" s="1122"/>
      <c r="I47" s="1122"/>
      <c r="J47" s="1123"/>
      <c r="K47" s="49">
        <v>1593</v>
      </c>
      <c r="L47" s="50">
        <v>1934</v>
      </c>
      <c r="M47" s="50">
        <v>2694</v>
      </c>
      <c r="N47" s="50">
        <v>4023</v>
      </c>
      <c r="O47" s="51">
        <v>4238</v>
      </c>
      <c r="P47" s="34"/>
      <c r="Q47" s="34"/>
      <c r="R47" s="34"/>
      <c r="S47" s="34"/>
      <c r="T47" s="34"/>
      <c r="U47" s="34"/>
    </row>
    <row r="48" spans="1:21" ht="30.75" customHeight="1" x14ac:dyDescent="0.2">
      <c r="A48" s="34"/>
      <c r="B48" s="1116"/>
      <c r="C48" s="1117"/>
      <c r="D48" s="48"/>
      <c r="E48" s="1122" t="s">
        <v>14</v>
      </c>
      <c r="F48" s="1122"/>
      <c r="G48" s="1122"/>
      <c r="H48" s="1122"/>
      <c r="I48" s="1122"/>
      <c r="J48" s="1123"/>
      <c r="K48" s="49">
        <v>2489</v>
      </c>
      <c r="L48" s="50">
        <v>2444</v>
      </c>
      <c r="M48" s="50">
        <v>2370</v>
      </c>
      <c r="N48" s="50">
        <v>1890</v>
      </c>
      <c r="O48" s="51">
        <v>2065</v>
      </c>
      <c r="P48" s="34"/>
      <c r="Q48" s="34"/>
      <c r="R48" s="34"/>
      <c r="S48" s="34"/>
      <c r="T48" s="34"/>
      <c r="U48" s="34"/>
    </row>
    <row r="49" spans="1:21" ht="30.75" customHeight="1" x14ac:dyDescent="0.2">
      <c r="A49" s="34"/>
      <c r="B49" s="1116"/>
      <c r="C49" s="1117"/>
      <c r="D49" s="48"/>
      <c r="E49" s="1122" t="s">
        <v>15</v>
      </c>
      <c r="F49" s="1122"/>
      <c r="G49" s="1122"/>
      <c r="H49" s="1122"/>
      <c r="I49" s="1122"/>
      <c r="J49" s="1123"/>
      <c r="K49" s="49" t="s">
        <v>474</v>
      </c>
      <c r="L49" s="50" t="s">
        <v>474</v>
      </c>
      <c r="M49" s="50" t="s">
        <v>474</v>
      </c>
      <c r="N49" s="50" t="s">
        <v>474</v>
      </c>
      <c r="O49" s="51" t="s">
        <v>474</v>
      </c>
      <c r="P49" s="34"/>
      <c r="Q49" s="34"/>
      <c r="R49" s="34"/>
      <c r="S49" s="34"/>
      <c r="T49" s="34"/>
      <c r="U49" s="34"/>
    </row>
    <row r="50" spans="1:21" ht="30.75" customHeight="1" x14ac:dyDescent="0.2">
      <c r="A50" s="34"/>
      <c r="B50" s="1116"/>
      <c r="C50" s="1117"/>
      <c r="D50" s="48"/>
      <c r="E50" s="1122" t="s">
        <v>16</v>
      </c>
      <c r="F50" s="1122"/>
      <c r="G50" s="1122"/>
      <c r="H50" s="1122"/>
      <c r="I50" s="1122"/>
      <c r="J50" s="1123"/>
      <c r="K50" s="49" t="s">
        <v>474</v>
      </c>
      <c r="L50" s="50" t="s">
        <v>474</v>
      </c>
      <c r="M50" s="50" t="s">
        <v>474</v>
      </c>
      <c r="N50" s="50" t="s">
        <v>474</v>
      </c>
      <c r="O50" s="51" t="s">
        <v>474</v>
      </c>
      <c r="P50" s="34"/>
      <c r="Q50" s="34"/>
      <c r="R50" s="34"/>
      <c r="S50" s="34"/>
      <c r="T50" s="34"/>
      <c r="U50" s="34"/>
    </row>
    <row r="51" spans="1:21" ht="30.75" customHeight="1" x14ac:dyDescent="0.2">
      <c r="A51" s="34"/>
      <c r="B51" s="1118"/>
      <c r="C51" s="1119"/>
      <c r="D51" s="52"/>
      <c r="E51" s="1122" t="s">
        <v>17</v>
      </c>
      <c r="F51" s="1122"/>
      <c r="G51" s="1122"/>
      <c r="H51" s="1122"/>
      <c r="I51" s="1122"/>
      <c r="J51" s="1123"/>
      <c r="K51" s="49" t="s">
        <v>474</v>
      </c>
      <c r="L51" s="50" t="s">
        <v>474</v>
      </c>
      <c r="M51" s="50" t="s">
        <v>474</v>
      </c>
      <c r="N51" s="50" t="s">
        <v>474</v>
      </c>
      <c r="O51" s="51" t="s">
        <v>474</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57418</v>
      </c>
      <c r="L52" s="50">
        <v>54536</v>
      </c>
      <c r="M52" s="50">
        <v>52498</v>
      </c>
      <c r="N52" s="50">
        <v>50801</v>
      </c>
      <c r="O52" s="51">
        <v>49164</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32031</v>
      </c>
      <c r="L53" s="55">
        <v>33294</v>
      </c>
      <c r="M53" s="55">
        <v>32247</v>
      </c>
      <c r="N53" s="55">
        <v>32790</v>
      </c>
      <c r="O53" s="56">
        <v>33507</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530</v>
      </c>
      <c r="P55" s="34"/>
      <c r="Q55" s="34"/>
      <c r="R55" s="34"/>
      <c r="S55" s="34"/>
      <c r="T55" s="34"/>
      <c r="U55" s="34"/>
    </row>
    <row r="56" spans="1:21" ht="30.75" customHeight="1" thickBot="1" x14ac:dyDescent="0.3">
      <c r="A56" s="34"/>
      <c r="B56" s="60"/>
      <c r="C56" s="61"/>
      <c r="D56" s="61"/>
      <c r="E56" s="62"/>
      <c r="F56" s="62"/>
      <c r="G56" s="62"/>
      <c r="H56" s="62"/>
      <c r="I56" s="62"/>
      <c r="J56" s="63" t="s">
        <v>3</v>
      </c>
      <c r="K56" s="64" t="s">
        <v>531</v>
      </c>
      <c r="L56" s="65" t="s">
        <v>532</v>
      </c>
      <c r="M56" s="65" t="s">
        <v>533</v>
      </c>
      <c r="N56" s="65" t="s">
        <v>534</v>
      </c>
      <c r="O56" s="66" t="s">
        <v>535</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0</v>
      </c>
      <c r="L57" s="68">
        <v>833</v>
      </c>
      <c r="M57" s="68">
        <v>0</v>
      </c>
      <c r="N57" s="68">
        <v>0</v>
      </c>
      <c r="O57" s="69">
        <v>0</v>
      </c>
      <c r="P57" s="34"/>
      <c r="Q57" s="34"/>
      <c r="R57" s="34"/>
      <c r="S57" s="34"/>
      <c r="T57" s="34"/>
      <c r="U57" s="34"/>
    </row>
    <row r="58" spans="1:21" ht="30.75" customHeight="1" x14ac:dyDescent="0.2">
      <c r="A58" s="34"/>
      <c r="B58" s="1132"/>
      <c r="C58" s="1133"/>
      <c r="D58" s="1139" t="s">
        <v>26</v>
      </c>
      <c r="E58" s="1140"/>
      <c r="F58" s="1140"/>
      <c r="G58" s="1140"/>
      <c r="H58" s="1140"/>
      <c r="I58" s="1140"/>
      <c r="J58" s="1141"/>
      <c r="K58" s="70">
        <v>4901</v>
      </c>
      <c r="L58" s="71">
        <v>6419</v>
      </c>
      <c r="M58" s="71">
        <v>8177</v>
      </c>
      <c r="N58" s="71">
        <v>9874</v>
      </c>
      <c r="O58" s="72">
        <v>13206</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1503</v>
      </c>
      <c r="L59" s="74">
        <v>2696</v>
      </c>
      <c r="M59" s="74">
        <v>3797</v>
      </c>
      <c r="N59" s="74">
        <v>6172</v>
      </c>
      <c r="O59" s="75">
        <v>9529</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Gs6DSHTGaziwk0QwbUVncsaV/PlwfC6Ip/Z4ExDfPHF2ITnlcNeh83gcRMscp8/nKoon9t6XatFWxd6GVd5I+w==" saltValue="tdtnFba55wWo3UKMbwle3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513</v>
      </c>
      <c r="J40" s="336" t="s">
        <v>514</v>
      </c>
      <c r="K40" s="336" t="s">
        <v>515</v>
      </c>
      <c r="L40" s="336" t="s">
        <v>516</v>
      </c>
      <c r="M40" s="337" t="s">
        <v>517</v>
      </c>
    </row>
    <row r="41" spans="2:13" ht="27.75" customHeight="1" x14ac:dyDescent="0.2">
      <c r="B41" s="1145" t="s">
        <v>30</v>
      </c>
      <c r="C41" s="1146"/>
      <c r="D41" s="85"/>
      <c r="E41" s="1151" t="s">
        <v>31</v>
      </c>
      <c r="F41" s="1151"/>
      <c r="G41" s="1151"/>
      <c r="H41" s="1152"/>
      <c r="I41" s="338">
        <v>1212268</v>
      </c>
      <c r="J41" s="339">
        <v>1210915</v>
      </c>
      <c r="K41" s="339">
        <v>1188920</v>
      </c>
      <c r="L41" s="339">
        <v>1181253</v>
      </c>
      <c r="M41" s="340">
        <v>1254388</v>
      </c>
    </row>
    <row r="42" spans="2:13" ht="27.75" customHeight="1" x14ac:dyDescent="0.2">
      <c r="B42" s="1147"/>
      <c r="C42" s="1148"/>
      <c r="D42" s="86"/>
      <c r="E42" s="1153" t="s">
        <v>32</v>
      </c>
      <c r="F42" s="1153"/>
      <c r="G42" s="1153"/>
      <c r="H42" s="1154"/>
      <c r="I42" s="341" t="s">
        <v>474</v>
      </c>
      <c r="J42" s="342" t="s">
        <v>474</v>
      </c>
      <c r="K42" s="342" t="s">
        <v>474</v>
      </c>
      <c r="L42" s="342" t="s">
        <v>474</v>
      </c>
      <c r="M42" s="343" t="s">
        <v>474</v>
      </c>
    </row>
    <row r="43" spans="2:13" ht="27.75" customHeight="1" x14ac:dyDescent="0.2">
      <c r="B43" s="1147"/>
      <c r="C43" s="1148"/>
      <c r="D43" s="86"/>
      <c r="E43" s="1153" t="s">
        <v>33</v>
      </c>
      <c r="F43" s="1153"/>
      <c r="G43" s="1153"/>
      <c r="H43" s="1154"/>
      <c r="I43" s="341">
        <v>26295</v>
      </c>
      <c r="J43" s="342">
        <v>26818</v>
      </c>
      <c r="K43" s="342">
        <v>26015</v>
      </c>
      <c r="L43" s="342">
        <v>26311</v>
      </c>
      <c r="M43" s="343">
        <v>25100</v>
      </c>
    </row>
    <row r="44" spans="2:13" ht="27.75" customHeight="1" x14ac:dyDescent="0.2">
      <c r="B44" s="1147"/>
      <c r="C44" s="1148"/>
      <c r="D44" s="86"/>
      <c r="E44" s="1153" t="s">
        <v>34</v>
      </c>
      <c r="F44" s="1153"/>
      <c r="G44" s="1153"/>
      <c r="H44" s="1154"/>
      <c r="I44" s="341" t="s">
        <v>474</v>
      </c>
      <c r="J44" s="342" t="s">
        <v>474</v>
      </c>
      <c r="K44" s="342" t="s">
        <v>474</v>
      </c>
      <c r="L44" s="342" t="s">
        <v>474</v>
      </c>
      <c r="M44" s="343" t="s">
        <v>474</v>
      </c>
    </row>
    <row r="45" spans="2:13" ht="27.75" customHeight="1" x14ac:dyDescent="0.2">
      <c r="B45" s="1147"/>
      <c r="C45" s="1148"/>
      <c r="D45" s="86"/>
      <c r="E45" s="1153" t="s">
        <v>35</v>
      </c>
      <c r="F45" s="1153"/>
      <c r="G45" s="1153"/>
      <c r="H45" s="1154"/>
      <c r="I45" s="341">
        <v>97432</v>
      </c>
      <c r="J45" s="342">
        <v>94223</v>
      </c>
      <c r="K45" s="342">
        <v>90092</v>
      </c>
      <c r="L45" s="342">
        <v>92054</v>
      </c>
      <c r="M45" s="343">
        <v>89621</v>
      </c>
    </row>
    <row r="46" spans="2:13" ht="27.75" customHeight="1" x14ac:dyDescent="0.2">
      <c r="B46" s="1147"/>
      <c r="C46" s="1148"/>
      <c r="D46" s="87"/>
      <c r="E46" s="1155" t="s">
        <v>36</v>
      </c>
      <c r="F46" s="1155"/>
      <c r="G46" s="1155"/>
      <c r="H46" s="1156"/>
      <c r="I46" s="341">
        <v>18587</v>
      </c>
      <c r="J46" s="342">
        <v>18405</v>
      </c>
      <c r="K46" s="342">
        <v>18102</v>
      </c>
      <c r="L46" s="342">
        <v>17931</v>
      </c>
      <c r="M46" s="343">
        <v>17768</v>
      </c>
    </row>
    <row r="47" spans="2:13" ht="27.75" customHeight="1" x14ac:dyDescent="0.2">
      <c r="B47" s="1147"/>
      <c r="C47" s="1148"/>
      <c r="D47" s="88"/>
      <c r="E47" s="1157" t="s">
        <v>37</v>
      </c>
      <c r="F47" s="1158"/>
      <c r="G47" s="1158"/>
      <c r="H47" s="1159"/>
      <c r="I47" s="341" t="s">
        <v>474</v>
      </c>
      <c r="J47" s="342" t="s">
        <v>474</v>
      </c>
      <c r="K47" s="342" t="s">
        <v>474</v>
      </c>
      <c r="L47" s="342" t="s">
        <v>474</v>
      </c>
      <c r="M47" s="343" t="s">
        <v>474</v>
      </c>
    </row>
    <row r="48" spans="2:13" ht="27.75" customHeight="1" x14ac:dyDescent="0.2">
      <c r="B48" s="1147"/>
      <c r="C48" s="1148"/>
      <c r="D48" s="86"/>
      <c r="E48" s="1153" t="s">
        <v>38</v>
      </c>
      <c r="F48" s="1153"/>
      <c r="G48" s="1153"/>
      <c r="H48" s="1154"/>
      <c r="I48" s="341" t="s">
        <v>474</v>
      </c>
      <c r="J48" s="342" t="s">
        <v>474</v>
      </c>
      <c r="K48" s="342" t="s">
        <v>474</v>
      </c>
      <c r="L48" s="342" t="s">
        <v>474</v>
      </c>
      <c r="M48" s="343" t="s">
        <v>474</v>
      </c>
    </row>
    <row r="49" spans="2:13" ht="27.75" customHeight="1" x14ac:dyDescent="0.2">
      <c r="B49" s="1149"/>
      <c r="C49" s="1150"/>
      <c r="D49" s="86"/>
      <c r="E49" s="1153" t="s">
        <v>39</v>
      </c>
      <c r="F49" s="1153"/>
      <c r="G49" s="1153"/>
      <c r="H49" s="1154"/>
      <c r="I49" s="341" t="s">
        <v>474</v>
      </c>
      <c r="J49" s="342" t="s">
        <v>474</v>
      </c>
      <c r="K49" s="342" t="s">
        <v>474</v>
      </c>
      <c r="L49" s="342" t="s">
        <v>474</v>
      </c>
      <c r="M49" s="343" t="s">
        <v>474</v>
      </c>
    </row>
    <row r="50" spans="2:13" ht="27.75" customHeight="1" x14ac:dyDescent="0.2">
      <c r="B50" s="1160" t="s">
        <v>40</v>
      </c>
      <c r="C50" s="1161"/>
      <c r="D50" s="89"/>
      <c r="E50" s="1153" t="s">
        <v>41</v>
      </c>
      <c r="F50" s="1153"/>
      <c r="G50" s="1153"/>
      <c r="H50" s="1154"/>
      <c r="I50" s="341">
        <v>117723</v>
      </c>
      <c r="J50" s="342">
        <v>133466</v>
      </c>
      <c r="K50" s="342">
        <v>139515</v>
      </c>
      <c r="L50" s="342">
        <v>148359</v>
      </c>
      <c r="M50" s="343">
        <v>165508</v>
      </c>
    </row>
    <row r="51" spans="2:13" ht="27.75" customHeight="1" x14ac:dyDescent="0.2">
      <c r="B51" s="1147"/>
      <c r="C51" s="1148"/>
      <c r="D51" s="86"/>
      <c r="E51" s="1153" t="s">
        <v>42</v>
      </c>
      <c r="F51" s="1153"/>
      <c r="G51" s="1153"/>
      <c r="H51" s="1154"/>
      <c r="I51" s="341">
        <v>34434</v>
      </c>
      <c r="J51" s="342">
        <v>34254</v>
      </c>
      <c r="K51" s="342">
        <v>32771</v>
      </c>
      <c r="L51" s="342">
        <v>31371</v>
      </c>
      <c r="M51" s="343">
        <v>30615</v>
      </c>
    </row>
    <row r="52" spans="2:13" ht="27.75" customHeight="1" x14ac:dyDescent="0.2">
      <c r="B52" s="1149"/>
      <c r="C52" s="1150"/>
      <c r="D52" s="86"/>
      <c r="E52" s="1153" t="s">
        <v>43</v>
      </c>
      <c r="F52" s="1153"/>
      <c r="G52" s="1153"/>
      <c r="H52" s="1154"/>
      <c r="I52" s="341">
        <v>664884</v>
      </c>
      <c r="J52" s="342">
        <v>656798</v>
      </c>
      <c r="K52" s="342">
        <v>633935</v>
      </c>
      <c r="L52" s="342">
        <v>626413</v>
      </c>
      <c r="M52" s="343">
        <v>693218</v>
      </c>
    </row>
    <row r="53" spans="2:13" ht="27.75" customHeight="1" thickBot="1" x14ac:dyDescent="0.25">
      <c r="B53" s="1162" t="s">
        <v>20</v>
      </c>
      <c r="C53" s="1163"/>
      <c r="D53" s="90"/>
      <c r="E53" s="1164" t="s">
        <v>44</v>
      </c>
      <c r="F53" s="1164"/>
      <c r="G53" s="1164"/>
      <c r="H53" s="1165"/>
      <c r="I53" s="344">
        <v>537543</v>
      </c>
      <c r="J53" s="345">
        <v>525844</v>
      </c>
      <c r="K53" s="345">
        <v>516906</v>
      </c>
      <c r="L53" s="345">
        <v>511406</v>
      </c>
      <c r="M53" s="346">
        <v>497535</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z+yDKAbuwJUpFjWfvtuggRt0rEaGqIicn3nfUpQ1NwirJMBwUrPVjU4HjAauNbvY6q51isomzI4rBb/QWw0IMA==" saltValue="5NKmwYViTrG6ptpp7tUf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515</v>
      </c>
      <c r="G54" s="98" t="s">
        <v>516</v>
      </c>
      <c r="H54" s="99" t="s">
        <v>517</v>
      </c>
    </row>
    <row r="55" spans="2:8" ht="52.5" customHeight="1" x14ac:dyDescent="0.2">
      <c r="B55" s="100"/>
      <c r="C55" s="1171" t="s">
        <v>46</v>
      </c>
      <c r="D55" s="1171"/>
      <c r="E55" s="1172"/>
      <c r="F55" s="347">
        <v>13513</v>
      </c>
      <c r="G55" s="347">
        <v>15464</v>
      </c>
      <c r="H55" s="348">
        <v>16841</v>
      </c>
    </row>
    <row r="56" spans="2:8" ht="52.5" customHeight="1" x14ac:dyDescent="0.2">
      <c r="B56" s="101"/>
      <c r="C56" s="1173" t="s">
        <v>47</v>
      </c>
      <c r="D56" s="1173"/>
      <c r="E56" s="1174"/>
      <c r="F56" s="349">
        <v>52435</v>
      </c>
      <c r="G56" s="349">
        <v>53451</v>
      </c>
      <c r="H56" s="350">
        <v>64925</v>
      </c>
    </row>
    <row r="57" spans="2:8" ht="53.25" customHeight="1" x14ac:dyDescent="0.2">
      <c r="B57" s="101"/>
      <c r="C57" s="1175" t="s">
        <v>48</v>
      </c>
      <c r="D57" s="1175"/>
      <c r="E57" s="1176"/>
      <c r="F57" s="351">
        <v>69239</v>
      </c>
      <c r="G57" s="351">
        <v>74345</v>
      </c>
      <c r="H57" s="352">
        <v>185909</v>
      </c>
    </row>
    <row r="58" spans="2:8" ht="45.75" customHeight="1" x14ac:dyDescent="0.2">
      <c r="B58" s="102"/>
      <c r="C58" s="1166" t="s">
        <v>536</v>
      </c>
      <c r="D58" s="1167"/>
      <c r="E58" s="1168"/>
      <c r="F58" s="353">
        <v>0</v>
      </c>
      <c r="G58" s="353">
        <v>0</v>
      </c>
      <c r="H58" s="354">
        <v>53119</v>
      </c>
    </row>
    <row r="59" spans="2:8" ht="45.75" customHeight="1" x14ac:dyDescent="0.2">
      <c r="B59" s="102"/>
      <c r="C59" s="1166" t="s">
        <v>537</v>
      </c>
      <c r="D59" s="1167"/>
      <c r="E59" s="1168"/>
      <c r="F59" s="353">
        <v>45451</v>
      </c>
      <c r="G59" s="353">
        <v>45452</v>
      </c>
      <c r="H59" s="354">
        <v>48482</v>
      </c>
    </row>
    <row r="60" spans="2:8" ht="45.75" customHeight="1" x14ac:dyDescent="0.2">
      <c r="B60" s="102"/>
      <c r="C60" s="1166" t="s">
        <v>538</v>
      </c>
      <c r="D60" s="1167"/>
      <c r="E60" s="1168"/>
      <c r="F60" s="353">
        <v>0</v>
      </c>
      <c r="G60" s="353">
        <v>0</v>
      </c>
      <c r="H60" s="354">
        <v>46617</v>
      </c>
    </row>
    <row r="61" spans="2:8" ht="45.75" customHeight="1" x14ac:dyDescent="0.2">
      <c r="B61" s="102"/>
      <c r="C61" s="1166" t="s">
        <v>539</v>
      </c>
      <c r="D61" s="1167"/>
      <c r="E61" s="1168"/>
      <c r="F61" s="353">
        <v>2050</v>
      </c>
      <c r="G61" s="353">
        <v>3072</v>
      </c>
      <c r="H61" s="354">
        <v>6479</v>
      </c>
    </row>
    <row r="62" spans="2:8" ht="45.75" customHeight="1" thickBot="1" x14ac:dyDescent="0.25">
      <c r="B62" s="103"/>
      <c r="C62" s="1166" t="s">
        <v>540</v>
      </c>
      <c r="D62" s="1167"/>
      <c r="E62" s="1168"/>
      <c r="F62" s="355">
        <v>308</v>
      </c>
      <c r="G62" s="355">
        <v>1122</v>
      </c>
      <c r="H62" s="356">
        <v>5210</v>
      </c>
    </row>
    <row r="63" spans="2:8" ht="52.5" customHeight="1" thickBot="1" x14ac:dyDescent="0.25">
      <c r="B63" s="104"/>
      <c r="C63" s="1169" t="s">
        <v>49</v>
      </c>
      <c r="D63" s="1169"/>
      <c r="E63" s="1170"/>
      <c r="F63" s="357">
        <v>135187</v>
      </c>
      <c r="G63" s="357">
        <v>143260</v>
      </c>
      <c r="H63" s="358">
        <v>267675</v>
      </c>
    </row>
    <row r="64" spans="2:8" ht="13" x14ac:dyDescent="0.2"/>
  </sheetData>
  <sheetProtection algorithmName="SHA-512" hashValue="vX+uPoGV/GgKDlKHirC27i7bbbNWdWk52qAiYScO95zY7t1nvq+Cz3wsgKYgf5DsR/pyBKoDFVo9qYJs8kn4nw==" saltValue="0K09OcvSX5TEYsFq5QIO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506</v>
      </c>
      <c r="B3" s="120"/>
      <c r="C3" s="121"/>
      <c r="D3" s="122">
        <v>100340</v>
      </c>
      <c r="E3" s="123"/>
      <c r="F3" s="124">
        <v>46888</v>
      </c>
      <c r="G3" s="125"/>
      <c r="H3" s="126"/>
    </row>
    <row r="4" spans="1:8" x14ac:dyDescent="0.2">
      <c r="A4" s="127"/>
      <c r="B4" s="128"/>
      <c r="C4" s="129"/>
      <c r="D4" s="130">
        <v>26380</v>
      </c>
      <c r="E4" s="131"/>
      <c r="F4" s="132">
        <v>14375</v>
      </c>
      <c r="G4" s="133"/>
      <c r="H4" s="134"/>
    </row>
    <row r="5" spans="1:8" x14ac:dyDescent="0.2">
      <c r="A5" s="115" t="s">
        <v>508</v>
      </c>
      <c r="B5" s="120"/>
      <c r="C5" s="121"/>
      <c r="D5" s="122">
        <v>108638</v>
      </c>
      <c r="E5" s="123"/>
      <c r="F5" s="124">
        <v>93540</v>
      </c>
      <c r="G5" s="125"/>
      <c r="H5" s="126"/>
    </row>
    <row r="6" spans="1:8" x14ac:dyDescent="0.2">
      <c r="A6" s="127"/>
      <c r="B6" s="128"/>
      <c r="C6" s="129"/>
      <c r="D6" s="130">
        <v>31473</v>
      </c>
      <c r="E6" s="131"/>
      <c r="F6" s="132">
        <v>20617</v>
      </c>
      <c r="G6" s="133"/>
      <c r="H6" s="134"/>
    </row>
    <row r="7" spans="1:8" x14ac:dyDescent="0.2">
      <c r="A7" s="115" t="s">
        <v>509</v>
      </c>
      <c r="B7" s="120"/>
      <c r="C7" s="121"/>
      <c r="D7" s="122">
        <v>96057</v>
      </c>
      <c r="E7" s="123"/>
      <c r="F7" s="124">
        <v>88232</v>
      </c>
      <c r="G7" s="125"/>
      <c r="H7" s="126"/>
    </row>
    <row r="8" spans="1:8" x14ac:dyDescent="0.2">
      <c r="A8" s="127"/>
      <c r="B8" s="128"/>
      <c r="C8" s="129"/>
      <c r="D8" s="130">
        <v>23696</v>
      </c>
      <c r="E8" s="131"/>
      <c r="F8" s="132">
        <v>18955</v>
      </c>
      <c r="G8" s="133"/>
      <c r="H8" s="134"/>
    </row>
    <row r="9" spans="1:8" x14ac:dyDescent="0.2">
      <c r="A9" s="115" t="s">
        <v>510</v>
      </c>
      <c r="B9" s="120"/>
      <c r="C9" s="121"/>
      <c r="D9" s="122">
        <v>106297</v>
      </c>
      <c r="E9" s="123"/>
      <c r="F9" s="124">
        <v>88906</v>
      </c>
      <c r="G9" s="125"/>
      <c r="H9" s="126"/>
    </row>
    <row r="10" spans="1:8" x14ac:dyDescent="0.2">
      <c r="A10" s="127"/>
      <c r="B10" s="128"/>
      <c r="C10" s="129"/>
      <c r="D10" s="130">
        <v>36041</v>
      </c>
      <c r="E10" s="131"/>
      <c r="F10" s="132">
        <v>19827</v>
      </c>
      <c r="G10" s="133"/>
      <c r="H10" s="134"/>
    </row>
    <row r="11" spans="1:8" x14ac:dyDescent="0.2">
      <c r="A11" s="115" t="s">
        <v>511</v>
      </c>
      <c r="B11" s="120"/>
      <c r="C11" s="121"/>
      <c r="D11" s="122">
        <v>98627</v>
      </c>
      <c r="E11" s="123"/>
      <c r="F11" s="124">
        <v>97156</v>
      </c>
      <c r="G11" s="125"/>
      <c r="H11" s="126"/>
    </row>
    <row r="12" spans="1:8" x14ac:dyDescent="0.2">
      <c r="A12" s="127"/>
      <c r="B12" s="128"/>
      <c r="C12" s="135"/>
      <c r="D12" s="130">
        <v>30428</v>
      </c>
      <c r="E12" s="131"/>
      <c r="F12" s="132">
        <v>23118</v>
      </c>
      <c r="G12" s="133"/>
      <c r="H12" s="134"/>
    </row>
    <row r="13" spans="1:8" x14ac:dyDescent="0.2">
      <c r="A13" s="115"/>
      <c r="B13" s="120"/>
      <c r="C13" s="121"/>
      <c r="D13" s="122">
        <v>101992</v>
      </c>
      <c r="E13" s="123"/>
      <c r="F13" s="124">
        <v>82944</v>
      </c>
      <c r="G13" s="136"/>
      <c r="H13" s="126"/>
    </row>
    <row r="14" spans="1:8" x14ac:dyDescent="0.2">
      <c r="A14" s="127"/>
      <c r="B14" s="128"/>
      <c r="C14" s="129"/>
      <c r="D14" s="130">
        <v>29604</v>
      </c>
      <c r="E14" s="131"/>
      <c r="F14" s="132">
        <v>19378</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0.26</v>
      </c>
      <c r="C19" s="137">
        <f>ROUND(VALUE(SUBSTITUTE(実質収支比率等に係る経年分析!G$48,"▲","-")),2)</f>
        <v>0.56999999999999995</v>
      </c>
      <c r="D19" s="137">
        <f>ROUND(VALUE(SUBSTITUTE(実質収支比率等に係る経年分析!H$48,"▲","-")),2)</f>
        <v>0.6</v>
      </c>
      <c r="E19" s="137">
        <f>ROUND(VALUE(SUBSTITUTE(実質収支比率等に係る経年分析!I$48,"▲","-")),2)</f>
        <v>0.87</v>
      </c>
      <c r="F19" s="137">
        <f>ROUND(VALUE(SUBSTITUTE(実質収支比率等に係る経年分析!J$48,"▲","-")),2)</f>
        <v>0.7</v>
      </c>
    </row>
    <row r="20" spans="1:11" x14ac:dyDescent="0.2">
      <c r="A20" s="137" t="s">
        <v>54</v>
      </c>
      <c r="B20" s="137">
        <f>ROUND(VALUE(SUBSTITUTE(実質収支比率等に係る経年分析!F$47,"▲","-")),2)</f>
        <v>3.51</v>
      </c>
      <c r="C20" s="137">
        <f>ROUND(VALUE(SUBSTITUTE(実質収支比率等に係る経年分析!G$47,"▲","-")),2)</f>
        <v>3.93</v>
      </c>
      <c r="D20" s="137">
        <f>ROUND(VALUE(SUBSTITUTE(実質収支比率等に係る経年分析!H$47,"▲","-")),2)</f>
        <v>4.33</v>
      </c>
      <c r="E20" s="137">
        <f>ROUND(VALUE(SUBSTITUTE(実質収支比率等に係る経年分析!I$47,"▲","-")),2)</f>
        <v>4.8899999999999997</v>
      </c>
      <c r="F20" s="137">
        <f>ROUND(VALUE(SUBSTITUTE(実質収支比率等に係る経年分析!J$47,"▲","-")),2)</f>
        <v>5.26</v>
      </c>
    </row>
    <row r="21" spans="1:11" x14ac:dyDescent="0.2">
      <c r="A21" s="137" t="s">
        <v>55</v>
      </c>
      <c r="B21" s="137">
        <f>IF(ISNUMBER(VALUE(SUBSTITUTE(実質収支比率等に係る経年分析!F$49,"▲","-"))),ROUND(VALUE(SUBSTITUTE(実質収支比率等に係る経年分析!F$49,"▲","-")),2),NA())</f>
        <v>-0.44</v>
      </c>
      <c r="C21" s="137">
        <f>IF(ISNUMBER(VALUE(SUBSTITUTE(実質収支比率等に係る経年分析!G$49,"▲","-"))),ROUND(VALUE(SUBSTITUTE(実質収支比率等に係る経年分析!G$49,"▲","-")),2),NA())</f>
        <v>1.69</v>
      </c>
      <c r="D21" s="137">
        <f>IF(ISNUMBER(VALUE(SUBSTITUTE(実質収支比率等に係る経年分析!H$49,"▲","-"))),ROUND(VALUE(SUBSTITUTE(実質収支比率等に係る経年分析!H$49,"▲","-")),2),NA())</f>
        <v>0.98</v>
      </c>
      <c r="E21" s="137">
        <f>IF(ISNUMBER(VALUE(SUBSTITUTE(実質収支比率等に係る経年分析!I$49,"▲","-"))),ROUND(VALUE(SUBSTITUTE(実質収支比率等に係る経年分析!I$49,"▲","-")),2),NA())</f>
        <v>0.6</v>
      </c>
      <c r="F21" s="137">
        <f>IF(ISNUMBER(VALUE(SUBSTITUTE(実質収支比率等に係る経年分析!J$49,"▲","-"))),ROUND(VALUE(SUBSTITUTE(実質収支比率等に係る経年分析!J$49,"▲","-")),2),NA())</f>
        <v>-0.15</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石川県公営競馬特別会計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0.03</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0.02</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0.02</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0.02</v>
      </c>
    </row>
    <row r="30" spans="1:11" x14ac:dyDescent="0.2">
      <c r="A30" s="138" t="str">
        <f>IF(連結実質赤字比率に係る赤字・黒字の構成分析!C$40="",NA(),連結実質赤字比率に係る赤字・黒字の構成分析!C$40)</f>
        <v>石川県流域下水道事業会計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0.14000000000000001</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0.19</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0.22</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0.21</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0.15</v>
      </c>
    </row>
    <row r="31" spans="1:11" x14ac:dyDescent="0.2">
      <c r="A31" s="138" t="str">
        <f>IF(連結実質赤字比率に係る赤字・黒字の構成分析!C$39="",NA(),連結実質赤字比率に係る赤字・黒字の構成分析!C$39)</f>
        <v>石川県国民健康保険特別会計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2.08</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1.57</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0.57999999999999996</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0.46</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0.2</v>
      </c>
    </row>
    <row r="32" spans="1:11" x14ac:dyDescent="0.2">
      <c r="A32" s="138" t="str">
        <f>IF(連結実質赤字比率に係る赤字・黒字の構成分析!C$38="",NA(),連結実質赤字比率に係る赤字・黒字の構成分析!C$38)</f>
        <v>石川県港湾土地造成事業会計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0.47</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0.45</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0.46</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0.45</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0.44</v>
      </c>
    </row>
    <row r="33" spans="1:16" x14ac:dyDescent="0.2">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0.25</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0.56000000000000005</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0.59</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0.86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0.69</v>
      </c>
    </row>
    <row r="34" spans="1:16" x14ac:dyDescent="0.2">
      <c r="A34" s="138" t="str">
        <f>IF(連結実質赤字比率に係る赤字・黒字の構成分析!C$36="",NA(),連結実質赤字比率に係る赤字・黒字の構成分析!C$36)</f>
        <v>石川県水道用水供給事業会計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2.17</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1.3</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1.03</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0.92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1.05</v>
      </c>
    </row>
    <row r="35" spans="1:16" x14ac:dyDescent="0.2">
      <c r="A35" s="138" t="str">
        <f>IF(連結実質赤字比率に係る赤字・黒字の構成分析!C$35="",NA(),連結実質赤字比率に係る赤字・黒字の構成分析!C$35)</f>
        <v>石川県立こころの病院事業会計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1.37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1.31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1.33</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1.32</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1.27</v>
      </c>
    </row>
    <row r="36" spans="1:16" x14ac:dyDescent="0.2">
      <c r="A36" s="138" t="str">
        <f>IF(連結実質赤字比率に係る赤字・黒字の構成分析!C$34="",NA(),連結実質赤字比率に係る赤字・黒字の構成分析!C$34)</f>
        <v>石川県立中央病院事業会計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3.83</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3.92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4.46</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4.6399999999999997</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4.24</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57418</v>
      </c>
      <c r="E42" s="139"/>
      <c r="F42" s="139"/>
      <c r="G42" s="139">
        <f>'実質公債費比率（分子）の構造'!L$52</f>
        <v>54536</v>
      </c>
      <c r="H42" s="139"/>
      <c r="I42" s="139"/>
      <c r="J42" s="139">
        <f>'実質公債費比率（分子）の構造'!M$52</f>
        <v>52498</v>
      </c>
      <c r="K42" s="139"/>
      <c r="L42" s="139"/>
      <c r="M42" s="139">
        <f>'実質公債費比率（分子）の構造'!N$52</f>
        <v>50801</v>
      </c>
      <c r="N42" s="139"/>
      <c r="O42" s="139"/>
      <c r="P42" s="139">
        <f>'実質公債費比率（分子）の構造'!O$52</f>
        <v>49164</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t="str">
        <f>'実質公債費比率（分子）の構造'!K$50</f>
        <v>-</v>
      </c>
      <c r="C44" s="139"/>
      <c r="D44" s="139"/>
      <c r="E44" s="139" t="str">
        <f>'実質公債費比率（分子）の構造'!L$50</f>
        <v>-</v>
      </c>
      <c r="F44" s="139"/>
      <c r="G44" s="139"/>
      <c r="H44" s="139" t="str">
        <f>'実質公債費比率（分子）の構造'!M$50</f>
        <v>-</v>
      </c>
      <c r="I44" s="139"/>
      <c r="J44" s="139"/>
      <c r="K44" s="139" t="str">
        <f>'実質公債費比率（分子）の構造'!N$50</f>
        <v>-</v>
      </c>
      <c r="L44" s="139"/>
      <c r="M44" s="139"/>
      <c r="N44" s="139" t="str">
        <f>'実質公債費比率（分子）の構造'!O$50</f>
        <v>-</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2489</v>
      </c>
      <c r="C46" s="139"/>
      <c r="D46" s="139"/>
      <c r="E46" s="139">
        <f>'実質公債費比率（分子）の構造'!L$48</f>
        <v>2444</v>
      </c>
      <c r="F46" s="139"/>
      <c r="G46" s="139"/>
      <c r="H46" s="139">
        <f>'実質公債費比率（分子）の構造'!M$48</f>
        <v>2370</v>
      </c>
      <c r="I46" s="139"/>
      <c r="J46" s="139"/>
      <c r="K46" s="139">
        <f>'実質公債費比率（分子）の構造'!N$48</f>
        <v>1890</v>
      </c>
      <c r="L46" s="139"/>
      <c r="M46" s="139"/>
      <c r="N46" s="139">
        <f>'実質公債費比率（分子）の構造'!O$48</f>
        <v>2065</v>
      </c>
      <c r="O46" s="139"/>
      <c r="P46" s="139"/>
    </row>
    <row r="47" spans="1:16" x14ac:dyDescent="0.2">
      <c r="A47" s="139" t="s">
        <v>13</v>
      </c>
      <c r="B47" s="139">
        <f>'実質公債費比率（分子）の構造'!K$47</f>
        <v>1593</v>
      </c>
      <c r="C47" s="139"/>
      <c r="D47" s="139"/>
      <c r="E47" s="139">
        <f>'実質公債費比率（分子）の構造'!L$47</f>
        <v>1934</v>
      </c>
      <c r="F47" s="139"/>
      <c r="G47" s="139"/>
      <c r="H47" s="139">
        <f>'実質公債費比率（分子）の構造'!M$47</f>
        <v>2694</v>
      </c>
      <c r="I47" s="139"/>
      <c r="J47" s="139"/>
      <c r="K47" s="139">
        <f>'実質公債費比率（分子）の構造'!N$47</f>
        <v>4023</v>
      </c>
      <c r="L47" s="139"/>
      <c r="M47" s="139"/>
      <c r="N47" s="139">
        <f>'実質公債費比率（分子）の構造'!O$47</f>
        <v>4238</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85367</v>
      </c>
      <c r="C49" s="139"/>
      <c r="D49" s="139"/>
      <c r="E49" s="139">
        <f>'実質公債費比率（分子）の構造'!L$45</f>
        <v>83452</v>
      </c>
      <c r="F49" s="139"/>
      <c r="G49" s="139"/>
      <c r="H49" s="139">
        <f>'実質公債費比率（分子）の構造'!M$45</f>
        <v>79681</v>
      </c>
      <c r="I49" s="139"/>
      <c r="J49" s="139"/>
      <c r="K49" s="139">
        <f>'実質公債費比率（分子）の構造'!N$45</f>
        <v>77678</v>
      </c>
      <c r="L49" s="139"/>
      <c r="M49" s="139"/>
      <c r="N49" s="139">
        <f>'実質公債費比率（分子）の構造'!O$45</f>
        <v>76368</v>
      </c>
      <c r="O49" s="139"/>
      <c r="P49" s="139"/>
    </row>
    <row r="50" spans="1:16" x14ac:dyDescent="0.2">
      <c r="A50" s="139" t="s">
        <v>68</v>
      </c>
      <c r="B50" s="139" t="e">
        <f>NA()</f>
        <v>#N/A</v>
      </c>
      <c r="C50" s="139">
        <f>IF(ISNUMBER('実質公債費比率（分子）の構造'!K$53),'実質公債費比率（分子）の構造'!K$53,NA())</f>
        <v>32031</v>
      </c>
      <c r="D50" s="139" t="e">
        <f>NA()</f>
        <v>#N/A</v>
      </c>
      <c r="E50" s="139" t="e">
        <f>NA()</f>
        <v>#N/A</v>
      </c>
      <c r="F50" s="139">
        <f>IF(ISNUMBER('実質公債費比率（分子）の構造'!L$53),'実質公債費比率（分子）の構造'!L$53,NA())</f>
        <v>33294</v>
      </c>
      <c r="G50" s="139" t="e">
        <f>NA()</f>
        <v>#N/A</v>
      </c>
      <c r="H50" s="139" t="e">
        <f>NA()</f>
        <v>#N/A</v>
      </c>
      <c r="I50" s="139">
        <f>IF(ISNUMBER('実質公債費比率（分子）の構造'!M$53),'実質公債費比率（分子）の構造'!M$53,NA())</f>
        <v>32247</v>
      </c>
      <c r="J50" s="139" t="e">
        <f>NA()</f>
        <v>#N/A</v>
      </c>
      <c r="K50" s="139" t="e">
        <f>NA()</f>
        <v>#N/A</v>
      </c>
      <c r="L50" s="139">
        <f>IF(ISNUMBER('実質公債費比率（分子）の構造'!N$53),'実質公債費比率（分子）の構造'!N$53,NA())</f>
        <v>32790</v>
      </c>
      <c r="M50" s="139" t="e">
        <f>NA()</f>
        <v>#N/A</v>
      </c>
      <c r="N50" s="139" t="e">
        <f>NA()</f>
        <v>#N/A</v>
      </c>
      <c r="O50" s="139">
        <f>IF(ISNUMBER('実質公債費比率（分子）の構造'!O$53),'実質公債費比率（分子）の構造'!O$53,NA())</f>
        <v>33507</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664884</v>
      </c>
      <c r="E56" s="138"/>
      <c r="F56" s="138"/>
      <c r="G56" s="138">
        <f>'将来負担比率（分子）の構造'!J$52</f>
        <v>656798</v>
      </c>
      <c r="H56" s="138"/>
      <c r="I56" s="138"/>
      <c r="J56" s="138">
        <f>'将来負担比率（分子）の構造'!K$52</f>
        <v>633935</v>
      </c>
      <c r="K56" s="138"/>
      <c r="L56" s="138"/>
      <c r="M56" s="138">
        <f>'将来負担比率（分子）の構造'!L$52</f>
        <v>626413</v>
      </c>
      <c r="N56" s="138"/>
      <c r="O56" s="138"/>
      <c r="P56" s="138">
        <f>'将来負担比率（分子）の構造'!M$52</f>
        <v>693218</v>
      </c>
    </row>
    <row r="57" spans="1:16" x14ac:dyDescent="0.2">
      <c r="A57" s="138" t="s">
        <v>42</v>
      </c>
      <c r="B57" s="138"/>
      <c r="C57" s="138"/>
      <c r="D57" s="138">
        <f>'将来負担比率（分子）の構造'!I$51</f>
        <v>34434</v>
      </c>
      <c r="E57" s="138"/>
      <c r="F57" s="138"/>
      <c r="G57" s="138">
        <f>'将来負担比率（分子）の構造'!J$51</f>
        <v>34254</v>
      </c>
      <c r="H57" s="138"/>
      <c r="I57" s="138"/>
      <c r="J57" s="138">
        <f>'将来負担比率（分子）の構造'!K$51</f>
        <v>32771</v>
      </c>
      <c r="K57" s="138"/>
      <c r="L57" s="138"/>
      <c r="M57" s="138">
        <f>'将来負担比率（分子）の構造'!L$51</f>
        <v>31371</v>
      </c>
      <c r="N57" s="138"/>
      <c r="O57" s="138"/>
      <c r="P57" s="138">
        <f>'将来負担比率（分子）の構造'!M$51</f>
        <v>30615</v>
      </c>
    </row>
    <row r="58" spans="1:16" x14ac:dyDescent="0.2">
      <c r="A58" s="138" t="s">
        <v>41</v>
      </c>
      <c r="B58" s="138"/>
      <c r="C58" s="138"/>
      <c r="D58" s="138">
        <f>'将来負担比率（分子）の構造'!I$50</f>
        <v>117723</v>
      </c>
      <c r="E58" s="138"/>
      <c r="F58" s="138"/>
      <c r="G58" s="138">
        <f>'将来負担比率（分子）の構造'!J$50</f>
        <v>133466</v>
      </c>
      <c r="H58" s="138"/>
      <c r="I58" s="138"/>
      <c r="J58" s="138">
        <f>'将来負担比率（分子）の構造'!K$50</f>
        <v>139515</v>
      </c>
      <c r="K58" s="138"/>
      <c r="L58" s="138"/>
      <c r="M58" s="138">
        <f>'将来負担比率（分子）の構造'!L$50</f>
        <v>148359</v>
      </c>
      <c r="N58" s="138"/>
      <c r="O58" s="138"/>
      <c r="P58" s="138">
        <f>'将来負担比率（分子）の構造'!M$50</f>
        <v>165508</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18587</v>
      </c>
      <c r="C61" s="138"/>
      <c r="D61" s="138"/>
      <c r="E61" s="138">
        <f>'将来負担比率（分子）の構造'!J$46</f>
        <v>18405</v>
      </c>
      <c r="F61" s="138"/>
      <c r="G61" s="138"/>
      <c r="H61" s="138">
        <f>'将来負担比率（分子）の構造'!K$46</f>
        <v>18102</v>
      </c>
      <c r="I61" s="138"/>
      <c r="J61" s="138"/>
      <c r="K61" s="138">
        <f>'将来負担比率（分子）の構造'!L$46</f>
        <v>17931</v>
      </c>
      <c r="L61" s="138"/>
      <c r="M61" s="138"/>
      <c r="N61" s="138">
        <f>'将来負担比率（分子）の構造'!M$46</f>
        <v>17768</v>
      </c>
      <c r="O61" s="138"/>
      <c r="P61" s="138"/>
    </row>
    <row r="62" spans="1:16" x14ac:dyDescent="0.2">
      <c r="A62" s="138" t="s">
        <v>35</v>
      </c>
      <c r="B62" s="138">
        <f>'将来負担比率（分子）の構造'!I$45</f>
        <v>97432</v>
      </c>
      <c r="C62" s="138"/>
      <c r="D62" s="138"/>
      <c r="E62" s="138">
        <f>'将来負担比率（分子）の構造'!J$45</f>
        <v>94223</v>
      </c>
      <c r="F62" s="138"/>
      <c r="G62" s="138"/>
      <c r="H62" s="138">
        <f>'将来負担比率（分子）の構造'!K$45</f>
        <v>90092</v>
      </c>
      <c r="I62" s="138"/>
      <c r="J62" s="138"/>
      <c r="K62" s="138">
        <f>'将来負担比率（分子）の構造'!L$45</f>
        <v>92054</v>
      </c>
      <c r="L62" s="138"/>
      <c r="M62" s="138"/>
      <c r="N62" s="138">
        <f>'将来負担比率（分子）の構造'!M$45</f>
        <v>89621</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26295</v>
      </c>
      <c r="C64" s="138"/>
      <c r="D64" s="138"/>
      <c r="E64" s="138">
        <f>'将来負担比率（分子）の構造'!J$43</f>
        <v>26818</v>
      </c>
      <c r="F64" s="138"/>
      <c r="G64" s="138"/>
      <c r="H64" s="138">
        <f>'将来負担比率（分子）の構造'!K$43</f>
        <v>26015</v>
      </c>
      <c r="I64" s="138"/>
      <c r="J64" s="138"/>
      <c r="K64" s="138">
        <f>'将来負担比率（分子）の構造'!L$43</f>
        <v>26311</v>
      </c>
      <c r="L64" s="138"/>
      <c r="M64" s="138"/>
      <c r="N64" s="138">
        <f>'将来負担比率（分子）の構造'!M$43</f>
        <v>25100</v>
      </c>
      <c r="O64" s="138"/>
      <c r="P64" s="138"/>
    </row>
    <row r="65" spans="1:16" x14ac:dyDescent="0.2">
      <c r="A65" s="138" t="s">
        <v>32</v>
      </c>
      <c r="B65" s="138" t="str">
        <f>'将来負担比率（分子）の構造'!I$42</f>
        <v>-</v>
      </c>
      <c r="C65" s="138"/>
      <c r="D65" s="138"/>
      <c r="E65" s="138" t="str">
        <f>'将来負担比率（分子）の構造'!J$42</f>
        <v>-</v>
      </c>
      <c r="F65" s="138"/>
      <c r="G65" s="138"/>
      <c r="H65" s="138" t="str">
        <f>'将来負担比率（分子）の構造'!K$42</f>
        <v>-</v>
      </c>
      <c r="I65" s="138"/>
      <c r="J65" s="138"/>
      <c r="K65" s="138" t="str">
        <f>'将来負担比率（分子）の構造'!L$42</f>
        <v>-</v>
      </c>
      <c r="L65" s="138"/>
      <c r="M65" s="138"/>
      <c r="N65" s="138" t="str">
        <f>'将来負担比率（分子）の構造'!M$42</f>
        <v>-</v>
      </c>
      <c r="O65" s="138"/>
      <c r="P65" s="138"/>
    </row>
    <row r="66" spans="1:16" x14ac:dyDescent="0.2">
      <c r="A66" s="138" t="s">
        <v>31</v>
      </c>
      <c r="B66" s="138">
        <f>'将来負担比率（分子）の構造'!I$41</f>
        <v>1212268</v>
      </c>
      <c r="C66" s="138"/>
      <c r="D66" s="138"/>
      <c r="E66" s="138">
        <f>'将来負担比率（分子）の構造'!J$41</f>
        <v>1210915</v>
      </c>
      <c r="F66" s="138"/>
      <c r="G66" s="138"/>
      <c r="H66" s="138">
        <f>'将来負担比率（分子）の構造'!K$41</f>
        <v>1188920</v>
      </c>
      <c r="I66" s="138"/>
      <c r="J66" s="138"/>
      <c r="K66" s="138">
        <f>'将来負担比率（分子）の構造'!L$41</f>
        <v>1181253</v>
      </c>
      <c r="L66" s="138"/>
      <c r="M66" s="138"/>
      <c r="N66" s="138">
        <f>'将来負担比率（分子）の構造'!M$41</f>
        <v>1254388</v>
      </c>
      <c r="O66" s="138"/>
      <c r="P66" s="138"/>
    </row>
    <row r="67" spans="1:16" x14ac:dyDescent="0.2">
      <c r="A67" s="138" t="s">
        <v>72</v>
      </c>
      <c r="B67" s="138" t="e">
        <f>NA()</f>
        <v>#N/A</v>
      </c>
      <c r="C67" s="138">
        <f>IF(ISNUMBER('将来負担比率（分子）の構造'!I$53), IF('将来負担比率（分子）の構造'!I$53 &lt; 0, 0, '将来負担比率（分子）の構造'!I$53), NA())</f>
        <v>537543</v>
      </c>
      <c r="D67" s="138" t="e">
        <f>NA()</f>
        <v>#N/A</v>
      </c>
      <c r="E67" s="138" t="e">
        <f>NA()</f>
        <v>#N/A</v>
      </c>
      <c r="F67" s="138">
        <f>IF(ISNUMBER('将来負担比率（分子）の構造'!J$53), IF('将来負担比率（分子）の構造'!J$53 &lt; 0, 0, '将来負担比率（分子）の構造'!J$53), NA())</f>
        <v>525844</v>
      </c>
      <c r="G67" s="138" t="e">
        <f>NA()</f>
        <v>#N/A</v>
      </c>
      <c r="H67" s="138" t="e">
        <f>NA()</f>
        <v>#N/A</v>
      </c>
      <c r="I67" s="138">
        <f>IF(ISNUMBER('将来負担比率（分子）の構造'!K$53), IF('将来負担比率（分子）の構造'!K$53 &lt; 0, 0, '将来負担比率（分子）の構造'!K$53), NA())</f>
        <v>516906</v>
      </c>
      <c r="J67" s="138" t="e">
        <f>NA()</f>
        <v>#N/A</v>
      </c>
      <c r="K67" s="138" t="e">
        <f>NA()</f>
        <v>#N/A</v>
      </c>
      <c r="L67" s="138">
        <f>IF(ISNUMBER('将来負担比率（分子）の構造'!L$53), IF('将来負担比率（分子）の構造'!L$53 &lt; 0, 0, '将来負担比率（分子）の構造'!L$53), NA())</f>
        <v>511406</v>
      </c>
      <c r="M67" s="138" t="e">
        <f>NA()</f>
        <v>#N/A</v>
      </c>
      <c r="N67" s="138" t="e">
        <f>NA()</f>
        <v>#N/A</v>
      </c>
      <c r="O67" s="138">
        <f>IF(ISNUMBER('将来負担比率（分子）の構造'!M$53), IF('将来負担比率（分子）の構造'!M$53 &lt; 0, 0, '将来負担比率（分子）の構造'!M$53), NA())</f>
        <v>497535</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13513</v>
      </c>
      <c r="C72" s="142">
        <f>基金残高に係る経年分析!G55</f>
        <v>15464</v>
      </c>
      <c r="D72" s="142">
        <f>基金残高に係る経年分析!H55</f>
        <v>16841</v>
      </c>
    </row>
    <row r="73" spans="1:16" x14ac:dyDescent="0.2">
      <c r="A73" s="141" t="s">
        <v>75</v>
      </c>
      <c r="B73" s="142">
        <f>基金残高に係る経年分析!F56</f>
        <v>52435</v>
      </c>
      <c r="C73" s="142">
        <f>基金残高に係る経年分析!G56</f>
        <v>53451</v>
      </c>
      <c r="D73" s="142">
        <f>基金残高に係る経年分析!H56</f>
        <v>64925</v>
      </c>
    </row>
    <row r="74" spans="1:16" x14ac:dyDescent="0.2">
      <c r="A74" s="141" t="s">
        <v>76</v>
      </c>
      <c r="B74" s="142">
        <f>基金残高に係る経年分析!F57</f>
        <v>69239</v>
      </c>
      <c r="C74" s="142">
        <f>基金残高に係る経年分析!G57</f>
        <v>74345</v>
      </c>
      <c r="D74" s="142">
        <f>基金残高に係る経年分析!H57</f>
        <v>185909</v>
      </c>
    </row>
  </sheetData>
  <sheetProtection algorithmName="SHA-512" hashValue="On11CX5Ntxd+hPcTUoC3gelsbYuWfTwckc7dDOBvQOw3o0nPZHWgdDOp2FXbugeWloUzjMn5fJygu722jACi9w==" saltValue="hPR4vvzjPTE8sutmzKhU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197893547</v>
      </c>
      <c r="S5" s="565"/>
      <c r="T5" s="565"/>
      <c r="U5" s="565"/>
      <c r="V5" s="565"/>
      <c r="W5" s="565"/>
      <c r="X5" s="565"/>
      <c r="Y5" s="566"/>
      <c r="Z5" s="567">
        <v>18.899999999999999</v>
      </c>
      <c r="AA5" s="567"/>
      <c r="AB5" s="567"/>
      <c r="AC5" s="567"/>
      <c r="AD5" s="568">
        <v>157573839</v>
      </c>
      <c r="AE5" s="568"/>
      <c r="AF5" s="568"/>
      <c r="AG5" s="568"/>
      <c r="AH5" s="568"/>
      <c r="AI5" s="568"/>
      <c r="AJ5" s="568"/>
      <c r="AK5" s="568"/>
      <c r="AL5" s="569">
        <v>47.6</v>
      </c>
      <c r="AM5" s="570"/>
      <c r="AN5" s="570"/>
      <c r="AO5" s="571"/>
      <c r="AP5" s="561" t="s">
        <v>195</v>
      </c>
      <c r="AQ5" s="562"/>
      <c r="AR5" s="562"/>
      <c r="AS5" s="562"/>
      <c r="AT5" s="562"/>
      <c r="AU5" s="562"/>
      <c r="AV5" s="562"/>
      <c r="AW5" s="562"/>
      <c r="AX5" s="562"/>
      <c r="AY5" s="562"/>
      <c r="AZ5" s="562"/>
      <c r="BA5" s="562"/>
      <c r="BB5" s="562"/>
      <c r="BC5" s="563"/>
      <c r="BD5" s="575">
        <v>197884535</v>
      </c>
      <c r="BE5" s="576"/>
      <c r="BF5" s="576"/>
      <c r="BG5" s="576"/>
      <c r="BH5" s="576"/>
      <c r="BI5" s="576"/>
      <c r="BJ5" s="576"/>
      <c r="BK5" s="577"/>
      <c r="BL5" s="578">
        <v>100</v>
      </c>
      <c r="BM5" s="578"/>
      <c r="BN5" s="578"/>
      <c r="BO5" s="578"/>
      <c r="BP5" s="579">
        <v>1455166</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26551720</v>
      </c>
      <c r="S6" s="576"/>
      <c r="T6" s="576"/>
      <c r="U6" s="576"/>
      <c r="V6" s="576"/>
      <c r="W6" s="576"/>
      <c r="X6" s="576"/>
      <c r="Y6" s="577"/>
      <c r="Z6" s="578">
        <v>2.5</v>
      </c>
      <c r="AA6" s="578"/>
      <c r="AB6" s="578"/>
      <c r="AC6" s="578"/>
      <c r="AD6" s="579">
        <v>26551720</v>
      </c>
      <c r="AE6" s="579"/>
      <c r="AF6" s="579"/>
      <c r="AG6" s="579"/>
      <c r="AH6" s="579"/>
      <c r="AI6" s="579"/>
      <c r="AJ6" s="579"/>
      <c r="AK6" s="579"/>
      <c r="AL6" s="580">
        <v>8</v>
      </c>
      <c r="AM6" s="581"/>
      <c r="AN6" s="581"/>
      <c r="AO6" s="582"/>
      <c r="AP6" s="572" t="s">
        <v>200</v>
      </c>
      <c r="AQ6" s="573"/>
      <c r="AR6" s="573"/>
      <c r="AS6" s="573"/>
      <c r="AT6" s="573"/>
      <c r="AU6" s="573"/>
      <c r="AV6" s="573"/>
      <c r="AW6" s="573"/>
      <c r="AX6" s="573"/>
      <c r="AY6" s="573"/>
      <c r="AZ6" s="573"/>
      <c r="BA6" s="573"/>
      <c r="BB6" s="573"/>
      <c r="BC6" s="574"/>
      <c r="BD6" s="575">
        <v>197114083</v>
      </c>
      <c r="BE6" s="576"/>
      <c r="BF6" s="576"/>
      <c r="BG6" s="576"/>
      <c r="BH6" s="576"/>
      <c r="BI6" s="576"/>
      <c r="BJ6" s="576"/>
      <c r="BK6" s="577"/>
      <c r="BL6" s="578">
        <v>99.6</v>
      </c>
      <c r="BM6" s="578"/>
      <c r="BN6" s="578"/>
      <c r="BO6" s="578"/>
      <c r="BP6" s="579">
        <v>1455166</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1105210</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1105200</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1782076</v>
      </c>
      <c r="S7" s="576"/>
      <c r="T7" s="576"/>
      <c r="U7" s="576"/>
      <c r="V7" s="576"/>
      <c r="W7" s="576"/>
      <c r="X7" s="576"/>
      <c r="Y7" s="577"/>
      <c r="Z7" s="578">
        <v>0.2</v>
      </c>
      <c r="AA7" s="578"/>
      <c r="AB7" s="578"/>
      <c r="AC7" s="578"/>
      <c r="AD7" s="579">
        <v>1782076</v>
      </c>
      <c r="AE7" s="579"/>
      <c r="AF7" s="579"/>
      <c r="AG7" s="579"/>
      <c r="AH7" s="579"/>
      <c r="AI7" s="579"/>
      <c r="AJ7" s="579"/>
      <c r="AK7" s="579"/>
      <c r="AL7" s="580">
        <v>0.5</v>
      </c>
      <c r="AM7" s="581"/>
      <c r="AN7" s="581"/>
      <c r="AO7" s="582"/>
      <c r="AP7" s="572" t="s">
        <v>203</v>
      </c>
      <c r="AQ7" s="573"/>
      <c r="AR7" s="573"/>
      <c r="AS7" s="573"/>
      <c r="AT7" s="573"/>
      <c r="AU7" s="573"/>
      <c r="AV7" s="573"/>
      <c r="AW7" s="573"/>
      <c r="AX7" s="573"/>
      <c r="AY7" s="573"/>
      <c r="AZ7" s="573"/>
      <c r="BA7" s="573"/>
      <c r="BB7" s="573"/>
      <c r="BC7" s="574"/>
      <c r="BD7" s="575">
        <v>49022070</v>
      </c>
      <c r="BE7" s="576"/>
      <c r="BF7" s="576"/>
      <c r="BG7" s="576"/>
      <c r="BH7" s="576"/>
      <c r="BI7" s="576"/>
      <c r="BJ7" s="576"/>
      <c r="BK7" s="577"/>
      <c r="BL7" s="578">
        <v>24.8</v>
      </c>
      <c r="BM7" s="578"/>
      <c r="BN7" s="578"/>
      <c r="BO7" s="578"/>
      <c r="BP7" s="579">
        <v>1455166</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179423167</v>
      </c>
      <c r="CN7" s="576"/>
      <c r="CO7" s="576"/>
      <c r="CP7" s="576"/>
      <c r="CQ7" s="576"/>
      <c r="CR7" s="576"/>
      <c r="CS7" s="576"/>
      <c r="CT7" s="577"/>
      <c r="CU7" s="578">
        <v>17.7</v>
      </c>
      <c r="CV7" s="578"/>
      <c r="CW7" s="578"/>
      <c r="CX7" s="578"/>
      <c r="CY7" s="584">
        <v>5354627</v>
      </c>
      <c r="CZ7" s="576"/>
      <c r="DA7" s="576"/>
      <c r="DB7" s="576"/>
      <c r="DC7" s="576"/>
      <c r="DD7" s="576"/>
      <c r="DE7" s="576"/>
      <c r="DF7" s="576"/>
      <c r="DG7" s="576"/>
      <c r="DH7" s="576"/>
      <c r="DI7" s="576"/>
      <c r="DJ7" s="576"/>
      <c r="DK7" s="577"/>
      <c r="DL7" s="584">
        <v>95903678</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933624</v>
      </c>
      <c r="BE8" s="576"/>
      <c r="BF8" s="576"/>
      <c r="BG8" s="576"/>
      <c r="BH8" s="576"/>
      <c r="BI8" s="576"/>
      <c r="BJ8" s="576"/>
      <c r="BK8" s="577"/>
      <c r="BL8" s="578">
        <v>0.5</v>
      </c>
      <c r="BM8" s="578"/>
      <c r="BN8" s="578"/>
      <c r="BO8" s="578"/>
      <c r="BP8" s="579">
        <v>295237</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230106764</v>
      </c>
      <c r="CN8" s="576"/>
      <c r="CO8" s="576"/>
      <c r="CP8" s="576"/>
      <c r="CQ8" s="576"/>
      <c r="CR8" s="576"/>
      <c r="CS8" s="576"/>
      <c r="CT8" s="577"/>
      <c r="CU8" s="580">
        <v>22.7</v>
      </c>
      <c r="CV8" s="581"/>
      <c r="CW8" s="581"/>
      <c r="CX8" s="586"/>
      <c r="CY8" s="584">
        <v>907508</v>
      </c>
      <c r="CZ8" s="576"/>
      <c r="DA8" s="576"/>
      <c r="DB8" s="576"/>
      <c r="DC8" s="576"/>
      <c r="DD8" s="576"/>
      <c r="DE8" s="576"/>
      <c r="DF8" s="576"/>
      <c r="DG8" s="576"/>
      <c r="DH8" s="576"/>
      <c r="DI8" s="576"/>
      <c r="DJ8" s="576"/>
      <c r="DK8" s="577"/>
      <c r="DL8" s="584">
        <v>91321829</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63782</v>
      </c>
      <c r="S9" s="576"/>
      <c r="T9" s="576"/>
      <c r="U9" s="576"/>
      <c r="V9" s="576"/>
      <c r="W9" s="576"/>
      <c r="X9" s="576"/>
      <c r="Y9" s="577"/>
      <c r="Z9" s="580">
        <v>0</v>
      </c>
      <c r="AA9" s="581"/>
      <c r="AB9" s="581"/>
      <c r="AC9" s="586"/>
      <c r="AD9" s="584">
        <v>63782</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38593057</v>
      </c>
      <c r="BE9" s="576"/>
      <c r="BF9" s="576"/>
      <c r="BG9" s="576"/>
      <c r="BH9" s="576"/>
      <c r="BI9" s="576"/>
      <c r="BJ9" s="576"/>
      <c r="BK9" s="577"/>
      <c r="BL9" s="578">
        <v>19.5</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20932037</v>
      </c>
      <c r="CN9" s="576"/>
      <c r="CO9" s="576"/>
      <c r="CP9" s="576"/>
      <c r="CQ9" s="576"/>
      <c r="CR9" s="576"/>
      <c r="CS9" s="576"/>
      <c r="CT9" s="577"/>
      <c r="CU9" s="580">
        <v>2.1</v>
      </c>
      <c r="CV9" s="581"/>
      <c r="CW9" s="581"/>
      <c r="CX9" s="586"/>
      <c r="CY9" s="584">
        <v>2773538</v>
      </c>
      <c r="CZ9" s="576"/>
      <c r="DA9" s="576"/>
      <c r="DB9" s="576"/>
      <c r="DC9" s="576"/>
      <c r="DD9" s="576"/>
      <c r="DE9" s="576"/>
      <c r="DF9" s="576"/>
      <c r="DG9" s="576"/>
      <c r="DH9" s="576"/>
      <c r="DI9" s="576"/>
      <c r="DJ9" s="576"/>
      <c r="DK9" s="577"/>
      <c r="DL9" s="584">
        <v>10890706</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201372</v>
      </c>
      <c r="S10" s="576"/>
      <c r="T10" s="576"/>
      <c r="U10" s="576"/>
      <c r="V10" s="576"/>
      <c r="W10" s="576"/>
      <c r="X10" s="576"/>
      <c r="Y10" s="577"/>
      <c r="Z10" s="580">
        <v>0</v>
      </c>
      <c r="AA10" s="581"/>
      <c r="AB10" s="581"/>
      <c r="AC10" s="586"/>
      <c r="AD10" s="584">
        <v>201372</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1961607</v>
      </c>
      <c r="BE10" s="576"/>
      <c r="BF10" s="576"/>
      <c r="BG10" s="576"/>
      <c r="BH10" s="576"/>
      <c r="BI10" s="576"/>
      <c r="BJ10" s="576"/>
      <c r="BK10" s="577"/>
      <c r="BL10" s="578">
        <v>1</v>
      </c>
      <c r="BM10" s="578"/>
      <c r="BN10" s="578"/>
      <c r="BO10" s="578"/>
      <c r="BP10" s="579">
        <v>93007</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2112036</v>
      </c>
      <c r="CN10" s="576"/>
      <c r="CO10" s="576"/>
      <c r="CP10" s="576"/>
      <c r="CQ10" s="576"/>
      <c r="CR10" s="576"/>
      <c r="CS10" s="576"/>
      <c r="CT10" s="577"/>
      <c r="CU10" s="580">
        <v>0.2</v>
      </c>
      <c r="CV10" s="581"/>
      <c r="CW10" s="581"/>
      <c r="CX10" s="586"/>
      <c r="CY10" s="584">
        <v>102256</v>
      </c>
      <c r="CZ10" s="576"/>
      <c r="DA10" s="576"/>
      <c r="DB10" s="576"/>
      <c r="DC10" s="576"/>
      <c r="DD10" s="576"/>
      <c r="DE10" s="576"/>
      <c r="DF10" s="576"/>
      <c r="DG10" s="576"/>
      <c r="DH10" s="576"/>
      <c r="DI10" s="576"/>
      <c r="DJ10" s="576"/>
      <c r="DK10" s="577"/>
      <c r="DL10" s="584">
        <v>901009</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12140</v>
      </c>
      <c r="S11" s="576"/>
      <c r="T11" s="576"/>
      <c r="U11" s="576"/>
      <c r="V11" s="576"/>
      <c r="W11" s="576"/>
      <c r="X11" s="576"/>
      <c r="Y11" s="577"/>
      <c r="Z11" s="580">
        <v>0</v>
      </c>
      <c r="AA11" s="581"/>
      <c r="AB11" s="581"/>
      <c r="AC11" s="586"/>
      <c r="AD11" s="584">
        <v>12140</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2529232</v>
      </c>
      <c r="BE11" s="576"/>
      <c r="BF11" s="576"/>
      <c r="BG11" s="576"/>
      <c r="BH11" s="576"/>
      <c r="BI11" s="576"/>
      <c r="BJ11" s="576"/>
      <c r="BK11" s="577"/>
      <c r="BL11" s="578">
        <v>1.3</v>
      </c>
      <c r="BM11" s="578"/>
      <c r="BN11" s="578"/>
      <c r="BO11" s="578"/>
      <c r="BP11" s="579">
        <v>1066922</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42910501</v>
      </c>
      <c r="CN11" s="576"/>
      <c r="CO11" s="576"/>
      <c r="CP11" s="576"/>
      <c r="CQ11" s="576"/>
      <c r="CR11" s="576"/>
      <c r="CS11" s="576"/>
      <c r="CT11" s="577"/>
      <c r="CU11" s="580">
        <v>4.2</v>
      </c>
      <c r="CV11" s="581"/>
      <c r="CW11" s="581"/>
      <c r="CX11" s="586"/>
      <c r="CY11" s="584">
        <v>22188429</v>
      </c>
      <c r="CZ11" s="576"/>
      <c r="DA11" s="576"/>
      <c r="DB11" s="576"/>
      <c r="DC11" s="576"/>
      <c r="DD11" s="576"/>
      <c r="DE11" s="576"/>
      <c r="DF11" s="576"/>
      <c r="DG11" s="576"/>
      <c r="DH11" s="576"/>
      <c r="DI11" s="576"/>
      <c r="DJ11" s="576"/>
      <c r="DK11" s="577"/>
      <c r="DL11" s="584">
        <v>10845209</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66278</v>
      </c>
      <c r="S12" s="576"/>
      <c r="T12" s="576"/>
      <c r="U12" s="576"/>
      <c r="V12" s="576"/>
      <c r="W12" s="576"/>
      <c r="X12" s="576"/>
      <c r="Y12" s="577"/>
      <c r="Z12" s="580">
        <v>0</v>
      </c>
      <c r="AA12" s="581"/>
      <c r="AB12" s="581"/>
      <c r="AC12" s="586"/>
      <c r="AD12" s="584">
        <v>66278</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167428</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58776735</v>
      </c>
      <c r="CN12" s="576"/>
      <c r="CO12" s="576"/>
      <c r="CP12" s="576"/>
      <c r="CQ12" s="576"/>
      <c r="CR12" s="576"/>
      <c r="CS12" s="576"/>
      <c r="CT12" s="577"/>
      <c r="CU12" s="580">
        <v>5.8</v>
      </c>
      <c r="CV12" s="581"/>
      <c r="CW12" s="581"/>
      <c r="CX12" s="586"/>
      <c r="CY12" s="584">
        <v>1672256</v>
      </c>
      <c r="CZ12" s="576"/>
      <c r="DA12" s="576"/>
      <c r="DB12" s="576"/>
      <c r="DC12" s="576"/>
      <c r="DD12" s="576"/>
      <c r="DE12" s="576"/>
      <c r="DF12" s="576"/>
      <c r="DG12" s="576"/>
      <c r="DH12" s="576"/>
      <c r="DI12" s="576"/>
      <c r="DJ12" s="576"/>
      <c r="DK12" s="577"/>
      <c r="DL12" s="584">
        <v>13645272</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24426072</v>
      </c>
      <c r="S13" s="576"/>
      <c r="T13" s="576"/>
      <c r="U13" s="576"/>
      <c r="V13" s="576"/>
      <c r="W13" s="576"/>
      <c r="X13" s="576"/>
      <c r="Y13" s="577"/>
      <c r="Z13" s="580">
        <v>2.2999999999999998</v>
      </c>
      <c r="AA13" s="581"/>
      <c r="AB13" s="581"/>
      <c r="AC13" s="586"/>
      <c r="AD13" s="584">
        <v>24426072</v>
      </c>
      <c r="AE13" s="576"/>
      <c r="AF13" s="576"/>
      <c r="AG13" s="576"/>
      <c r="AH13" s="576"/>
      <c r="AI13" s="576"/>
      <c r="AJ13" s="576"/>
      <c r="AK13" s="577"/>
      <c r="AL13" s="580">
        <v>7.4</v>
      </c>
      <c r="AM13" s="581"/>
      <c r="AN13" s="581"/>
      <c r="AO13" s="582"/>
      <c r="AP13" s="572" t="s">
        <v>221</v>
      </c>
      <c r="AQ13" s="573"/>
      <c r="AR13" s="573"/>
      <c r="AS13" s="573"/>
      <c r="AT13" s="573"/>
      <c r="AU13" s="573"/>
      <c r="AV13" s="573"/>
      <c r="AW13" s="573"/>
      <c r="AX13" s="573"/>
      <c r="AY13" s="573"/>
      <c r="AZ13" s="573"/>
      <c r="BA13" s="573"/>
      <c r="BB13" s="573"/>
      <c r="BC13" s="574"/>
      <c r="BD13" s="575">
        <v>1918550</v>
      </c>
      <c r="BE13" s="576"/>
      <c r="BF13" s="576"/>
      <c r="BG13" s="576"/>
      <c r="BH13" s="576"/>
      <c r="BI13" s="576"/>
      <c r="BJ13" s="576"/>
      <c r="BK13" s="577"/>
      <c r="BL13" s="578">
        <v>1</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78839734</v>
      </c>
      <c r="CN13" s="576"/>
      <c r="CO13" s="576"/>
      <c r="CP13" s="576"/>
      <c r="CQ13" s="576"/>
      <c r="CR13" s="576"/>
      <c r="CS13" s="576"/>
      <c r="CT13" s="577"/>
      <c r="CU13" s="580">
        <v>7.8</v>
      </c>
      <c r="CV13" s="581"/>
      <c r="CW13" s="581"/>
      <c r="CX13" s="586"/>
      <c r="CY13" s="584">
        <v>64812989</v>
      </c>
      <c r="CZ13" s="576"/>
      <c r="DA13" s="576"/>
      <c r="DB13" s="576"/>
      <c r="DC13" s="576"/>
      <c r="DD13" s="576"/>
      <c r="DE13" s="576"/>
      <c r="DF13" s="576"/>
      <c r="DG13" s="576"/>
      <c r="DH13" s="576"/>
      <c r="DI13" s="576"/>
      <c r="DJ13" s="576"/>
      <c r="DK13" s="577"/>
      <c r="DL13" s="584">
        <v>13272605</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2918572</v>
      </c>
      <c r="BE14" s="576"/>
      <c r="BF14" s="576"/>
      <c r="BG14" s="576"/>
      <c r="BH14" s="576"/>
      <c r="BI14" s="576"/>
      <c r="BJ14" s="576"/>
      <c r="BK14" s="577"/>
      <c r="BL14" s="578">
        <v>1.5</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25874955</v>
      </c>
      <c r="CN14" s="576"/>
      <c r="CO14" s="576"/>
      <c r="CP14" s="576"/>
      <c r="CQ14" s="576"/>
      <c r="CR14" s="576"/>
      <c r="CS14" s="576"/>
      <c r="CT14" s="577"/>
      <c r="CU14" s="580">
        <v>2.6</v>
      </c>
      <c r="CV14" s="581"/>
      <c r="CW14" s="581"/>
      <c r="CX14" s="586"/>
      <c r="CY14" s="584">
        <v>1493208</v>
      </c>
      <c r="CZ14" s="576"/>
      <c r="DA14" s="576"/>
      <c r="DB14" s="576"/>
      <c r="DC14" s="576"/>
      <c r="DD14" s="576"/>
      <c r="DE14" s="576"/>
      <c r="DF14" s="576"/>
      <c r="DG14" s="576"/>
      <c r="DH14" s="576"/>
      <c r="DI14" s="576"/>
      <c r="DJ14" s="576"/>
      <c r="DK14" s="577"/>
      <c r="DL14" s="584">
        <v>23214983</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4114689</v>
      </c>
      <c r="S15" s="576"/>
      <c r="T15" s="576"/>
      <c r="U15" s="576"/>
      <c r="V15" s="576"/>
      <c r="W15" s="576"/>
      <c r="X15" s="576"/>
      <c r="Y15" s="577"/>
      <c r="Z15" s="580">
        <v>0.4</v>
      </c>
      <c r="AA15" s="581"/>
      <c r="AB15" s="581"/>
      <c r="AC15" s="586"/>
      <c r="AD15" s="584">
        <v>4114689</v>
      </c>
      <c r="AE15" s="576"/>
      <c r="AF15" s="576"/>
      <c r="AG15" s="576"/>
      <c r="AH15" s="576"/>
      <c r="AI15" s="576"/>
      <c r="AJ15" s="576"/>
      <c r="AK15" s="577"/>
      <c r="AL15" s="580">
        <v>1.2</v>
      </c>
      <c r="AM15" s="581"/>
      <c r="AN15" s="581"/>
      <c r="AO15" s="582"/>
      <c r="AP15" s="572" t="s">
        <v>227</v>
      </c>
      <c r="AQ15" s="573"/>
      <c r="AR15" s="573"/>
      <c r="AS15" s="573"/>
      <c r="AT15" s="573"/>
      <c r="AU15" s="573"/>
      <c r="AV15" s="573"/>
      <c r="AW15" s="573"/>
      <c r="AX15" s="573"/>
      <c r="AY15" s="573"/>
      <c r="AZ15" s="573"/>
      <c r="BA15" s="573"/>
      <c r="BB15" s="573"/>
      <c r="BC15" s="574"/>
      <c r="BD15" s="575">
        <v>49384873</v>
      </c>
      <c r="BE15" s="576"/>
      <c r="BF15" s="576"/>
      <c r="BG15" s="576"/>
      <c r="BH15" s="576"/>
      <c r="BI15" s="576"/>
      <c r="BJ15" s="576"/>
      <c r="BK15" s="577"/>
      <c r="BL15" s="578">
        <v>25</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773366</v>
      </c>
      <c r="S16" s="576"/>
      <c r="T16" s="576"/>
      <c r="U16" s="576"/>
      <c r="V16" s="576"/>
      <c r="W16" s="576"/>
      <c r="X16" s="576"/>
      <c r="Y16" s="577"/>
      <c r="Z16" s="580">
        <v>0.1</v>
      </c>
      <c r="AA16" s="581"/>
      <c r="AB16" s="581"/>
      <c r="AC16" s="586"/>
      <c r="AD16" s="584">
        <v>773366</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1776647</v>
      </c>
      <c r="BE16" s="576"/>
      <c r="BF16" s="576"/>
      <c r="BG16" s="576"/>
      <c r="BH16" s="576"/>
      <c r="BI16" s="576"/>
      <c r="BJ16" s="576"/>
      <c r="BK16" s="577"/>
      <c r="BL16" s="578">
        <v>0.9</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121847392</v>
      </c>
      <c r="CN16" s="576"/>
      <c r="CO16" s="576"/>
      <c r="CP16" s="576"/>
      <c r="CQ16" s="576"/>
      <c r="CR16" s="576"/>
      <c r="CS16" s="576"/>
      <c r="CT16" s="577"/>
      <c r="CU16" s="580">
        <v>12</v>
      </c>
      <c r="CV16" s="581"/>
      <c r="CW16" s="581"/>
      <c r="CX16" s="586"/>
      <c r="CY16" s="584">
        <v>8999466</v>
      </c>
      <c r="CZ16" s="576"/>
      <c r="DA16" s="576"/>
      <c r="DB16" s="576"/>
      <c r="DC16" s="576"/>
      <c r="DD16" s="576"/>
      <c r="DE16" s="576"/>
      <c r="DF16" s="576"/>
      <c r="DG16" s="576"/>
      <c r="DH16" s="576"/>
      <c r="DI16" s="576"/>
      <c r="DJ16" s="576"/>
      <c r="DK16" s="577"/>
      <c r="DL16" s="584">
        <v>86026962</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3341323</v>
      </c>
      <c r="S17" s="576"/>
      <c r="T17" s="576"/>
      <c r="U17" s="576"/>
      <c r="V17" s="576"/>
      <c r="W17" s="576"/>
      <c r="X17" s="576"/>
      <c r="Y17" s="577"/>
      <c r="Z17" s="580">
        <v>0.3</v>
      </c>
      <c r="AA17" s="581"/>
      <c r="AB17" s="581"/>
      <c r="AC17" s="586"/>
      <c r="AD17" s="584">
        <v>3341323</v>
      </c>
      <c r="AE17" s="576"/>
      <c r="AF17" s="576"/>
      <c r="AG17" s="576"/>
      <c r="AH17" s="576"/>
      <c r="AI17" s="576"/>
      <c r="AJ17" s="576"/>
      <c r="AK17" s="577"/>
      <c r="AL17" s="580">
        <v>1</v>
      </c>
      <c r="AM17" s="581"/>
      <c r="AN17" s="581"/>
      <c r="AO17" s="582"/>
      <c r="AP17" s="572" t="s">
        <v>233</v>
      </c>
      <c r="AQ17" s="573"/>
      <c r="AR17" s="573"/>
      <c r="AS17" s="573"/>
      <c r="AT17" s="573"/>
      <c r="AU17" s="573"/>
      <c r="AV17" s="573"/>
      <c r="AW17" s="573"/>
      <c r="AX17" s="573"/>
      <c r="AY17" s="573"/>
      <c r="AZ17" s="573"/>
      <c r="BA17" s="573"/>
      <c r="BB17" s="573"/>
      <c r="BC17" s="574"/>
      <c r="BD17" s="575">
        <v>47608226</v>
      </c>
      <c r="BE17" s="576"/>
      <c r="BF17" s="576"/>
      <c r="BG17" s="576"/>
      <c r="BH17" s="576"/>
      <c r="BI17" s="576"/>
      <c r="BJ17" s="576"/>
      <c r="BK17" s="577"/>
      <c r="BL17" s="578">
        <v>24.1</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131799351</v>
      </c>
      <c r="CN17" s="576"/>
      <c r="CO17" s="576"/>
      <c r="CP17" s="576"/>
      <c r="CQ17" s="576"/>
      <c r="CR17" s="576"/>
      <c r="CS17" s="576"/>
      <c r="CT17" s="577"/>
      <c r="CU17" s="580">
        <v>13</v>
      </c>
      <c r="CV17" s="581"/>
      <c r="CW17" s="581"/>
      <c r="CX17" s="586"/>
      <c r="CY17" s="584" t="s">
        <v>118</v>
      </c>
      <c r="CZ17" s="576"/>
      <c r="DA17" s="576"/>
      <c r="DB17" s="576"/>
      <c r="DC17" s="576"/>
      <c r="DD17" s="576"/>
      <c r="DE17" s="576"/>
      <c r="DF17" s="576"/>
      <c r="DG17" s="576"/>
      <c r="DH17" s="576"/>
      <c r="DI17" s="576"/>
      <c r="DJ17" s="576"/>
      <c r="DK17" s="577"/>
      <c r="DL17" s="584">
        <v>2234254</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64361536</v>
      </c>
      <c r="BE18" s="576"/>
      <c r="BF18" s="576"/>
      <c r="BG18" s="576"/>
      <c r="BH18" s="576"/>
      <c r="BI18" s="576"/>
      <c r="BJ18" s="576"/>
      <c r="BK18" s="577"/>
      <c r="BL18" s="578">
        <v>32.5</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80517420</v>
      </c>
      <c r="CN18" s="576"/>
      <c r="CO18" s="576"/>
      <c r="CP18" s="576"/>
      <c r="CQ18" s="576"/>
      <c r="CR18" s="576"/>
      <c r="CS18" s="576"/>
      <c r="CT18" s="577"/>
      <c r="CU18" s="580">
        <v>8</v>
      </c>
      <c r="CV18" s="581"/>
      <c r="CW18" s="581"/>
      <c r="CX18" s="586"/>
      <c r="CY18" s="584" t="s">
        <v>118</v>
      </c>
      <c r="CZ18" s="576"/>
      <c r="DA18" s="576"/>
      <c r="DB18" s="576"/>
      <c r="DC18" s="576"/>
      <c r="DD18" s="576"/>
      <c r="DE18" s="576"/>
      <c r="DF18" s="576"/>
      <c r="DG18" s="576"/>
      <c r="DH18" s="576"/>
      <c r="DI18" s="576"/>
      <c r="DJ18" s="576"/>
      <c r="DK18" s="577"/>
      <c r="DL18" s="584">
        <v>79512711</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226966010</v>
      </c>
      <c r="S19" s="576"/>
      <c r="T19" s="576"/>
      <c r="U19" s="576"/>
      <c r="V19" s="576"/>
      <c r="W19" s="576"/>
      <c r="X19" s="576"/>
      <c r="Y19" s="577"/>
      <c r="Z19" s="580">
        <v>21.7</v>
      </c>
      <c r="AA19" s="581"/>
      <c r="AB19" s="581"/>
      <c r="AC19" s="586"/>
      <c r="AD19" s="584">
        <v>140809193</v>
      </c>
      <c r="AE19" s="576"/>
      <c r="AF19" s="576"/>
      <c r="AG19" s="576"/>
      <c r="AH19" s="576"/>
      <c r="AI19" s="576"/>
      <c r="AJ19" s="576"/>
      <c r="AK19" s="577"/>
      <c r="AL19" s="580">
        <v>42.6</v>
      </c>
      <c r="AM19" s="581"/>
      <c r="AN19" s="581"/>
      <c r="AO19" s="582"/>
      <c r="AP19" s="572" t="s">
        <v>239</v>
      </c>
      <c r="AQ19" s="573"/>
      <c r="AR19" s="573"/>
      <c r="AS19" s="573"/>
      <c r="AT19" s="573"/>
      <c r="AU19" s="573"/>
      <c r="AV19" s="573"/>
      <c r="AW19" s="573"/>
      <c r="AX19" s="573"/>
      <c r="AY19" s="573"/>
      <c r="AZ19" s="573"/>
      <c r="BA19" s="573"/>
      <c r="BB19" s="573"/>
      <c r="BC19" s="574"/>
      <c r="BD19" s="575">
        <v>3252974</v>
      </c>
      <c r="BE19" s="576"/>
      <c r="BF19" s="576"/>
      <c r="BG19" s="576"/>
      <c r="BH19" s="576"/>
      <c r="BI19" s="576"/>
      <c r="BJ19" s="576"/>
      <c r="BK19" s="577"/>
      <c r="BL19" s="578">
        <v>1.6</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140809193</v>
      </c>
      <c r="S20" s="576"/>
      <c r="T20" s="576"/>
      <c r="U20" s="576"/>
      <c r="V20" s="576"/>
      <c r="W20" s="576"/>
      <c r="X20" s="576"/>
      <c r="Y20" s="577"/>
      <c r="Z20" s="580">
        <v>13.5</v>
      </c>
      <c r="AA20" s="581"/>
      <c r="AB20" s="581"/>
      <c r="AC20" s="586"/>
      <c r="AD20" s="584">
        <v>140809193</v>
      </c>
      <c r="AE20" s="576"/>
      <c r="AF20" s="576"/>
      <c r="AG20" s="576"/>
      <c r="AH20" s="576"/>
      <c r="AI20" s="576"/>
      <c r="AJ20" s="576"/>
      <c r="AK20" s="577"/>
      <c r="AL20" s="580">
        <v>42.6</v>
      </c>
      <c r="AM20" s="581"/>
      <c r="AN20" s="581"/>
      <c r="AO20" s="582"/>
      <c r="AP20" s="572" t="s">
        <v>242</v>
      </c>
      <c r="AQ20" s="590"/>
      <c r="AR20" s="590"/>
      <c r="AS20" s="590"/>
      <c r="AT20" s="590"/>
      <c r="AU20" s="590"/>
      <c r="AV20" s="590"/>
      <c r="AW20" s="590"/>
      <c r="AX20" s="590"/>
      <c r="AY20" s="590"/>
      <c r="AZ20" s="590"/>
      <c r="BA20" s="590"/>
      <c r="BB20" s="590"/>
      <c r="BC20" s="591"/>
      <c r="BD20" s="575">
        <v>1305273</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86154264</v>
      </c>
      <c r="S21" s="576"/>
      <c r="T21" s="576"/>
      <c r="U21" s="576"/>
      <c r="V21" s="576"/>
      <c r="W21" s="576"/>
      <c r="X21" s="576"/>
      <c r="Y21" s="577"/>
      <c r="Z21" s="580">
        <v>8.1999999999999993</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450195</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81361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81361</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2553</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10554752</v>
      </c>
      <c r="BE22" s="576"/>
      <c r="BF22" s="576"/>
      <c r="BG22" s="576"/>
      <c r="BH22" s="576"/>
      <c r="BI22" s="576"/>
      <c r="BJ22" s="576"/>
      <c r="BK22" s="577"/>
      <c r="BL22" s="580">
        <v>5.3</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1139525</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1139525</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455525966</v>
      </c>
      <c r="S23" s="576"/>
      <c r="T23" s="576"/>
      <c r="U23" s="576"/>
      <c r="V23" s="576"/>
      <c r="W23" s="576"/>
      <c r="X23" s="576"/>
      <c r="Y23" s="577"/>
      <c r="Z23" s="580">
        <v>43.6</v>
      </c>
      <c r="AA23" s="581"/>
      <c r="AB23" s="581"/>
      <c r="AC23" s="586"/>
      <c r="AD23" s="584">
        <v>329049441</v>
      </c>
      <c r="AE23" s="576"/>
      <c r="AF23" s="576"/>
      <c r="AG23" s="576"/>
      <c r="AH23" s="576"/>
      <c r="AI23" s="576"/>
      <c r="AJ23" s="576"/>
      <c r="AK23" s="577"/>
      <c r="AL23" s="580">
        <v>99.5</v>
      </c>
      <c r="AM23" s="581"/>
      <c r="AN23" s="581"/>
      <c r="AO23" s="582"/>
      <c r="AP23" s="572" t="s">
        <v>251</v>
      </c>
      <c r="AQ23" s="573"/>
      <c r="AR23" s="573"/>
      <c r="AS23" s="573"/>
      <c r="AT23" s="573"/>
      <c r="AU23" s="573"/>
      <c r="AV23" s="573"/>
      <c r="AW23" s="573"/>
      <c r="AX23" s="573"/>
      <c r="AY23" s="573"/>
      <c r="AZ23" s="573"/>
      <c r="BA23" s="573"/>
      <c r="BB23" s="573"/>
      <c r="BC23" s="574"/>
      <c r="BD23" s="575">
        <v>18781598</v>
      </c>
      <c r="BE23" s="576"/>
      <c r="BF23" s="576"/>
      <c r="BG23" s="576"/>
      <c r="BH23" s="576"/>
      <c r="BI23" s="576"/>
      <c r="BJ23" s="576"/>
      <c r="BK23" s="577"/>
      <c r="BL23" s="580">
        <v>9.5</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1732920</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1732920</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217577</v>
      </c>
      <c r="S24" s="576"/>
      <c r="T24" s="576"/>
      <c r="U24" s="576"/>
      <c r="V24" s="576"/>
      <c r="W24" s="576"/>
      <c r="X24" s="576"/>
      <c r="Y24" s="577"/>
      <c r="Z24" s="580">
        <v>0</v>
      </c>
      <c r="AA24" s="581"/>
      <c r="AB24" s="581"/>
      <c r="AC24" s="586"/>
      <c r="AD24" s="584">
        <v>217577</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812</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3969324</v>
      </c>
      <c r="S25" s="576"/>
      <c r="T25" s="576"/>
      <c r="U25" s="576"/>
      <c r="V25" s="576"/>
      <c r="W25" s="576"/>
      <c r="X25" s="576"/>
      <c r="Y25" s="577"/>
      <c r="Z25" s="580">
        <v>0.4</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30591669</v>
      </c>
      <c r="CN25" s="576"/>
      <c r="CO25" s="576"/>
      <c r="CP25" s="576"/>
      <c r="CQ25" s="576"/>
      <c r="CR25" s="576"/>
      <c r="CS25" s="576"/>
      <c r="CT25" s="577"/>
      <c r="CU25" s="580">
        <v>3</v>
      </c>
      <c r="CV25" s="581"/>
      <c r="CW25" s="581"/>
      <c r="CX25" s="586"/>
      <c r="CY25" s="584" t="s">
        <v>118</v>
      </c>
      <c r="CZ25" s="576"/>
      <c r="DA25" s="576"/>
      <c r="DB25" s="576"/>
      <c r="DC25" s="576"/>
      <c r="DD25" s="576"/>
      <c r="DE25" s="576"/>
      <c r="DF25" s="576"/>
      <c r="DG25" s="576"/>
      <c r="DH25" s="576"/>
      <c r="DI25" s="576"/>
      <c r="DJ25" s="576"/>
      <c r="DK25" s="577"/>
      <c r="DL25" s="584">
        <v>30591669</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5452621</v>
      </c>
      <c r="S26" s="576"/>
      <c r="T26" s="576"/>
      <c r="U26" s="576"/>
      <c r="V26" s="576"/>
      <c r="W26" s="576"/>
      <c r="X26" s="576"/>
      <c r="Y26" s="577"/>
      <c r="Z26" s="580">
        <v>0.5</v>
      </c>
      <c r="AA26" s="581"/>
      <c r="AB26" s="581"/>
      <c r="AC26" s="586"/>
      <c r="AD26" s="584">
        <v>1220592</v>
      </c>
      <c r="AE26" s="576"/>
      <c r="AF26" s="576"/>
      <c r="AG26" s="576"/>
      <c r="AH26" s="576"/>
      <c r="AI26" s="576"/>
      <c r="AJ26" s="576"/>
      <c r="AK26" s="577"/>
      <c r="AL26" s="580">
        <v>0.4</v>
      </c>
      <c r="AM26" s="581"/>
      <c r="AN26" s="581"/>
      <c r="AO26" s="582"/>
      <c r="AP26" s="572" t="s">
        <v>260</v>
      </c>
      <c r="AQ26" s="573"/>
      <c r="AR26" s="573"/>
      <c r="AS26" s="573"/>
      <c r="AT26" s="573"/>
      <c r="AU26" s="573"/>
      <c r="AV26" s="573"/>
      <c r="AW26" s="573"/>
      <c r="AX26" s="573"/>
      <c r="AY26" s="573"/>
      <c r="AZ26" s="573"/>
      <c r="BA26" s="573"/>
      <c r="BB26" s="573"/>
      <c r="BC26" s="574"/>
      <c r="BD26" s="575">
        <v>770452</v>
      </c>
      <c r="BE26" s="576"/>
      <c r="BF26" s="576"/>
      <c r="BG26" s="576"/>
      <c r="BH26" s="576"/>
      <c r="BI26" s="576"/>
      <c r="BJ26" s="576"/>
      <c r="BK26" s="577"/>
      <c r="BL26" s="580">
        <v>0.4</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326457</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326457</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1647920</v>
      </c>
      <c r="S27" s="576"/>
      <c r="T27" s="576"/>
      <c r="U27" s="576"/>
      <c r="V27" s="576"/>
      <c r="W27" s="576"/>
      <c r="X27" s="576"/>
      <c r="Y27" s="577"/>
      <c r="Z27" s="580">
        <v>0.2</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9012</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305816024</v>
      </c>
      <c r="S28" s="576"/>
      <c r="T28" s="576"/>
      <c r="U28" s="576"/>
      <c r="V28" s="576"/>
      <c r="W28" s="576"/>
      <c r="X28" s="576"/>
      <c r="Y28" s="577"/>
      <c r="Z28" s="580">
        <v>29.2</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9012</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9012</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673626</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673626</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1379647</v>
      </c>
      <c r="S30" s="576"/>
      <c r="T30" s="576"/>
      <c r="U30" s="576"/>
      <c r="V30" s="576"/>
      <c r="W30" s="576"/>
      <c r="X30" s="576"/>
      <c r="Y30" s="577"/>
      <c r="Z30" s="580">
        <v>0.1</v>
      </c>
      <c r="AA30" s="581"/>
      <c r="AB30" s="581"/>
      <c r="AC30" s="586"/>
      <c r="AD30" s="584">
        <v>167668</v>
      </c>
      <c r="AE30" s="576"/>
      <c r="AF30" s="576"/>
      <c r="AG30" s="576"/>
      <c r="AH30" s="576"/>
      <c r="AI30" s="576"/>
      <c r="AJ30" s="576"/>
      <c r="AK30" s="577"/>
      <c r="AL30" s="580">
        <v>0.1</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3548532</v>
      </c>
      <c r="CN30" s="576"/>
      <c r="CO30" s="576"/>
      <c r="CP30" s="576"/>
      <c r="CQ30" s="576"/>
      <c r="CR30" s="576"/>
      <c r="CS30" s="576"/>
      <c r="CT30" s="577"/>
      <c r="CU30" s="580">
        <v>0.4</v>
      </c>
      <c r="CV30" s="581"/>
      <c r="CW30" s="581"/>
      <c r="CX30" s="586"/>
      <c r="CY30" s="584" t="s">
        <v>118</v>
      </c>
      <c r="CZ30" s="576"/>
      <c r="DA30" s="576"/>
      <c r="DB30" s="576"/>
      <c r="DC30" s="576"/>
      <c r="DD30" s="576"/>
      <c r="DE30" s="576"/>
      <c r="DF30" s="576"/>
      <c r="DG30" s="576"/>
      <c r="DH30" s="576"/>
      <c r="DI30" s="576"/>
      <c r="DJ30" s="576"/>
      <c r="DK30" s="577"/>
      <c r="DL30" s="584">
        <v>3548532</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4644435</v>
      </c>
      <c r="S31" s="576"/>
      <c r="T31" s="576"/>
      <c r="U31" s="576"/>
      <c r="V31" s="576"/>
      <c r="W31" s="576"/>
      <c r="X31" s="576"/>
      <c r="Y31" s="577"/>
      <c r="Z31" s="580">
        <v>0.4</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14131477</v>
      </c>
      <c r="S32" s="576"/>
      <c r="T32" s="576"/>
      <c r="U32" s="576"/>
      <c r="V32" s="576"/>
      <c r="W32" s="576"/>
      <c r="X32" s="576"/>
      <c r="Y32" s="577"/>
      <c r="Z32" s="580">
        <v>1.4</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197893547</v>
      </c>
      <c r="BE32" s="576"/>
      <c r="BF32" s="576"/>
      <c r="BG32" s="576"/>
      <c r="BH32" s="576"/>
      <c r="BI32" s="576"/>
      <c r="BJ32" s="576"/>
      <c r="BK32" s="577"/>
      <c r="BL32" s="580">
        <v>100</v>
      </c>
      <c r="BM32" s="581"/>
      <c r="BN32" s="581"/>
      <c r="BO32" s="586"/>
      <c r="BP32" s="584">
        <v>1455166</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1012339392</v>
      </c>
      <c r="CN32" s="596"/>
      <c r="CO32" s="596"/>
      <c r="CP32" s="596"/>
      <c r="CQ32" s="596"/>
      <c r="CR32" s="596"/>
      <c r="CS32" s="596"/>
      <c r="CT32" s="597"/>
      <c r="CU32" s="601">
        <v>100</v>
      </c>
      <c r="CV32" s="602"/>
      <c r="CW32" s="602"/>
      <c r="CX32" s="603"/>
      <c r="CY32" s="584">
        <v>108304277</v>
      </c>
      <c r="CZ32" s="576"/>
      <c r="DA32" s="576"/>
      <c r="DB32" s="576"/>
      <c r="DC32" s="576"/>
      <c r="DD32" s="576"/>
      <c r="DE32" s="576"/>
      <c r="DF32" s="576"/>
      <c r="DG32" s="576"/>
      <c r="DH32" s="576"/>
      <c r="DI32" s="576"/>
      <c r="DJ32" s="576"/>
      <c r="DK32" s="577"/>
      <c r="DL32" s="584">
        <v>466968508</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39863573</v>
      </c>
      <c r="S33" s="576"/>
      <c r="T33" s="576"/>
      <c r="U33" s="576"/>
      <c r="V33" s="576"/>
      <c r="W33" s="576"/>
      <c r="X33" s="576"/>
      <c r="Y33" s="577"/>
      <c r="Z33" s="580">
        <v>3.8</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68017295</v>
      </c>
      <c r="S34" s="576"/>
      <c r="T34" s="576"/>
      <c r="U34" s="576"/>
      <c r="V34" s="576"/>
      <c r="W34" s="576"/>
      <c r="X34" s="576"/>
      <c r="Y34" s="577"/>
      <c r="Z34" s="580">
        <v>6.5</v>
      </c>
      <c r="AA34" s="581"/>
      <c r="AB34" s="581"/>
      <c r="AC34" s="586"/>
      <c r="AD34" s="584">
        <v>87403</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145304827</v>
      </c>
      <c r="S35" s="576"/>
      <c r="T35" s="576"/>
      <c r="U35" s="576"/>
      <c r="V35" s="576"/>
      <c r="W35" s="576"/>
      <c r="X35" s="576"/>
      <c r="Y35" s="577"/>
      <c r="Z35" s="580">
        <v>13.9</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223974143</v>
      </c>
      <c r="CN35" s="565"/>
      <c r="CO35" s="565"/>
      <c r="CP35" s="565"/>
      <c r="CQ35" s="565"/>
      <c r="CR35" s="565"/>
      <c r="CS35" s="565"/>
      <c r="CT35" s="566"/>
      <c r="CU35" s="569">
        <v>22.1</v>
      </c>
      <c r="CV35" s="570"/>
      <c r="CW35" s="570"/>
      <c r="CX35" s="609"/>
      <c r="CY35" s="610">
        <v>200183396</v>
      </c>
      <c r="CZ35" s="565"/>
      <c r="DA35" s="565"/>
      <c r="DB35" s="565"/>
      <c r="DC35" s="565"/>
      <c r="DD35" s="565"/>
      <c r="DE35" s="565"/>
      <c r="DF35" s="566"/>
      <c r="DG35" s="610">
        <v>200147708</v>
      </c>
      <c r="DH35" s="565"/>
      <c r="DI35" s="565"/>
      <c r="DJ35" s="565"/>
      <c r="DK35" s="565"/>
      <c r="DL35" s="565"/>
      <c r="DM35" s="565"/>
      <c r="DN35" s="565"/>
      <c r="DO35" s="565"/>
      <c r="DP35" s="565"/>
      <c r="DQ35" s="566"/>
      <c r="DR35" s="569">
        <v>60.2</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132601322</v>
      </c>
      <c r="CN36" s="604"/>
      <c r="CO36" s="604"/>
      <c r="CP36" s="604"/>
      <c r="CQ36" s="604"/>
      <c r="CR36" s="604"/>
      <c r="CS36" s="604"/>
      <c r="CT36" s="605"/>
      <c r="CU36" s="580">
        <v>13.1</v>
      </c>
      <c r="CV36" s="606"/>
      <c r="CW36" s="606"/>
      <c r="CX36" s="607"/>
      <c r="CY36" s="584">
        <v>113850913</v>
      </c>
      <c r="CZ36" s="604"/>
      <c r="DA36" s="604"/>
      <c r="DB36" s="604"/>
      <c r="DC36" s="604"/>
      <c r="DD36" s="604"/>
      <c r="DE36" s="604"/>
      <c r="DF36" s="605"/>
      <c r="DG36" s="584">
        <v>113815225</v>
      </c>
      <c r="DH36" s="604"/>
      <c r="DI36" s="604"/>
      <c r="DJ36" s="604"/>
      <c r="DK36" s="604"/>
      <c r="DL36" s="604"/>
      <c r="DM36" s="604"/>
      <c r="DN36" s="604"/>
      <c r="DO36" s="604"/>
      <c r="DP36" s="604"/>
      <c r="DQ36" s="605"/>
      <c r="DR36" s="580">
        <v>34.200000000000003</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1708000</v>
      </c>
      <c r="S37" s="576"/>
      <c r="T37" s="576"/>
      <c r="U37" s="576"/>
      <c r="V37" s="576"/>
      <c r="W37" s="576"/>
      <c r="X37" s="576"/>
      <c r="Y37" s="577"/>
      <c r="Z37" s="580">
        <v>0.2</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97538268</v>
      </c>
      <c r="CN37" s="576"/>
      <c r="CO37" s="576"/>
      <c r="CP37" s="576"/>
      <c r="CQ37" s="576"/>
      <c r="CR37" s="576"/>
      <c r="CS37" s="576"/>
      <c r="CT37" s="577"/>
      <c r="CU37" s="580">
        <v>9.6</v>
      </c>
      <c r="CV37" s="606"/>
      <c r="CW37" s="606"/>
      <c r="CX37" s="607"/>
      <c r="CY37" s="584">
        <v>79342903</v>
      </c>
      <c r="CZ37" s="604"/>
      <c r="DA37" s="604"/>
      <c r="DB37" s="604"/>
      <c r="DC37" s="604"/>
      <c r="DD37" s="604"/>
      <c r="DE37" s="604"/>
      <c r="DF37" s="605"/>
      <c r="DG37" s="584">
        <v>79331826</v>
      </c>
      <c r="DH37" s="604"/>
      <c r="DI37" s="604"/>
      <c r="DJ37" s="604"/>
      <c r="DK37" s="604"/>
      <c r="DL37" s="604"/>
      <c r="DM37" s="604"/>
      <c r="DN37" s="604"/>
      <c r="DO37" s="604"/>
      <c r="DP37" s="604"/>
      <c r="DQ37" s="605"/>
      <c r="DR37" s="580">
        <v>23.9</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1045970686</v>
      </c>
      <c r="S38" s="596"/>
      <c r="T38" s="596"/>
      <c r="U38" s="596"/>
      <c r="V38" s="596"/>
      <c r="W38" s="596"/>
      <c r="X38" s="596"/>
      <c r="Y38" s="597"/>
      <c r="Z38" s="601">
        <v>100</v>
      </c>
      <c r="AA38" s="602"/>
      <c r="AB38" s="602"/>
      <c r="AC38" s="603"/>
      <c r="AD38" s="611">
        <v>330742681</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10983376</v>
      </c>
      <c r="CN38" s="604"/>
      <c r="CO38" s="604"/>
      <c r="CP38" s="604"/>
      <c r="CQ38" s="604"/>
      <c r="CR38" s="604"/>
      <c r="CS38" s="604"/>
      <c r="CT38" s="605"/>
      <c r="CU38" s="580">
        <v>1.1000000000000001</v>
      </c>
      <c r="CV38" s="606"/>
      <c r="CW38" s="606"/>
      <c r="CX38" s="607"/>
      <c r="CY38" s="584">
        <v>6947747</v>
      </c>
      <c r="CZ38" s="604"/>
      <c r="DA38" s="604"/>
      <c r="DB38" s="604"/>
      <c r="DC38" s="604"/>
      <c r="DD38" s="604"/>
      <c r="DE38" s="604"/>
      <c r="DF38" s="605"/>
      <c r="DG38" s="584">
        <v>6947747</v>
      </c>
      <c r="DH38" s="604"/>
      <c r="DI38" s="604"/>
      <c r="DJ38" s="604"/>
      <c r="DK38" s="604"/>
      <c r="DL38" s="604"/>
      <c r="DM38" s="604"/>
      <c r="DN38" s="604"/>
      <c r="DO38" s="604"/>
      <c r="DP38" s="604"/>
      <c r="DQ38" s="605"/>
      <c r="DR38" s="580">
        <v>2.1</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80389445</v>
      </c>
      <c r="CN39" s="576"/>
      <c r="CO39" s="576"/>
      <c r="CP39" s="576"/>
      <c r="CQ39" s="576"/>
      <c r="CR39" s="576"/>
      <c r="CS39" s="576"/>
      <c r="CT39" s="577"/>
      <c r="CU39" s="580">
        <v>7.9</v>
      </c>
      <c r="CV39" s="606"/>
      <c r="CW39" s="606"/>
      <c r="CX39" s="607"/>
      <c r="CY39" s="584">
        <v>79384736</v>
      </c>
      <c r="CZ39" s="604"/>
      <c r="DA39" s="604"/>
      <c r="DB39" s="604"/>
      <c r="DC39" s="604"/>
      <c r="DD39" s="604"/>
      <c r="DE39" s="604"/>
      <c r="DF39" s="605"/>
      <c r="DG39" s="584">
        <v>79384736</v>
      </c>
      <c r="DH39" s="604"/>
      <c r="DI39" s="604"/>
      <c r="DJ39" s="604"/>
      <c r="DK39" s="604"/>
      <c r="DL39" s="604"/>
      <c r="DM39" s="604"/>
      <c r="DN39" s="604"/>
      <c r="DO39" s="604"/>
      <c r="DP39" s="604"/>
      <c r="DQ39" s="605"/>
      <c r="DR39" s="580">
        <v>23.9</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80324187</v>
      </c>
      <c r="CN40" s="604"/>
      <c r="CO40" s="604"/>
      <c r="CP40" s="604"/>
      <c r="CQ40" s="604"/>
      <c r="CR40" s="604"/>
      <c r="CS40" s="604"/>
      <c r="CT40" s="605"/>
      <c r="CU40" s="580">
        <v>7.9</v>
      </c>
      <c r="CV40" s="606"/>
      <c r="CW40" s="606"/>
      <c r="CX40" s="607"/>
      <c r="CY40" s="584">
        <v>79319478</v>
      </c>
      <c r="CZ40" s="604"/>
      <c r="DA40" s="604"/>
      <c r="DB40" s="604"/>
      <c r="DC40" s="604"/>
      <c r="DD40" s="604"/>
      <c r="DE40" s="604"/>
      <c r="DF40" s="605"/>
      <c r="DG40" s="584">
        <v>79319478</v>
      </c>
      <c r="DH40" s="604"/>
      <c r="DI40" s="604"/>
      <c r="DJ40" s="604"/>
      <c r="DK40" s="604"/>
      <c r="DL40" s="604"/>
      <c r="DM40" s="604"/>
      <c r="DN40" s="604"/>
      <c r="DO40" s="604"/>
      <c r="DP40" s="604"/>
      <c r="DQ40" s="605"/>
      <c r="DR40" s="580">
        <v>23.9</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76125678</v>
      </c>
      <c r="CN41" s="576"/>
      <c r="CO41" s="576"/>
      <c r="CP41" s="576"/>
      <c r="CQ41" s="576"/>
      <c r="CR41" s="576"/>
      <c r="CS41" s="576"/>
      <c r="CT41" s="577"/>
      <c r="CU41" s="580">
        <v>7.5</v>
      </c>
      <c r="CV41" s="606"/>
      <c r="CW41" s="606"/>
      <c r="CX41" s="607"/>
      <c r="CY41" s="584">
        <v>75160289</v>
      </c>
      <c r="CZ41" s="604"/>
      <c r="DA41" s="604"/>
      <c r="DB41" s="604"/>
      <c r="DC41" s="604"/>
      <c r="DD41" s="604"/>
      <c r="DE41" s="604"/>
      <c r="DF41" s="605"/>
      <c r="DG41" s="584">
        <v>75160289</v>
      </c>
      <c r="DH41" s="604"/>
      <c r="DI41" s="604"/>
      <c r="DJ41" s="604"/>
      <c r="DK41" s="604"/>
      <c r="DL41" s="604"/>
      <c r="DM41" s="604"/>
      <c r="DN41" s="604"/>
      <c r="DO41" s="604"/>
      <c r="DP41" s="604"/>
      <c r="DQ41" s="605"/>
      <c r="DR41" s="580">
        <v>22.6</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99.5</v>
      </c>
      <c r="BE42" s="632"/>
      <c r="BF42" s="632"/>
      <c r="BG42" s="632"/>
      <c r="BH42" s="632"/>
      <c r="BI42" s="632">
        <v>98.9</v>
      </c>
      <c r="BJ42" s="632"/>
      <c r="BK42" s="632"/>
      <c r="BL42" s="632"/>
      <c r="BM42" s="633"/>
      <c r="BN42" s="631">
        <v>99.3</v>
      </c>
      <c r="BO42" s="632"/>
      <c r="BP42" s="632"/>
      <c r="BQ42" s="632"/>
      <c r="BR42" s="632"/>
      <c r="BS42" s="632">
        <v>98.7</v>
      </c>
      <c r="BT42" s="632"/>
      <c r="BU42" s="632"/>
      <c r="BV42" s="632"/>
      <c r="BW42" s="633"/>
      <c r="BY42" s="615"/>
      <c r="BZ42" s="616"/>
      <c r="CA42" s="572" t="s">
        <v>303</v>
      </c>
      <c r="CB42" s="573"/>
      <c r="CC42" s="573"/>
      <c r="CD42" s="573"/>
      <c r="CE42" s="573"/>
      <c r="CF42" s="573"/>
      <c r="CG42" s="573"/>
      <c r="CH42" s="573"/>
      <c r="CI42" s="573"/>
      <c r="CJ42" s="573"/>
      <c r="CK42" s="573"/>
      <c r="CL42" s="574"/>
      <c r="CM42" s="575">
        <v>4198509</v>
      </c>
      <c r="CN42" s="604"/>
      <c r="CO42" s="604"/>
      <c r="CP42" s="604"/>
      <c r="CQ42" s="604"/>
      <c r="CR42" s="604"/>
      <c r="CS42" s="604"/>
      <c r="CT42" s="605"/>
      <c r="CU42" s="580">
        <v>0.4</v>
      </c>
      <c r="CV42" s="606"/>
      <c r="CW42" s="606"/>
      <c r="CX42" s="607"/>
      <c r="CY42" s="584">
        <v>4159189</v>
      </c>
      <c r="CZ42" s="604"/>
      <c r="DA42" s="604"/>
      <c r="DB42" s="604"/>
      <c r="DC42" s="604"/>
      <c r="DD42" s="604"/>
      <c r="DE42" s="604"/>
      <c r="DF42" s="605"/>
      <c r="DG42" s="584">
        <v>4159189</v>
      </c>
      <c r="DH42" s="604"/>
      <c r="DI42" s="604"/>
      <c r="DJ42" s="604"/>
      <c r="DK42" s="604"/>
      <c r="DL42" s="604"/>
      <c r="DM42" s="604"/>
      <c r="DN42" s="604"/>
      <c r="DO42" s="604"/>
      <c r="DP42" s="604"/>
      <c r="DQ42" s="605"/>
      <c r="DR42" s="580">
        <v>1.3</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99.3</v>
      </c>
      <c r="BE43" s="620"/>
      <c r="BF43" s="620"/>
      <c r="BG43" s="620"/>
      <c r="BH43" s="620"/>
      <c r="BI43" s="620">
        <v>97.6</v>
      </c>
      <c r="BJ43" s="620"/>
      <c r="BK43" s="620"/>
      <c r="BL43" s="620"/>
      <c r="BM43" s="621"/>
      <c r="BN43" s="619">
        <v>98.8</v>
      </c>
      <c r="BO43" s="620"/>
      <c r="BP43" s="620"/>
      <c r="BQ43" s="620"/>
      <c r="BR43" s="620"/>
      <c r="BS43" s="620">
        <v>97.1</v>
      </c>
      <c r="BT43" s="620"/>
      <c r="BU43" s="620"/>
      <c r="BV43" s="620"/>
      <c r="BW43" s="621"/>
      <c r="BY43" s="617"/>
      <c r="BZ43" s="618"/>
      <c r="CA43" s="572" t="s">
        <v>306</v>
      </c>
      <c r="CB43" s="573"/>
      <c r="CC43" s="573"/>
      <c r="CD43" s="573"/>
      <c r="CE43" s="573"/>
      <c r="CF43" s="573"/>
      <c r="CG43" s="573"/>
      <c r="CH43" s="573"/>
      <c r="CI43" s="573"/>
      <c r="CJ43" s="573"/>
      <c r="CK43" s="573"/>
      <c r="CL43" s="574"/>
      <c r="CM43" s="575">
        <v>65258</v>
      </c>
      <c r="CN43" s="576"/>
      <c r="CO43" s="576"/>
      <c r="CP43" s="576"/>
      <c r="CQ43" s="576"/>
      <c r="CR43" s="576"/>
      <c r="CS43" s="576"/>
      <c r="CT43" s="577"/>
      <c r="CU43" s="580">
        <v>0</v>
      </c>
      <c r="CV43" s="606"/>
      <c r="CW43" s="606"/>
      <c r="CX43" s="607"/>
      <c r="CY43" s="584">
        <v>65258</v>
      </c>
      <c r="CZ43" s="604"/>
      <c r="DA43" s="604"/>
      <c r="DB43" s="604"/>
      <c r="DC43" s="604"/>
      <c r="DD43" s="604"/>
      <c r="DE43" s="604"/>
      <c r="DF43" s="605"/>
      <c r="DG43" s="584">
        <v>65258</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201"/>
      <c r="AV44" s="201"/>
      <c r="AW44" s="201"/>
      <c r="AX44" s="592" t="s">
        <v>307</v>
      </c>
      <c r="AY44" s="593"/>
      <c r="AZ44" s="593"/>
      <c r="BA44" s="593"/>
      <c r="BB44" s="593"/>
      <c r="BC44" s="594"/>
      <c r="BD44" s="634">
        <v>99.8</v>
      </c>
      <c r="BE44" s="635"/>
      <c r="BF44" s="635"/>
      <c r="BG44" s="635"/>
      <c r="BH44" s="635"/>
      <c r="BI44" s="635">
        <v>99.5</v>
      </c>
      <c r="BJ44" s="635"/>
      <c r="BK44" s="635"/>
      <c r="BL44" s="635"/>
      <c r="BM44" s="636"/>
      <c r="BN44" s="634">
        <v>99.7</v>
      </c>
      <c r="BO44" s="635"/>
      <c r="BP44" s="635"/>
      <c r="BQ44" s="635"/>
      <c r="BR44" s="635"/>
      <c r="BS44" s="635">
        <v>99.5</v>
      </c>
      <c r="BT44" s="635"/>
      <c r="BU44" s="635"/>
      <c r="BV44" s="635"/>
      <c r="BW44" s="636"/>
      <c r="BY44" s="572" t="s">
        <v>308</v>
      </c>
      <c r="BZ44" s="573"/>
      <c r="CA44" s="573"/>
      <c r="CB44" s="573"/>
      <c r="CC44" s="573"/>
      <c r="CD44" s="573"/>
      <c r="CE44" s="573"/>
      <c r="CF44" s="573"/>
      <c r="CG44" s="573"/>
      <c r="CH44" s="573"/>
      <c r="CI44" s="573"/>
      <c r="CJ44" s="573"/>
      <c r="CK44" s="573"/>
      <c r="CL44" s="574"/>
      <c r="CM44" s="575">
        <v>548261621</v>
      </c>
      <c r="CN44" s="604"/>
      <c r="CO44" s="604"/>
      <c r="CP44" s="604"/>
      <c r="CQ44" s="604"/>
      <c r="CR44" s="604"/>
      <c r="CS44" s="604"/>
      <c r="CT44" s="605"/>
      <c r="CU44" s="580">
        <v>54.2</v>
      </c>
      <c r="CV44" s="606"/>
      <c r="CW44" s="606"/>
      <c r="CX44" s="607"/>
      <c r="CY44" s="584">
        <v>254813422</v>
      </c>
      <c r="CZ44" s="604"/>
      <c r="DA44" s="604"/>
      <c r="DB44" s="604"/>
      <c r="DC44" s="604"/>
      <c r="DD44" s="604"/>
      <c r="DE44" s="604"/>
      <c r="DF44" s="605"/>
      <c r="DG44" s="584">
        <v>106305966</v>
      </c>
      <c r="DH44" s="604"/>
      <c r="DI44" s="604"/>
      <c r="DJ44" s="604"/>
      <c r="DK44" s="604"/>
      <c r="DL44" s="604"/>
      <c r="DM44" s="604"/>
      <c r="DN44" s="604"/>
      <c r="DO44" s="604"/>
      <c r="DP44" s="604"/>
      <c r="DQ44" s="605"/>
      <c r="DR44" s="580">
        <v>32</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645458</v>
      </c>
      <c r="BE45" s="651"/>
      <c r="BF45" s="651"/>
      <c r="BG45" s="651"/>
      <c r="BH45" s="651"/>
      <c r="BI45" s="651"/>
      <c r="BJ45" s="651"/>
      <c r="BK45" s="651"/>
      <c r="BL45" s="651"/>
      <c r="BM45" s="652"/>
      <c r="BN45" s="650">
        <v>1480042</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145278065</v>
      </c>
      <c r="CN45" s="576"/>
      <c r="CO45" s="576"/>
      <c r="CP45" s="576"/>
      <c r="CQ45" s="576"/>
      <c r="CR45" s="576"/>
      <c r="CS45" s="576"/>
      <c r="CT45" s="577"/>
      <c r="CU45" s="580">
        <v>14.4</v>
      </c>
      <c r="CV45" s="606"/>
      <c r="CW45" s="606"/>
      <c r="CX45" s="607"/>
      <c r="CY45" s="584">
        <v>31185613</v>
      </c>
      <c r="CZ45" s="604"/>
      <c r="DA45" s="604"/>
      <c r="DB45" s="604"/>
      <c r="DC45" s="604"/>
      <c r="DD45" s="604"/>
      <c r="DE45" s="604"/>
      <c r="DF45" s="605"/>
      <c r="DG45" s="584">
        <v>15324722</v>
      </c>
      <c r="DH45" s="604"/>
      <c r="DI45" s="604"/>
      <c r="DJ45" s="604"/>
      <c r="DK45" s="604"/>
      <c r="DL45" s="604"/>
      <c r="DM45" s="604"/>
      <c r="DN45" s="604"/>
      <c r="DO45" s="604"/>
      <c r="DP45" s="604"/>
      <c r="DQ45" s="605"/>
      <c r="DR45" s="580">
        <v>4.5999999999999996</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645458</v>
      </c>
      <c r="BE46" s="642"/>
      <c r="BF46" s="642"/>
      <c r="BG46" s="642"/>
      <c r="BH46" s="642"/>
      <c r="BI46" s="642"/>
      <c r="BJ46" s="642"/>
      <c r="BK46" s="642"/>
      <c r="BL46" s="642"/>
      <c r="BM46" s="643"/>
      <c r="BN46" s="641">
        <v>1480042</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7338702</v>
      </c>
      <c r="CN46" s="604"/>
      <c r="CO46" s="604"/>
      <c r="CP46" s="604"/>
      <c r="CQ46" s="604"/>
      <c r="CR46" s="604"/>
      <c r="CS46" s="604"/>
      <c r="CT46" s="605"/>
      <c r="CU46" s="580">
        <v>0.7</v>
      </c>
      <c r="CV46" s="606"/>
      <c r="CW46" s="606"/>
      <c r="CX46" s="607"/>
      <c r="CY46" s="584">
        <v>5157136</v>
      </c>
      <c r="CZ46" s="604"/>
      <c r="DA46" s="604"/>
      <c r="DB46" s="604"/>
      <c r="DC46" s="604"/>
      <c r="DD46" s="604"/>
      <c r="DE46" s="604"/>
      <c r="DF46" s="605"/>
      <c r="DG46" s="584">
        <v>5129307</v>
      </c>
      <c r="DH46" s="604"/>
      <c r="DI46" s="604"/>
      <c r="DJ46" s="604"/>
      <c r="DK46" s="604"/>
      <c r="DL46" s="604"/>
      <c r="DM46" s="604"/>
      <c r="DN46" s="604"/>
      <c r="DO46" s="604"/>
      <c r="DP46" s="604"/>
      <c r="DQ46" s="605"/>
      <c r="DR46" s="580">
        <v>1.5</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200077743</v>
      </c>
      <c r="CN47" s="576"/>
      <c r="CO47" s="576"/>
      <c r="CP47" s="576"/>
      <c r="CQ47" s="576"/>
      <c r="CR47" s="576"/>
      <c r="CS47" s="576"/>
      <c r="CT47" s="577"/>
      <c r="CU47" s="580">
        <v>19.8</v>
      </c>
      <c r="CV47" s="606"/>
      <c r="CW47" s="606"/>
      <c r="CX47" s="607"/>
      <c r="CY47" s="584">
        <v>132202062</v>
      </c>
      <c r="CZ47" s="604"/>
      <c r="DA47" s="604"/>
      <c r="DB47" s="604"/>
      <c r="DC47" s="604"/>
      <c r="DD47" s="604"/>
      <c r="DE47" s="604"/>
      <c r="DF47" s="605"/>
      <c r="DG47" s="584">
        <v>79375534</v>
      </c>
      <c r="DH47" s="604"/>
      <c r="DI47" s="604"/>
      <c r="DJ47" s="604"/>
      <c r="DK47" s="604"/>
      <c r="DL47" s="604"/>
      <c r="DM47" s="604"/>
      <c r="DN47" s="604"/>
      <c r="DO47" s="604"/>
      <c r="DP47" s="604"/>
      <c r="DQ47" s="605"/>
      <c r="DR47" s="580">
        <v>23.9</v>
      </c>
      <c r="DS47" s="606"/>
      <c r="DT47" s="606"/>
      <c r="DU47" s="606"/>
      <c r="DV47" s="606"/>
      <c r="DW47" s="606"/>
      <c r="DX47" s="608"/>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6196416</v>
      </c>
      <c r="CN48" s="604"/>
      <c r="CO48" s="604"/>
      <c r="CP48" s="604"/>
      <c r="CQ48" s="604"/>
      <c r="CR48" s="604"/>
      <c r="CS48" s="604"/>
      <c r="CT48" s="605"/>
      <c r="CU48" s="580">
        <v>0.6</v>
      </c>
      <c r="CV48" s="606"/>
      <c r="CW48" s="606"/>
      <c r="CX48" s="607"/>
      <c r="CY48" s="584">
        <v>6176984</v>
      </c>
      <c r="CZ48" s="604"/>
      <c r="DA48" s="604"/>
      <c r="DB48" s="604"/>
      <c r="DC48" s="604"/>
      <c r="DD48" s="604"/>
      <c r="DE48" s="604"/>
      <c r="DF48" s="605"/>
      <c r="DG48" s="584">
        <v>5955281</v>
      </c>
      <c r="DH48" s="604"/>
      <c r="DI48" s="604"/>
      <c r="DJ48" s="604"/>
      <c r="DK48" s="604"/>
      <c r="DL48" s="604"/>
      <c r="DM48" s="604"/>
      <c r="DN48" s="604"/>
      <c r="DO48" s="604"/>
      <c r="DP48" s="604"/>
      <c r="DQ48" s="605"/>
      <c r="DR48" s="580">
        <v>1.8</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137172029</v>
      </c>
      <c r="CN49" s="576"/>
      <c r="CO49" s="576"/>
      <c r="CP49" s="576"/>
      <c r="CQ49" s="576"/>
      <c r="CR49" s="576"/>
      <c r="CS49" s="576"/>
      <c r="CT49" s="577"/>
      <c r="CU49" s="580">
        <v>13.6</v>
      </c>
      <c r="CV49" s="606"/>
      <c r="CW49" s="606"/>
      <c r="CX49" s="607"/>
      <c r="CY49" s="584">
        <v>74460173</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8101875</v>
      </c>
      <c r="CN50" s="604"/>
      <c r="CO50" s="604"/>
      <c r="CP50" s="604"/>
      <c r="CQ50" s="604"/>
      <c r="CR50" s="604"/>
      <c r="CS50" s="604"/>
      <c r="CT50" s="605"/>
      <c r="CU50" s="580">
        <v>0.8</v>
      </c>
      <c r="CV50" s="606"/>
      <c r="CW50" s="606"/>
      <c r="CX50" s="607"/>
      <c r="CY50" s="584">
        <v>5100919</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44096791</v>
      </c>
      <c r="CN51" s="576"/>
      <c r="CO51" s="576"/>
      <c r="CP51" s="576"/>
      <c r="CQ51" s="576"/>
      <c r="CR51" s="576"/>
      <c r="CS51" s="576"/>
      <c r="CT51" s="577"/>
      <c r="CU51" s="580">
        <v>4.4000000000000004</v>
      </c>
      <c r="CV51" s="606"/>
      <c r="CW51" s="606"/>
      <c r="CX51" s="607"/>
      <c r="CY51" s="584">
        <v>530535</v>
      </c>
      <c r="CZ51" s="604"/>
      <c r="DA51" s="604"/>
      <c r="DB51" s="604"/>
      <c r="DC51" s="604"/>
      <c r="DD51" s="604"/>
      <c r="DE51" s="604"/>
      <c r="DF51" s="605"/>
      <c r="DG51" s="584">
        <v>521122</v>
      </c>
      <c r="DH51" s="604"/>
      <c r="DI51" s="604"/>
      <c r="DJ51" s="604"/>
      <c r="DK51" s="604"/>
      <c r="DL51" s="604"/>
      <c r="DM51" s="604"/>
      <c r="DN51" s="604"/>
      <c r="DO51" s="604"/>
      <c r="DP51" s="604"/>
      <c r="DQ51" s="605"/>
      <c r="DR51" s="580">
        <v>0.2</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240103628</v>
      </c>
      <c r="CN53" s="576"/>
      <c r="CO53" s="576"/>
      <c r="CP53" s="576"/>
      <c r="CQ53" s="576"/>
      <c r="CR53" s="576"/>
      <c r="CS53" s="576"/>
      <c r="CT53" s="577"/>
      <c r="CU53" s="580">
        <v>23.7</v>
      </c>
      <c r="CV53" s="606"/>
      <c r="CW53" s="606"/>
      <c r="CX53" s="607"/>
      <c r="CY53" s="584">
        <v>11971690</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2465140</v>
      </c>
      <c r="CN54" s="576"/>
      <c r="CO54" s="576"/>
      <c r="CP54" s="576"/>
      <c r="CQ54" s="576"/>
      <c r="CR54" s="576"/>
      <c r="CS54" s="576"/>
      <c r="CT54" s="577"/>
      <c r="CU54" s="580">
        <v>0.2</v>
      </c>
      <c r="CV54" s="606"/>
      <c r="CW54" s="606"/>
      <c r="CX54" s="607"/>
      <c r="CY54" s="584">
        <v>2465140</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108304277</v>
      </c>
      <c r="CN55" s="576"/>
      <c r="CO55" s="576"/>
      <c r="CP55" s="576"/>
      <c r="CQ55" s="576"/>
      <c r="CR55" s="576"/>
      <c r="CS55" s="576"/>
      <c r="CT55" s="577"/>
      <c r="CU55" s="580">
        <v>10.7</v>
      </c>
      <c r="CV55" s="606"/>
      <c r="CW55" s="606"/>
      <c r="CX55" s="607"/>
      <c r="CY55" s="584">
        <v>9737436</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327</v>
      </c>
      <c r="CB56" s="573"/>
      <c r="CC56" s="573"/>
      <c r="CD56" s="573"/>
      <c r="CE56" s="573"/>
      <c r="CF56" s="573"/>
      <c r="CG56" s="573"/>
      <c r="CH56" s="573"/>
      <c r="CI56" s="573"/>
      <c r="CJ56" s="573"/>
      <c r="CK56" s="573"/>
      <c r="CL56" s="574"/>
      <c r="CM56" s="575">
        <v>63448746</v>
      </c>
      <c r="CN56" s="576"/>
      <c r="CO56" s="576"/>
      <c r="CP56" s="576"/>
      <c r="CQ56" s="576"/>
      <c r="CR56" s="576"/>
      <c r="CS56" s="576"/>
      <c r="CT56" s="577"/>
      <c r="CU56" s="580">
        <v>6.3</v>
      </c>
      <c r="CV56" s="606"/>
      <c r="CW56" s="606"/>
      <c r="CX56" s="607"/>
      <c r="CY56" s="584">
        <v>2202172</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33413199</v>
      </c>
      <c r="CN57" s="576"/>
      <c r="CO57" s="576"/>
      <c r="CP57" s="576"/>
      <c r="CQ57" s="576"/>
      <c r="CR57" s="576"/>
      <c r="CS57" s="576"/>
      <c r="CT57" s="577"/>
      <c r="CU57" s="580">
        <v>3.3</v>
      </c>
      <c r="CV57" s="606"/>
      <c r="CW57" s="606"/>
      <c r="CX57" s="607"/>
      <c r="CY57" s="584">
        <v>6844217</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131799351</v>
      </c>
      <c r="CN58" s="576"/>
      <c r="CO58" s="576"/>
      <c r="CP58" s="576"/>
      <c r="CQ58" s="576"/>
      <c r="CR58" s="576"/>
      <c r="CS58" s="576"/>
      <c r="CT58" s="577"/>
      <c r="CU58" s="580">
        <v>13</v>
      </c>
      <c r="CV58" s="606"/>
      <c r="CW58" s="606"/>
      <c r="CX58" s="607"/>
      <c r="CY58" s="584">
        <v>2234254</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1012339392</v>
      </c>
      <c r="CN60" s="596"/>
      <c r="CO60" s="596"/>
      <c r="CP60" s="596"/>
      <c r="CQ60" s="596"/>
      <c r="CR60" s="596"/>
      <c r="CS60" s="596"/>
      <c r="CT60" s="597"/>
      <c r="CU60" s="601">
        <v>100</v>
      </c>
      <c r="CV60" s="660"/>
      <c r="CW60" s="660"/>
      <c r="CX60" s="661"/>
      <c r="CY60" s="611">
        <v>466968508</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kIozK0XMR6BiKRg8XwKRrZG6AtLvTZ1oiQ0Yz2pv9zlwZAHGe7qxuHew6FCUxLQLr1POQshdmxgC/KyPq9SMiA==" saltValue="5sw7jmpaWI+4+XcDjMxxG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354</v>
      </c>
      <c r="C7" s="699"/>
      <c r="D7" s="699"/>
      <c r="E7" s="699"/>
      <c r="F7" s="699"/>
      <c r="G7" s="699"/>
      <c r="H7" s="699"/>
      <c r="I7" s="699"/>
      <c r="J7" s="699"/>
      <c r="K7" s="699"/>
      <c r="L7" s="699"/>
      <c r="M7" s="699"/>
      <c r="N7" s="699"/>
      <c r="O7" s="699"/>
      <c r="P7" s="700"/>
      <c r="Q7" s="701">
        <v>1081512</v>
      </c>
      <c r="R7" s="702"/>
      <c r="S7" s="702"/>
      <c r="T7" s="702"/>
      <c r="U7" s="702"/>
      <c r="V7" s="702">
        <v>1050693</v>
      </c>
      <c r="W7" s="702"/>
      <c r="X7" s="702"/>
      <c r="Y7" s="702"/>
      <c r="Z7" s="702"/>
      <c r="AA7" s="702">
        <v>30819</v>
      </c>
      <c r="AB7" s="702"/>
      <c r="AC7" s="702"/>
      <c r="AD7" s="702"/>
      <c r="AE7" s="703"/>
      <c r="AF7" s="704">
        <v>2238</v>
      </c>
      <c r="AG7" s="705"/>
      <c r="AH7" s="705"/>
      <c r="AI7" s="705"/>
      <c r="AJ7" s="706"/>
      <c r="AK7" s="707"/>
      <c r="AL7" s="708"/>
      <c r="AM7" s="708"/>
      <c r="AN7" s="708"/>
      <c r="AO7" s="708"/>
      <c r="AP7" s="708">
        <v>1240855</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t="s">
        <v>543</v>
      </c>
      <c r="BS7" s="695" t="s">
        <v>544</v>
      </c>
      <c r="BT7" s="696"/>
      <c r="BU7" s="696"/>
      <c r="BV7" s="696"/>
      <c r="BW7" s="696"/>
      <c r="BX7" s="696"/>
      <c r="BY7" s="696"/>
      <c r="BZ7" s="696"/>
      <c r="CA7" s="696"/>
      <c r="CB7" s="696"/>
      <c r="CC7" s="696"/>
      <c r="CD7" s="696"/>
      <c r="CE7" s="696"/>
      <c r="CF7" s="696"/>
      <c r="CG7" s="711"/>
      <c r="CH7" s="692">
        <v>-22</v>
      </c>
      <c r="CI7" s="693"/>
      <c r="CJ7" s="693"/>
      <c r="CK7" s="693"/>
      <c r="CL7" s="694"/>
      <c r="CM7" s="692">
        <v>4398</v>
      </c>
      <c r="CN7" s="693"/>
      <c r="CO7" s="693"/>
      <c r="CP7" s="693"/>
      <c r="CQ7" s="694"/>
      <c r="CR7" s="692">
        <v>74</v>
      </c>
      <c r="CS7" s="693"/>
      <c r="CT7" s="693"/>
      <c r="CU7" s="693"/>
      <c r="CV7" s="694"/>
      <c r="CW7" s="692">
        <v>762</v>
      </c>
      <c r="CX7" s="693"/>
      <c r="CY7" s="693"/>
      <c r="CZ7" s="693"/>
      <c r="DA7" s="694"/>
      <c r="DB7" s="692">
        <v>15100</v>
      </c>
      <c r="DC7" s="693"/>
      <c r="DD7" s="693"/>
      <c r="DE7" s="693"/>
      <c r="DF7" s="694"/>
      <c r="DG7" s="692"/>
      <c r="DH7" s="693"/>
      <c r="DI7" s="693"/>
      <c r="DJ7" s="693"/>
      <c r="DK7" s="694"/>
      <c r="DL7" s="692">
        <v>458</v>
      </c>
      <c r="DM7" s="693"/>
      <c r="DN7" s="693"/>
      <c r="DO7" s="693"/>
      <c r="DP7" s="694"/>
      <c r="DQ7" s="692">
        <v>46</v>
      </c>
      <c r="DR7" s="693"/>
      <c r="DS7" s="693"/>
      <c r="DT7" s="693"/>
      <c r="DU7" s="694"/>
      <c r="DV7" s="695"/>
      <c r="DW7" s="696"/>
      <c r="DX7" s="696"/>
      <c r="DY7" s="696"/>
      <c r="DZ7" s="697"/>
      <c r="EA7" s="212"/>
    </row>
    <row r="8" spans="1:131" s="213" customFormat="1" ht="26.25" customHeight="1" x14ac:dyDescent="0.2">
      <c r="A8" s="216">
        <v>2</v>
      </c>
      <c r="B8" s="729" t="s">
        <v>355</v>
      </c>
      <c r="C8" s="730"/>
      <c r="D8" s="730"/>
      <c r="E8" s="730"/>
      <c r="F8" s="730"/>
      <c r="G8" s="730"/>
      <c r="H8" s="730"/>
      <c r="I8" s="730"/>
      <c r="J8" s="730"/>
      <c r="K8" s="730"/>
      <c r="L8" s="730"/>
      <c r="M8" s="730"/>
      <c r="N8" s="730"/>
      <c r="O8" s="730"/>
      <c r="P8" s="731"/>
      <c r="Q8" s="732">
        <v>4334</v>
      </c>
      <c r="R8" s="733"/>
      <c r="S8" s="733"/>
      <c r="T8" s="733"/>
      <c r="U8" s="733"/>
      <c r="V8" s="733">
        <v>2959</v>
      </c>
      <c r="W8" s="733"/>
      <c r="X8" s="733"/>
      <c r="Y8" s="733"/>
      <c r="Z8" s="733"/>
      <c r="AA8" s="733">
        <v>1375</v>
      </c>
      <c r="AB8" s="733"/>
      <c r="AC8" s="733"/>
      <c r="AD8" s="733"/>
      <c r="AE8" s="734"/>
      <c r="AF8" s="735" t="s">
        <v>118</v>
      </c>
      <c r="AG8" s="736"/>
      <c r="AH8" s="736"/>
      <c r="AI8" s="736"/>
      <c r="AJ8" s="737"/>
      <c r="AK8" s="718"/>
      <c r="AL8" s="719"/>
      <c r="AM8" s="719"/>
      <c r="AN8" s="719"/>
      <c r="AO8" s="719"/>
      <c r="AP8" s="719"/>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c r="BS8" s="722" t="s">
        <v>545</v>
      </c>
      <c r="BT8" s="723"/>
      <c r="BU8" s="723"/>
      <c r="BV8" s="723"/>
      <c r="BW8" s="723"/>
      <c r="BX8" s="723"/>
      <c r="BY8" s="723"/>
      <c r="BZ8" s="723"/>
      <c r="CA8" s="723"/>
      <c r="CB8" s="723"/>
      <c r="CC8" s="723"/>
      <c r="CD8" s="723"/>
      <c r="CE8" s="723"/>
      <c r="CF8" s="723"/>
      <c r="CG8" s="724"/>
      <c r="CH8" s="725">
        <v>9</v>
      </c>
      <c r="CI8" s="726"/>
      <c r="CJ8" s="726"/>
      <c r="CK8" s="726"/>
      <c r="CL8" s="727"/>
      <c r="CM8" s="725">
        <v>1940</v>
      </c>
      <c r="CN8" s="726"/>
      <c r="CO8" s="726"/>
      <c r="CP8" s="726"/>
      <c r="CQ8" s="727"/>
      <c r="CR8" s="725">
        <v>13</v>
      </c>
      <c r="CS8" s="726"/>
      <c r="CT8" s="726"/>
      <c r="CU8" s="726"/>
      <c r="CV8" s="727"/>
      <c r="CW8" s="725">
        <v>472</v>
      </c>
      <c r="CX8" s="726"/>
      <c r="CY8" s="726"/>
      <c r="CZ8" s="726"/>
      <c r="DA8" s="727"/>
      <c r="DB8" s="725">
        <v>2289</v>
      </c>
      <c r="DC8" s="726"/>
      <c r="DD8" s="726"/>
      <c r="DE8" s="726"/>
      <c r="DF8" s="727"/>
      <c r="DG8" s="725"/>
      <c r="DH8" s="726"/>
      <c r="DI8" s="726"/>
      <c r="DJ8" s="726"/>
      <c r="DK8" s="727"/>
      <c r="DL8" s="725"/>
      <c r="DM8" s="726"/>
      <c r="DN8" s="726"/>
      <c r="DO8" s="726"/>
      <c r="DP8" s="727"/>
      <c r="DQ8" s="725"/>
      <c r="DR8" s="726"/>
      <c r="DS8" s="726"/>
      <c r="DT8" s="726"/>
      <c r="DU8" s="727"/>
      <c r="DV8" s="722"/>
      <c r="DW8" s="723"/>
      <c r="DX8" s="723"/>
      <c r="DY8" s="723"/>
      <c r="DZ8" s="728"/>
      <c r="EA8" s="212"/>
    </row>
    <row r="9" spans="1:131" s="213" customFormat="1" ht="26.25" customHeight="1" x14ac:dyDescent="0.2">
      <c r="A9" s="216">
        <v>3</v>
      </c>
      <c r="B9" s="729" t="s">
        <v>356</v>
      </c>
      <c r="C9" s="730"/>
      <c r="D9" s="730"/>
      <c r="E9" s="730"/>
      <c r="F9" s="730"/>
      <c r="G9" s="730"/>
      <c r="H9" s="730"/>
      <c r="I9" s="730"/>
      <c r="J9" s="730"/>
      <c r="K9" s="730"/>
      <c r="L9" s="730"/>
      <c r="M9" s="730"/>
      <c r="N9" s="730"/>
      <c r="O9" s="730"/>
      <c r="P9" s="731"/>
      <c r="Q9" s="732">
        <v>9</v>
      </c>
      <c r="R9" s="733"/>
      <c r="S9" s="733"/>
      <c r="T9" s="733"/>
      <c r="U9" s="733"/>
      <c r="V9" s="733">
        <v>9</v>
      </c>
      <c r="W9" s="733"/>
      <c r="X9" s="733"/>
      <c r="Y9" s="733"/>
      <c r="Z9" s="733"/>
      <c r="AA9" s="733">
        <v>0</v>
      </c>
      <c r="AB9" s="733"/>
      <c r="AC9" s="733"/>
      <c r="AD9" s="733"/>
      <c r="AE9" s="734"/>
      <c r="AF9" s="735" t="s">
        <v>118</v>
      </c>
      <c r="AG9" s="736"/>
      <c r="AH9" s="736"/>
      <c r="AI9" s="736"/>
      <c r="AJ9" s="737"/>
      <c r="AK9" s="718"/>
      <c r="AL9" s="719"/>
      <c r="AM9" s="719"/>
      <c r="AN9" s="719"/>
      <c r="AO9" s="719"/>
      <c r="AP9" s="719"/>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c r="BS9" s="722" t="s">
        <v>546</v>
      </c>
      <c r="BT9" s="723"/>
      <c r="BU9" s="723"/>
      <c r="BV9" s="723"/>
      <c r="BW9" s="723"/>
      <c r="BX9" s="723"/>
      <c r="BY9" s="723"/>
      <c r="BZ9" s="723"/>
      <c r="CA9" s="723"/>
      <c r="CB9" s="723"/>
      <c r="CC9" s="723"/>
      <c r="CD9" s="723"/>
      <c r="CE9" s="723"/>
      <c r="CF9" s="723"/>
      <c r="CG9" s="724"/>
      <c r="CH9" s="725">
        <v>-4</v>
      </c>
      <c r="CI9" s="726"/>
      <c r="CJ9" s="726"/>
      <c r="CK9" s="726"/>
      <c r="CL9" s="727"/>
      <c r="CM9" s="725">
        <v>109</v>
      </c>
      <c r="CN9" s="726"/>
      <c r="CO9" s="726"/>
      <c r="CP9" s="726"/>
      <c r="CQ9" s="727"/>
      <c r="CR9" s="725">
        <v>13</v>
      </c>
      <c r="CS9" s="726"/>
      <c r="CT9" s="726"/>
      <c r="CU9" s="726"/>
      <c r="CV9" s="727"/>
      <c r="CW9" s="725">
        <v>182</v>
      </c>
      <c r="CX9" s="726"/>
      <c r="CY9" s="726"/>
      <c r="CZ9" s="726"/>
      <c r="DA9" s="727"/>
      <c r="DB9" s="725">
        <v>4662</v>
      </c>
      <c r="DC9" s="726"/>
      <c r="DD9" s="726"/>
      <c r="DE9" s="726"/>
      <c r="DF9" s="727"/>
      <c r="DG9" s="725"/>
      <c r="DH9" s="726"/>
      <c r="DI9" s="726"/>
      <c r="DJ9" s="726"/>
      <c r="DK9" s="727"/>
      <c r="DL9" s="725"/>
      <c r="DM9" s="726"/>
      <c r="DN9" s="726"/>
      <c r="DO9" s="726"/>
      <c r="DP9" s="727"/>
      <c r="DQ9" s="725"/>
      <c r="DR9" s="726"/>
      <c r="DS9" s="726"/>
      <c r="DT9" s="726"/>
      <c r="DU9" s="727"/>
      <c r="DV9" s="722"/>
      <c r="DW9" s="723"/>
      <c r="DX9" s="723"/>
      <c r="DY9" s="723"/>
      <c r="DZ9" s="728"/>
      <c r="EA9" s="212"/>
    </row>
    <row r="10" spans="1:131" s="213" customFormat="1" ht="26.25" customHeight="1" x14ac:dyDescent="0.2">
      <c r="A10" s="216">
        <v>4</v>
      </c>
      <c r="B10" s="729" t="s">
        <v>357</v>
      </c>
      <c r="C10" s="730"/>
      <c r="D10" s="730"/>
      <c r="E10" s="730"/>
      <c r="F10" s="730"/>
      <c r="G10" s="730"/>
      <c r="H10" s="730"/>
      <c r="I10" s="730"/>
      <c r="J10" s="730"/>
      <c r="K10" s="730"/>
      <c r="L10" s="730"/>
      <c r="M10" s="730"/>
      <c r="N10" s="730"/>
      <c r="O10" s="730"/>
      <c r="P10" s="731"/>
      <c r="Q10" s="732">
        <v>244</v>
      </c>
      <c r="R10" s="733"/>
      <c r="S10" s="733"/>
      <c r="T10" s="733"/>
      <c r="U10" s="733"/>
      <c r="V10" s="733">
        <v>53</v>
      </c>
      <c r="W10" s="733"/>
      <c r="X10" s="733"/>
      <c r="Y10" s="733"/>
      <c r="Z10" s="733"/>
      <c r="AA10" s="733">
        <v>191</v>
      </c>
      <c r="AB10" s="733"/>
      <c r="AC10" s="733"/>
      <c r="AD10" s="733"/>
      <c r="AE10" s="734"/>
      <c r="AF10" s="735" t="s">
        <v>118</v>
      </c>
      <c r="AG10" s="736"/>
      <c r="AH10" s="736"/>
      <c r="AI10" s="736"/>
      <c r="AJ10" s="737"/>
      <c r="AK10" s="718"/>
      <c r="AL10" s="719"/>
      <c r="AM10" s="719"/>
      <c r="AN10" s="719"/>
      <c r="AO10" s="719"/>
      <c r="AP10" s="719">
        <v>710</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t="s">
        <v>543</v>
      </c>
      <c r="BS10" s="722" t="s">
        <v>547</v>
      </c>
      <c r="BT10" s="723"/>
      <c r="BU10" s="723"/>
      <c r="BV10" s="723"/>
      <c r="BW10" s="723"/>
      <c r="BX10" s="723"/>
      <c r="BY10" s="723"/>
      <c r="BZ10" s="723"/>
      <c r="CA10" s="723"/>
      <c r="CB10" s="723"/>
      <c r="CC10" s="723"/>
      <c r="CD10" s="723"/>
      <c r="CE10" s="723"/>
      <c r="CF10" s="723"/>
      <c r="CG10" s="724"/>
      <c r="CH10" s="725">
        <v>-78</v>
      </c>
      <c r="CI10" s="726"/>
      <c r="CJ10" s="726"/>
      <c r="CK10" s="726"/>
      <c r="CL10" s="727"/>
      <c r="CM10" s="725">
        <v>16133</v>
      </c>
      <c r="CN10" s="726"/>
      <c r="CO10" s="726"/>
      <c r="CP10" s="726"/>
      <c r="CQ10" s="727"/>
      <c r="CR10" s="725">
        <v>17112</v>
      </c>
      <c r="CS10" s="726"/>
      <c r="CT10" s="726"/>
      <c r="CU10" s="726"/>
      <c r="CV10" s="727"/>
      <c r="CW10" s="725">
        <v>143</v>
      </c>
      <c r="CX10" s="726"/>
      <c r="CY10" s="726"/>
      <c r="CZ10" s="726"/>
      <c r="DA10" s="727"/>
      <c r="DB10" s="725">
        <v>35210</v>
      </c>
      <c r="DC10" s="726"/>
      <c r="DD10" s="726"/>
      <c r="DE10" s="726"/>
      <c r="DF10" s="727"/>
      <c r="DG10" s="725"/>
      <c r="DH10" s="726"/>
      <c r="DI10" s="726"/>
      <c r="DJ10" s="726"/>
      <c r="DK10" s="727"/>
      <c r="DL10" s="725">
        <v>19690</v>
      </c>
      <c r="DM10" s="726"/>
      <c r="DN10" s="726"/>
      <c r="DO10" s="726"/>
      <c r="DP10" s="727"/>
      <c r="DQ10" s="725">
        <v>17721</v>
      </c>
      <c r="DR10" s="726"/>
      <c r="DS10" s="726"/>
      <c r="DT10" s="726"/>
      <c r="DU10" s="727"/>
      <c r="DV10" s="722"/>
      <c r="DW10" s="723"/>
      <c r="DX10" s="723"/>
      <c r="DY10" s="723"/>
      <c r="DZ10" s="728"/>
      <c r="EA10" s="212"/>
    </row>
    <row r="11" spans="1:131" s="213" customFormat="1" ht="26.25" customHeight="1" x14ac:dyDescent="0.2">
      <c r="A11" s="216">
        <v>5</v>
      </c>
      <c r="B11" s="729" t="s">
        <v>358</v>
      </c>
      <c r="C11" s="730"/>
      <c r="D11" s="730"/>
      <c r="E11" s="730"/>
      <c r="F11" s="730"/>
      <c r="G11" s="730"/>
      <c r="H11" s="730"/>
      <c r="I11" s="730"/>
      <c r="J11" s="730"/>
      <c r="K11" s="730"/>
      <c r="L11" s="730"/>
      <c r="M11" s="730"/>
      <c r="N11" s="730"/>
      <c r="O11" s="730"/>
      <c r="P11" s="731"/>
      <c r="Q11" s="732">
        <v>279</v>
      </c>
      <c r="R11" s="733"/>
      <c r="S11" s="733"/>
      <c r="T11" s="733"/>
      <c r="U11" s="733"/>
      <c r="V11" s="733">
        <v>211</v>
      </c>
      <c r="W11" s="733"/>
      <c r="X11" s="733"/>
      <c r="Y11" s="733"/>
      <c r="Z11" s="733"/>
      <c r="AA11" s="733">
        <v>68</v>
      </c>
      <c r="AB11" s="733"/>
      <c r="AC11" s="733"/>
      <c r="AD11" s="733"/>
      <c r="AE11" s="734"/>
      <c r="AF11" s="735" t="s">
        <v>118</v>
      </c>
      <c r="AG11" s="736"/>
      <c r="AH11" s="736"/>
      <c r="AI11" s="736"/>
      <c r="AJ11" s="737"/>
      <c r="AK11" s="718"/>
      <c r="AL11" s="719"/>
      <c r="AM11" s="719"/>
      <c r="AN11" s="719"/>
      <c r="AO11" s="719"/>
      <c r="AP11" s="719">
        <v>12823</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c r="BT11" s="723"/>
      <c r="BU11" s="723"/>
      <c r="BV11" s="723"/>
      <c r="BW11" s="723"/>
      <c r="BX11" s="723"/>
      <c r="BY11" s="723"/>
      <c r="BZ11" s="723"/>
      <c r="CA11" s="723"/>
      <c r="CB11" s="723"/>
      <c r="CC11" s="723"/>
      <c r="CD11" s="723"/>
      <c r="CE11" s="723"/>
      <c r="CF11" s="723"/>
      <c r="CG11" s="724"/>
      <c r="CH11" s="725"/>
      <c r="CI11" s="726"/>
      <c r="CJ11" s="726"/>
      <c r="CK11" s="726"/>
      <c r="CL11" s="727"/>
      <c r="CM11" s="725"/>
      <c r="CN11" s="726"/>
      <c r="CO11" s="726"/>
      <c r="CP11" s="726"/>
      <c r="CQ11" s="727"/>
      <c r="CR11" s="725"/>
      <c r="CS11" s="726"/>
      <c r="CT11" s="726"/>
      <c r="CU11" s="726"/>
      <c r="CV11" s="727"/>
      <c r="CW11" s="725"/>
      <c r="CX11" s="726"/>
      <c r="CY11" s="726"/>
      <c r="CZ11" s="726"/>
      <c r="DA11" s="727"/>
      <c r="DB11" s="725"/>
      <c r="DC11" s="726"/>
      <c r="DD11" s="726"/>
      <c r="DE11" s="726"/>
      <c r="DF11" s="727"/>
      <c r="DG11" s="725"/>
      <c r="DH11" s="726"/>
      <c r="DI11" s="726"/>
      <c r="DJ11" s="726"/>
      <c r="DK11" s="727"/>
      <c r="DL11" s="725"/>
      <c r="DM11" s="726"/>
      <c r="DN11" s="726"/>
      <c r="DO11" s="726"/>
      <c r="DP11" s="727"/>
      <c r="DQ11" s="725"/>
      <c r="DR11" s="726"/>
      <c r="DS11" s="726"/>
      <c r="DT11" s="726"/>
      <c r="DU11" s="727"/>
      <c r="DV11" s="722"/>
      <c r="DW11" s="723"/>
      <c r="DX11" s="723"/>
      <c r="DY11" s="723"/>
      <c r="DZ11" s="728"/>
      <c r="EA11" s="212"/>
    </row>
    <row r="12" spans="1:131" s="213" customFormat="1" ht="26.25" customHeight="1" x14ac:dyDescent="0.2">
      <c r="A12" s="216">
        <v>6</v>
      </c>
      <c r="B12" s="729" t="s">
        <v>359</v>
      </c>
      <c r="C12" s="730"/>
      <c r="D12" s="730"/>
      <c r="E12" s="730"/>
      <c r="F12" s="730"/>
      <c r="G12" s="730"/>
      <c r="H12" s="730"/>
      <c r="I12" s="730"/>
      <c r="J12" s="730"/>
      <c r="K12" s="730"/>
      <c r="L12" s="730"/>
      <c r="M12" s="730"/>
      <c r="N12" s="730"/>
      <c r="O12" s="730"/>
      <c r="P12" s="731"/>
      <c r="Q12" s="732">
        <v>187</v>
      </c>
      <c r="R12" s="733"/>
      <c r="S12" s="733"/>
      <c r="T12" s="733"/>
      <c r="U12" s="733"/>
      <c r="V12" s="733">
        <v>0</v>
      </c>
      <c r="W12" s="733"/>
      <c r="X12" s="733"/>
      <c r="Y12" s="733"/>
      <c r="Z12" s="733"/>
      <c r="AA12" s="733">
        <v>187</v>
      </c>
      <c r="AB12" s="733"/>
      <c r="AC12" s="733"/>
      <c r="AD12" s="733"/>
      <c r="AE12" s="734"/>
      <c r="AF12" s="735" t="s">
        <v>118</v>
      </c>
      <c r="AG12" s="736"/>
      <c r="AH12" s="736"/>
      <c r="AI12" s="736"/>
      <c r="AJ12" s="737"/>
      <c r="AK12" s="718"/>
      <c r="AL12" s="719"/>
      <c r="AM12" s="719"/>
      <c r="AN12" s="719"/>
      <c r="AO12" s="719"/>
      <c r="AP12" s="719"/>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c r="BT12" s="723"/>
      <c r="BU12" s="723"/>
      <c r="BV12" s="723"/>
      <c r="BW12" s="723"/>
      <c r="BX12" s="723"/>
      <c r="BY12" s="723"/>
      <c r="BZ12" s="723"/>
      <c r="CA12" s="723"/>
      <c r="CB12" s="723"/>
      <c r="CC12" s="723"/>
      <c r="CD12" s="723"/>
      <c r="CE12" s="723"/>
      <c r="CF12" s="723"/>
      <c r="CG12" s="724"/>
      <c r="CH12" s="725"/>
      <c r="CI12" s="726"/>
      <c r="CJ12" s="726"/>
      <c r="CK12" s="726"/>
      <c r="CL12" s="727"/>
      <c r="CM12" s="725"/>
      <c r="CN12" s="726"/>
      <c r="CO12" s="726"/>
      <c r="CP12" s="726"/>
      <c r="CQ12" s="727"/>
      <c r="CR12" s="725"/>
      <c r="CS12" s="726"/>
      <c r="CT12" s="726"/>
      <c r="CU12" s="726"/>
      <c r="CV12" s="727"/>
      <c r="CW12" s="725"/>
      <c r="CX12" s="726"/>
      <c r="CY12" s="726"/>
      <c r="CZ12" s="726"/>
      <c r="DA12" s="727"/>
      <c r="DB12" s="725"/>
      <c r="DC12" s="726"/>
      <c r="DD12" s="726"/>
      <c r="DE12" s="726"/>
      <c r="DF12" s="727"/>
      <c r="DG12" s="725"/>
      <c r="DH12" s="726"/>
      <c r="DI12" s="726"/>
      <c r="DJ12" s="726"/>
      <c r="DK12" s="727"/>
      <c r="DL12" s="725"/>
      <c r="DM12" s="726"/>
      <c r="DN12" s="726"/>
      <c r="DO12" s="726"/>
      <c r="DP12" s="727"/>
      <c r="DQ12" s="725"/>
      <c r="DR12" s="726"/>
      <c r="DS12" s="726"/>
      <c r="DT12" s="726"/>
      <c r="DU12" s="727"/>
      <c r="DV12" s="722"/>
      <c r="DW12" s="723"/>
      <c r="DX12" s="723"/>
      <c r="DY12" s="723"/>
      <c r="DZ12" s="728"/>
      <c r="EA12" s="212"/>
    </row>
    <row r="13" spans="1:131" s="213" customFormat="1" ht="26.25" customHeight="1" x14ac:dyDescent="0.2">
      <c r="A13" s="216">
        <v>7</v>
      </c>
      <c r="B13" s="729" t="s">
        <v>360</v>
      </c>
      <c r="C13" s="730"/>
      <c r="D13" s="730"/>
      <c r="E13" s="730"/>
      <c r="F13" s="730"/>
      <c r="G13" s="730"/>
      <c r="H13" s="730"/>
      <c r="I13" s="730"/>
      <c r="J13" s="730"/>
      <c r="K13" s="730"/>
      <c r="L13" s="730"/>
      <c r="M13" s="730"/>
      <c r="N13" s="730"/>
      <c r="O13" s="730"/>
      <c r="P13" s="731"/>
      <c r="Q13" s="732">
        <v>252</v>
      </c>
      <c r="R13" s="733"/>
      <c r="S13" s="733"/>
      <c r="T13" s="733"/>
      <c r="U13" s="733"/>
      <c r="V13" s="733">
        <v>0</v>
      </c>
      <c r="W13" s="733"/>
      <c r="X13" s="733"/>
      <c r="Y13" s="733"/>
      <c r="Z13" s="733"/>
      <c r="AA13" s="733">
        <v>252</v>
      </c>
      <c r="AB13" s="733"/>
      <c r="AC13" s="733"/>
      <c r="AD13" s="733"/>
      <c r="AE13" s="734"/>
      <c r="AF13" s="735" t="s">
        <v>118</v>
      </c>
      <c r="AG13" s="736"/>
      <c r="AH13" s="736"/>
      <c r="AI13" s="736"/>
      <c r="AJ13" s="737"/>
      <c r="AK13" s="718"/>
      <c r="AL13" s="719"/>
      <c r="AM13" s="719"/>
      <c r="AN13" s="719"/>
      <c r="AO13" s="719"/>
      <c r="AP13" s="719"/>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c r="BT13" s="723"/>
      <c r="BU13" s="723"/>
      <c r="BV13" s="723"/>
      <c r="BW13" s="723"/>
      <c r="BX13" s="723"/>
      <c r="BY13" s="723"/>
      <c r="BZ13" s="723"/>
      <c r="CA13" s="723"/>
      <c r="CB13" s="723"/>
      <c r="CC13" s="723"/>
      <c r="CD13" s="723"/>
      <c r="CE13" s="723"/>
      <c r="CF13" s="723"/>
      <c r="CG13" s="724"/>
      <c r="CH13" s="725"/>
      <c r="CI13" s="726"/>
      <c r="CJ13" s="726"/>
      <c r="CK13" s="726"/>
      <c r="CL13" s="727"/>
      <c r="CM13" s="725"/>
      <c r="CN13" s="726"/>
      <c r="CO13" s="726"/>
      <c r="CP13" s="726"/>
      <c r="CQ13" s="727"/>
      <c r="CR13" s="725"/>
      <c r="CS13" s="726"/>
      <c r="CT13" s="726"/>
      <c r="CU13" s="726"/>
      <c r="CV13" s="727"/>
      <c r="CW13" s="725"/>
      <c r="CX13" s="726"/>
      <c r="CY13" s="726"/>
      <c r="CZ13" s="726"/>
      <c r="DA13" s="727"/>
      <c r="DB13" s="725"/>
      <c r="DC13" s="726"/>
      <c r="DD13" s="726"/>
      <c r="DE13" s="726"/>
      <c r="DF13" s="727"/>
      <c r="DG13" s="725"/>
      <c r="DH13" s="726"/>
      <c r="DI13" s="726"/>
      <c r="DJ13" s="726"/>
      <c r="DK13" s="727"/>
      <c r="DL13" s="725"/>
      <c r="DM13" s="726"/>
      <c r="DN13" s="726"/>
      <c r="DO13" s="726"/>
      <c r="DP13" s="727"/>
      <c r="DQ13" s="725"/>
      <c r="DR13" s="726"/>
      <c r="DS13" s="726"/>
      <c r="DT13" s="726"/>
      <c r="DU13" s="727"/>
      <c r="DV13" s="722"/>
      <c r="DW13" s="723"/>
      <c r="DX13" s="723"/>
      <c r="DY13" s="723"/>
      <c r="DZ13" s="728"/>
      <c r="EA13" s="212"/>
    </row>
    <row r="14" spans="1:131" s="213" customFormat="1" ht="26.25" customHeight="1" x14ac:dyDescent="0.2">
      <c r="A14" s="216">
        <v>8</v>
      </c>
      <c r="B14" s="729" t="s">
        <v>361</v>
      </c>
      <c r="C14" s="730"/>
      <c r="D14" s="730"/>
      <c r="E14" s="730"/>
      <c r="F14" s="730"/>
      <c r="G14" s="730"/>
      <c r="H14" s="730"/>
      <c r="I14" s="730"/>
      <c r="J14" s="730"/>
      <c r="K14" s="730"/>
      <c r="L14" s="730"/>
      <c r="M14" s="730"/>
      <c r="N14" s="730"/>
      <c r="O14" s="730"/>
      <c r="P14" s="731"/>
      <c r="Q14" s="732">
        <v>2258</v>
      </c>
      <c r="R14" s="733"/>
      <c r="S14" s="733"/>
      <c r="T14" s="733"/>
      <c r="U14" s="733"/>
      <c r="V14" s="733">
        <v>144</v>
      </c>
      <c r="W14" s="733"/>
      <c r="X14" s="733"/>
      <c r="Y14" s="733"/>
      <c r="Z14" s="733"/>
      <c r="AA14" s="733">
        <v>2114</v>
      </c>
      <c r="AB14" s="733"/>
      <c r="AC14" s="733"/>
      <c r="AD14" s="733"/>
      <c r="AE14" s="734"/>
      <c r="AF14" s="735" t="s">
        <v>118</v>
      </c>
      <c r="AG14" s="736"/>
      <c r="AH14" s="736"/>
      <c r="AI14" s="736"/>
      <c r="AJ14" s="737"/>
      <c r="AK14" s="718"/>
      <c r="AL14" s="719"/>
      <c r="AM14" s="719"/>
      <c r="AN14" s="719"/>
      <c r="AO14" s="719"/>
      <c r="AP14" s="719"/>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c r="BT14" s="723"/>
      <c r="BU14" s="723"/>
      <c r="BV14" s="723"/>
      <c r="BW14" s="723"/>
      <c r="BX14" s="723"/>
      <c r="BY14" s="723"/>
      <c r="BZ14" s="723"/>
      <c r="CA14" s="723"/>
      <c r="CB14" s="723"/>
      <c r="CC14" s="723"/>
      <c r="CD14" s="723"/>
      <c r="CE14" s="723"/>
      <c r="CF14" s="723"/>
      <c r="CG14" s="724"/>
      <c r="CH14" s="725"/>
      <c r="CI14" s="726"/>
      <c r="CJ14" s="726"/>
      <c r="CK14" s="726"/>
      <c r="CL14" s="727"/>
      <c r="CM14" s="725"/>
      <c r="CN14" s="726"/>
      <c r="CO14" s="726"/>
      <c r="CP14" s="726"/>
      <c r="CQ14" s="727"/>
      <c r="CR14" s="725"/>
      <c r="CS14" s="726"/>
      <c r="CT14" s="726"/>
      <c r="CU14" s="726"/>
      <c r="CV14" s="727"/>
      <c r="CW14" s="725"/>
      <c r="CX14" s="726"/>
      <c r="CY14" s="726"/>
      <c r="CZ14" s="726"/>
      <c r="DA14" s="727"/>
      <c r="DB14" s="725"/>
      <c r="DC14" s="726"/>
      <c r="DD14" s="726"/>
      <c r="DE14" s="726"/>
      <c r="DF14" s="727"/>
      <c r="DG14" s="725"/>
      <c r="DH14" s="726"/>
      <c r="DI14" s="726"/>
      <c r="DJ14" s="726"/>
      <c r="DK14" s="727"/>
      <c r="DL14" s="725"/>
      <c r="DM14" s="726"/>
      <c r="DN14" s="726"/>
      <c r="DO14" s="726"/>
      <c r="DP14" s="727"/>
      <c r="DQ14" s="725"/>
      <c r="DR14" s="726"/>
      <c r="DS14" s="726"/>
      <c r="DT14" s="726"/>
      <c r="DU14" s="727"/>
      <c r="DV14" s="722"/>
      <c r="DW14" s="723"/>
      <c r="DX14" s="723"/>
      <c r="DY14" s="723"/>
      <c r="DZ14" s="728"/>
      <c r="EA14" s="212"/>
    </row>
    <row r="15" spans="1:131" s="213" customFormat="1" ht="26.25" customHeight="1" x14ac:dyDescent="0.2">
      <c r="A15" s="216">
        <v>9</v>
      </c>
      <c r="B15" s="729" t="s">
        <v>362</v>
      </c>
      <c r="C15" s="730"/>
      <c r="D15" s="730"/>
      <c r="E15" s="730"/>
      <c r="F15" s="730"/>
      <c r="G15" s="730"/>
      <c r="H15" s="730"/>
      <c r="I15" s="730"/>
      <c r="J15" s="730"/>
      <c r="K15" s="730"/>
      <c r="L15" s="730"/>
      <c r="M15" s="730"/>
      <c r="N15" s="730"/>
      <c r="O15" s="730"/>
      <c r="P15" s="731"/>
      <c r="Q15" s="732">
        <v>157098</v>
      </c>
      <c r="R15" s="733"/>
      <c r="S15" s="733"/>
      <c r="T15" s="733"/>
      <c r="U15" s="733"/>
      <c r="V15" s="733">
        <v>157098</v>
      </c>
      <c r="W15" s="733"/>
      <c r="X15" s="733"/>
      <c r="Y15" s="733"/>
      <c r="Z15" s="733"/>
      <c r="AA15" s="733">
        <v>0</v>
      </c>
      <c r="AB15" s="733"/>
      <c r="AC15" s="733"/>
      <c r="AD15" s="733"/>
      <c r="AE15" s="734"/>
      <c r="AF15" s="735" t="s">
        <v>118</v>
      </c>
      <c r="AG15" s="736"/>
      <c r="AH15" s="736"/>
      <c r="AI15" s="736"/>
      <c r="AJ15" s="737"/>
      <c r="AK15" s="718"/>
      <c r="AL15" s="719"/>
      <c r="AM15" s="719"/>
      <c r="AN15" s="719"/>
      <c r="AO15" s="719"/>
      <c r="AP15" s="719"/>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c r="BT15" s="723"/>
      <c r="BU15" s="723"/>
      <c r="BV15" s="723"/>
      <c r="BW15" s="723"/>
      <c r="BX15" s="723"/>
      <c r="BY15" s="723"/>
      <c r="BZ15" s="723"/>
      <c r="CA15" s="723"/>
      <c r="CB15" s="723"/>
      <c r="CC15" s="723"/>
      <c r="CD15" s="723"/>
      <c r="CE15" s="723"/>
      <c r="CF15" s="723"/>
      <c r="CG15" s="724"/>
      <c r="CH15" s="725"/>
      <c r="CI15" s="726"/>
      <c r="CJ15" s="726"/>
      <c r="CK15" s="726"/>
      <c r="CL15" s="727"/>
      <c r="CM15" s="725"/>
      <c r="CN15" s="726"/>
      <c r="CO15" s="726"/>
      <c r="CP15" s="726"/>
      <c r="CQ15" s="727"/>
      <c r="CR15" s="725"/>
      <c r="CS15" s="726"/>
      <c r="CT15" s="726"/>
      <c r="CU15" s="726"/>
      <c r="CV15" s="727"/>
      <c r="CW15" s="725"/>
      <c r="CX15" s="726"/>
      <c r="CY15" s="726"/>
      <c r="CZ15" s="726"/>
      <c r="DA15" s="727"/>
      <c r="DB15" s="725"/>
      <c r="DC15" s="726"/>
      <c r="DD15" s="726"/>
      <c r="DE15" s="726"/>
      <c r="DF15" s="727"/>
      <c r="DG15" s="725"/>
      <c r="DH15" s="726"/>
      <c r="DI15" s="726"/>
      <c r="DJ15" s="726"/>
      <c r="DK15" s="727"/>
      <c r="DL15" s="725"/>
      <c r="DM15" s="726"/>
      <c r="DN15" s="726"/>
      <c r="DO15" s="726"/>
      <c r="DP15" s="727"/>
      <c r="DQ15" s="725"/>
      <c r="DR15" s="726"/>
      <c r="DS15" s="726"/>
      <c r="DT15" s="726"/>
      <c r="DU15" s="727"/>
      <c r="DV15" s="722"/>
      <c r="DW15" s="723"/>
      <c r="DX15" s="723"/>
      <c r="DY15" s="723"/>
      <c r="DZ15" s="728"/>
      <c r="EA15" s="212"/>
    </row>
    <row r="16" spans="1:131" s="213" customFormat="1" ht="26.25" customHeight="1" x14ac:dyDescent="0.2">
      <c r="A16" s="216">
        <v>10</v>
      </c>
      <c r="B16" s="729"/>
      <c r="C16" s="730"/>
      <c r="D16" s="730"/>
      <c r="E16" s="730"/>
      <c r="F16" s="730"/>
      <c r="G16" s="730"/>
      <c r="H16" s="730"/>
      <c r="I16" s="730"/>
      <c r="J16" s="730"/>
      <c r="K16" s="730"/>
      <c r="L16" s="730"/>
      <c r="M16" s="730"/>
      <c r="N16" s="730"/>
      <c r="O16" s="730"/>
      <c r="P16" s="731"/>
      <c r="Q16" s="732"/>
      <c r="R16" s="733"/>
      <c r="S16" s="733"/>
      <c r="T16" s="733"/>
      <c r="U16" s="733"/>
      <c r="V16" s="733"/>
      <c r="W16" s="733"/>
      <c r="X16" s="733"/>
      <c r="Y16" s="733"/>
      <c r="Z16" s="733"/>
      <c r="AA16" s="733"/>
      <c r="AB16" s="733"/>
      <c r="AC16" s="733"/>
      <c r="AD16" s="733"/>
      <c r="AE16" s="734"/>
      <c r="AF16" s="735"/>
      <c r="AG16" s="736"/>
      <c r="AH16" s="736"/>
      <c r="AI16" s="736"/>
      <c r="AJ16" s="737"/>
      <c r="AK16" s="718"/>
      <c r="AL16" s="719"/>
      <c r="AM16" s="719"/>
      <c r="AN16" s="719"/>
      <c r="AO16" s="719"/>
      <c r="AP16" s="719"/>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c r="BT16" s="723"/>
      <c r="BU16" s="723"/>
      <c r="BV16" s="723"/>
      <c r="BW16" s="723"/>
      <c r="BX16" s="723"/>
      <c r="BY16" s="723"/>
      <c r="BZ16" s="723"/>
      <c r="CA16" s="723"/>
      <c r="CB16" s="723"/>
      <c r="CC16" s="723"/>
      <c r="CD16" s="723"/>
      <c r="CE16" s="723"/>
      <c r="CF16" s="723"/>
      <c r="CG16" s="724"/>
      <c r="CH16" s="725"/>
      <c r="CI16" s="726"/>
      <c r="CJ16" s="726"/>
      <c r="CK16" s="726"/>
      <c r="CL16" s="727"/>
      <c r="CM16" s="725"/>
      <c r="CN16" s="726"/>
      <c r="CO16" s="726"/>
      <c r="CP16" s="726"/>
      <c r="CQ16" s="727"/>
      <c r="CR16" s="725"/>
      <c r="CS16" s="726"/>
      <c r="CT16" s="726"/>
      <c r="CU16" s="726"/>
      <c r="CV16" s="727"/>
      <c r="CW16" s="725"/>
      <c r="CX16" s="726"/>
      <c r="CY16" s="726"/>
      <c r="CZ16" s="726"/>
      <c r="DA16" s="727"/>
      <c r="DB16" s="725"/>
      <c r="DC16" s="726"/>
      <c r="DD16" s="726"/>
      <c r="DE16" s="726"/>
      <c r="DF16" s="727"/>
      <c r="DG16" s="725"/>
      <c r="DH16" s="726"/>
      <c r="DI16" s="726"/>
      <c r="DJ16" s="726"/>
      <c r="DK16" s="727"/>
      <c r="DL16" s="725"/>
      <c r="DM16" s="726"/>
      <c r="DN16" s="726"/>
      <c r="DO16" s="726"/>
      <c r="DP16" s="727"/>
      <c r="DQ16" s="725"/>
      <c r="DR16" s="726"/>
      <c r="DS16" s="726"/>
      <c r="DT16" s="726"/>
      <c r="DU16" s="727"/>
      <c r="DV16" s="722"/>
      <c r="DW16" s="723"/>
      <c r="DX16" s="723"/>
      <c r="DY16" s="723"/>
      <c r="DZ16" s="728"/>
      <c r="EA16" s="212"/>
    </row>
    <row r="17" spans="1:131" s="213" customFormat="1" ht="26.25" customHeight="1" x14ac:dyDescent="0.2">
      <c r="A17" s="216">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c r="BT17" s="723"/>
      <c r="BU17" s="723"/>
      <c r="BV17" s="723"/>
      <c r="BW17" s="723"/>
      <c r="BX17" s="723"/>
      <c r="BY17" s="723"/>
      <c r="BZ17" s="723"/>
      <c r="CA17" s="723"/>
      <c r="CB17" s="723"/>
      <c r="CC17" s="723"/>
      <c r="CD17" s="723"/>
      <c r="CE17" s="723"/>
      <c r="CF17" s="723"/>
      <c r="CG17" s="724"/>
      <c r="CH17" s="725"/>
      <c r="CI17" s="726"/>
      <c r="CJ17" s="726"/>
      <c r="CK17" s="726"/>
      <c r="CL17" s="727"/>
      <c r="CM17" s="725"/>
      <c r="CN17" s="726"/>
      <c r="CO17" s="726"/>
      <c r="CP17" s="726"/>
      <c r="CQ17" s="727"/>
      <c r="CR17" s="725"/>
      <c r="CS17" s="726"/>
      <c r="CT17" s="726"/>
      <c r="CU17" s="726"/>
      <c r="CV17" s="727"/>
      <c r="CW17" s="725"/>
      <c r="CX17" s="726"/>
      <c r="CY17" s="726"/>
      <c r="CZ17" s="726"/>
      <c r="DA17" s="727"/>
      <c r="DB17" s="725"/>
      <c r="DC17" s="726"/>
      <c r="DD17" s="726"/>
      <c r="DE17" s="726"/>
      <c r="DF17" s="727"/>
      <c r="DG17" s="725"/>
      <c r="DH17" s="726"/>
      <c r="DI17" s="726"/>
      <c r="DJ17" s="726"/>
      <c r="DK17" s="727"/>
      <c r="DL17" s="725"/>
      <c r="DM17" s="726"/>
      <c r="DN17" s="726"/>
      <c r="DO17" s="726"/>
      <c r="DP17" s="727"/>
      <c r="DQ17" s="725"/>
      <c r="DR17" s="726"/>
      <c r="DS17" s="726"/>
      <c r="DT17" s="726"/>
      <c r="DU17" s="727"/>
      <c r="DV17" s="722"/>
      <c r="DW17" s="723"/>
      <c r="DX17" s="723"/>
      <c r="DY17" s="723"/>
      <c r="DZ17" s="728"/>
      <c r="EA17" s="212"/>
    </row>
    <row r="18" spans="1:131" s="213" customFormat="1" ht="26.25" customHeight="1" x14ac:dyDescent="0.2">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c r="BT18" s="723"/>
      <c r="BU18" s="723"/>
      <c r="BV18" s="723"/>
      <c r="BW18" s="723"/>
      <c r="BX18" s="723"/>
      <c r="BY18" s="723"/>
      <c r="BZ18" s="723"/>
      <c r="CA18" s="723"/>
      <c r="CB18" s="723"/>
      <c r="CC18" s="723"/>
      <c r="CD18" s="723"/>
      <c r="CE18" s="723"/>
      <c r="CF18" s="723"/>
      <c r="CG18" s="724"/>
      <c r="CH18" s="725"/>
      <c r="CI18" s="726"/>
      <c r="CJ18" s="726"/>
      <c r="CK18" s="726"/>
      <c r="CL18" s="727"/>
      <c r="CM18" s="725"/>
      <c r="CN18" s="726"/>
      <c r="CO18" s="726"/>
      <c r="CP18" s="726"/>
      <c r="CQ18" s="727"/>
      <c r="CR18" s="725"/>
      <c r="CS18" s="726"/>
      <c r="CT18" s="726"/>
      <c r="CU18" s="726"/>
      <c r="CV18" s="727"/>
      <c r="CW18" s="725"/>
      <c r="CX18" s="726"/>
      <c r="CY18" s="726"/>
      <c r="CZ18" s="726"/>
      <c r="DA18" s="727"/>
      <c r="DB18" s="725"/>
      <c r="DC18" s="726"/>
      <c r="DD18" s="726"/>
      <c r="DE18" s="726"/>
      <c r="DF18" s="727"/>
      <c r="DG18" s="725"/>
      <c r="DH18" s="726"/>
      <c r="DI18" s="726"/>
      <c r="DJ18" s="726"/>
      <c r="DK18" s="727"/>
      <c r="DL18" s="725"/>
      <c r="DM18" s="726"/>
      <c r="DN18" s="726"/>
      <c r="DO18" s="726"/>
      <c r="DP18" s="727"/>
      <c r="DQ18" s="725"/>
      <c r="DR18" s="726"/>
      <c r="DS18" s="726"/>
      <c r="DT18" s="726"/>
      <c r="DU18" s="727"/>
      <c r="DV18" s="722"/>
      <c r="DW18" s="723"/>
      <c r="DX18" s="723"/>
      <c r="DY18" s="723"/>
      <c r="DZ18" s="728"/>
      <c r="EA18" s="212"/>
    </row>
    <row r="19" spans="1:131" s="213" customFormat="1" ht="26.25" customHeight="1" x14ac:dyDescent="0.2">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c r="BT19" s="723"/>
      <c r="BU19" s="723"/>
      <c r="BV19" s="723"/>
      <c r="BW19" s="723"/>
      <c r="BX19" s="723"/>
      <c r="BY19" s="723"/>
      <c r="BZ19" s="723"/>
      <c r="CA19" s="723"/>
      <c r="CB19" s="723"/>
      <c r="CC19" s="723"/>
      <c r="CD19" s="723"/>
      <c r="CE19" s="723"/>
      <c r="CF19" s="723"/>
      <c r="CG19" s="724"/>
      <c r="CH19" s="725"/>
      <c r="CI19" s="726"/>
      <c r="CJ19" s="726"/>
      <c r="CK19" s="726"/>
      <c r="CL19" s="727"/>
      <c r="CM19" s="725"/>
      <c r="CN19" s="726"/>
      <c r="CO19" s="726"/>
      <c r="CP19" s="726"/>
      <c r="CQ19" s="727"/>
      <c r="CR19" s="725"/>
      <c r="CS19" s="726"/>
      <c r="CT19" s="726"/>
      <c r="CU19" s="726"/>
      <c r="CV19" s="727"/>
      <c r="CW19" s="725"/>
      <c r="CX19" s="726"/>
      <c r="CY19" s="726"/>
      <c r="CZ19" s="726"/>
      <c r="DA19" s="727"/>
      <c r="DB19" s="725"/>
      <c r="DC19" s="726"/>
      <c r="DD19" s="726"/>
      <c r="DE19" s="726"/>
      <c r="DF19" s="727"/>
      <c r="DG19" s="725"/>
      <c r="DH19" s="726"/>
      <c r="DI19" s="726"/>
      <c r="DJ19" s="726"/>
      <c r="DK19" s="727"/>
      <c r="DL19" s="725"/>
      <c r="DM19" s="726"/>
      <c r="DN19" s="726"/>
      <c r="DO19" s="726"/>
      <c r="DP19" s="727"/>
      <c r="DQ19" s="725"/>
      <c r="DR19" s="726"/>
      <c r="DS19" s="726"/>
      <c r="DT19" s="726"/>
      <c r="DU19" s="727"/>
      <c r="DV19" s="722"/>
      <c r="DW19" s="723"/>
      <c r="DX19" s="723"/>
      <c r="DY19" s="723"/>
      <c r="DZ19" s="728"/>
      <c r="EA19" s="212"/>
    </row>
    <row r="20" spans="1:131" s="213" customFormat="1" ht="26.25" customHeight="1" x14ac:dyDescent="0.2">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c r="BT20" s="723"/>
      <c r="BU20" s="723"/>
      <c r="BV20" s="723"/>
      <c r="BW20" s="723"/>
      <c r="BX20" s="723"/>
      <c r="BY20" s="723"/>
      <c r="BZ20" s="723"/>
      <c r="CA20" s="723"/>
      <c r="CB20" s="723"/>
      <c r="CC20" s="723"/>
      <c r="CD20" s="723"/>
      <c r="CE20" s="723"/>
      <c r="CF20" s="723"/>
      <c r="CG20" s="724"/>
      <c r="CH20" s="725"/>
      <c r="CI20" s="726"/>
      <c r="CJ20" s="726"/>
      <c r="CK20" s="726"/>
      <c r="CL20" s="727"/>
      <c r="CM20" s="725"/>
      <c r="CN20" s="726"/>
      <c r="CO20" s="726"/>
      <c r="CP20" s="726"/>
      <c r="CQ20" s="727"/>
      <c r="CR20" s="725"/>
      <c r="CS20" s="726"/>
      <c r="CT20" s="726"/>
      <c r="CU20" s="726"/>
      <c r="CV20" s="727"/>
      <c r="CW20" s="725"/>
      <c r="CX20" s="726"/>
      <c r="CY20" s="726"/>
      <c r="CZ20" s="726"/>
      <c r="DA20" s="727"/>
      <c r="DB20" s="725"/>
      <c r="DC20" s="726"/>
      <c r="DD20" s="726"/>
      <c r="DE20" s="726"/>
      <c r="DF20" s="727"/>
      <c r="DG20" s="725"/>
      <c r="DH20" s="726"/>
      <c r="DI20" s="726"/>
      <c r="DJ20" s="726"/>
      <c r="DK20" s="727"/>
      <c r="DL20" s="725"/>
      <c r="DM20" s="726"/>
      <c r="DN20" s="726"/>
      <c r="DO20" s="726"/>
      <c r="DP20" s="727"/>
      <c r="DQ20" s="725"/>
      <c r="DR20" s="726"/>
      <c r="DS20" s="726"/>
      <c r="DT20" s="726"/>
      <c r="DU20" s="727"/>
      <c r="DV20" s="722"/>
      <c r="DW20" s="723"/>
      <c r="DX20" s="723"/>
      <c r="DY20" s="723"/>
      <c r="DZ20" s="728"/>
      <c r="EA20" s="212"/>
    </row>
    <row r="21" spans="1:131" s="213" customFormat="1" ht="26.25" customHeight="1" thickBot="1" x14ac:dyDescent="0.25">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c r="BT21" s="723"/>
      <c r="BU21" s="723"/>
      <c r="BV21" s="723"/>
      <c r="BW21" s="723"/>
      <c r="BX21" s="723"/>
      <c r="BY21" s="723"/>
      <c r="BZ21" s="723"/>
      <c r="CA21" s="723"/>
      <c r="CB21" s="723"/>
      <c r="CC21" s="723"/>
      <c r="CD21" s="723"/>
      <c r="CE21" s="723"/>
      <c r="CF21" s="723"/>
      <c r="CG21" s="724"/>
      <c r="CH21" s="725"/>
      <c r="CI21" s="726"/>
      <c r="CJ21" s="726"/>
      <c r="CK21" s="726"/>
      <c r="CL21" s="727"/>
      <c r="CM21" s="725"/>
      <c r="CN21" s="726"/>
      <c r="CO21" s="726"/>
      <c r="CP21" s="726"/>
      <c r="CQ21" s="727"/>
      <c r="CR21" s="725"/>
      <c r="CS21" s="726"/>
      <c r="CT21" s="726"/>
      <c r="CU21" s="726"/>
      <c r="CV21" s="727"/>
      <c r="CW21" s="725"/>
      <c r="CX21" s="726"/>
      <c r="CY21" s="726"/>
      <c r="CZ21" s="726"/>
      <c r="DA21" s="727"/>
      <c r="DB21" s="725"/>
      <c r="DC21" s="726"/>
      <c r="DD21" s="726"/>
      <c r="DE21" s="726"/>
      <c r="DF21" s="727"/>
      <c r="DG21" s="725"/>
      <c r="DH21" s="726"/>
      <c r="DI21" s="726"/>
      <c r="DJ21" s="726"/>
      <c r="DK21" s="727"/>
      <c r="DL21" s="725"/>
      <c r="DM21" s="726"/>
      <c r="DN21" s="726"/>
      <c r="DO21" s="726"/>
      <c r="DP21" s="727"/>
      <c r="DQ21" s="725"/>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363</v>
      </c>
      <c r="BA22" s="761"/>
      <c r="BB22" s="761"/>
      <c r="BC22" s="761"/>
      <c r="BD22" s="762"/>
      <c r="BE22" s="211"/>
      <c r="BF22" s="211"/>
      <c r="BG22" s="211"/>
      <c r="BH22" s="211"/>
      <c r="BI22" s="211"/>
      <c r="BJ22" s="211"/>
      <c r="BK22" s="211"/>
      <c r="BL22" s="211"/>
      <c r="BM22" s="211"/>
      <c r="BN22" s="211"/>
      <c r="BO22" s="211"/>
      <c r="BP22" s="211"/>
      <c r="BQ22" s="216">
        <v>16</v>
      </c>
      <c r="BR22" s="217"/>
      <c r="BS22" s="722"/>
      <c r="BT22" s="723"/>
      <c r="BU22" s="723"/>
      <c r="BV22" s="723"/>
      <c r="BW22" s="723"/>
      <c r="BX22" s="723"/>
      <c r="BY22" s="723"/>
      <c r="BZ22" s="723"/>
      <c r="CA22" s="723"/>
      <c r="CB22" s="723"/>
      <c r="CC22" s="723"/>
      <c r="CD22" s="723"/>
      <c r="CE22" s="723"/>
      <c r="CF22" s="723"/>
      <c r="CG22" s="724"/>
      <c r="CH22" s="725"/>
      <c r="CI22" s="726"/>
      <c r="CJ22" s="726"/>
      <c r="CK22" s="726"/>
      <c r="CL22" s="727"/>
      <c r="CM22" s="725"/>
      <c r="CN22" s="726"/>
      <c r="CO22" s="726"/>
      <c r="CP22" s="726"/>
      <c r="CQ22" s="727"/>
      <c r="CR22" s="725"/>
      <c r="CS22" s="726"/>
      <c r="CT22" s="726"/>
      <c r="CU22" s="726"/>
      <c r="CV22" s="727"/>
      <c r="CW22" s="725"/>
      <c r="CX22" s="726"/>
      <c r="CY22" s="726"/>
      <c r="CZ22" s="726"/>
      <c r="DA22" s="727"/>
      <c r="DB22" s="725"/>
      <c r="DC22" s="726"/>
      <c r="DD22" s="726"/>
      <c r="DE22" s="726"/>
      <c r="DF22" s="727"/>
      <c r="DG22" s="725"/>
      <c r="DH22" s="726"/>
      <c r="DI22" s="726"/>
      <c r="DJ22" s="726"/>
      <c r="DK22" s="727"/>
      <c r="DL22" s="725"/>
      <c r="DM22" s="726"/>
      <c r="DN22" s="726"/>
      <c r="DO22" s="726"/>
      <c r="DP22" s="727"/>
      <c r="DQ22" s="725"/>
      <c r="DR22" s="726"/>
      <c r="DS22" s="726"/>
      <c r="DT22" s="726"/>
      <c r="DU22" s="727"/>
      <c r="DV22" s="722"/>
      <c r="DW22" s="723"/>
      <c r="DX22" s="723"/>
      <c r="DY22" s="723"/>
      <c r="DZ22" s="728"/>
      <c r="EA22" s="212"/>
    </row>
    <row r="23" spans="1:131" s="213" customFormat="1" ht="26.25" customHeight="1" thickBot="1" x14ac:dyDescent="0.25">
      <c r="A23" s="218" t="s">
        <v>364</v>
      </c>
      <c r="B23" s="738" t="s">
        <v>365</v>
      </c>
      <c r="C23" s="739"/>
      <c r="D23" s="739"/>
      <c r="E23" s="739"/>
      <c r="F23" s="739"/>
      <c r="G23" s="739"/>
      <c r="H23" s="739"/>
      <c r="I23" s="739"/>
      <c r="J23" s="739"/>
      <c r="K23" s="739"/>
      <c r="L23" s="739"/>
      <c r="M23" s="739"/>
      <c r="N23" s="739"/>
      <c r="O23" s="739"/>
      <c r="P23" s="740"/>
      <c r="Q23" s="741">
        <v>1045971</v>
      </c>
      <c r="R23" s="742"/>
      <c r="S23" s="742"/>
      <c r="T23" s="742"/>
      <c r="U23" s="742"/>
      <c r="V23" s="742">
        <v>1012339</v>
      </c>
      <c r="W23" s="742"/>
      <c r="X23" s="742"/>
      <c r="Y23" s="742"/>
      <c r="Z23" s="742"/>
      <c r="AA23" s="742">
        <v>33632</v>
      </c>
      <c r="AB23" s="742"/>
      <c r="AC23" s="742"/>
      <c r="AD23" s="742"/>
      <c r="AE23" s="743"/>
      <c r="AF23" s="744">
        <v>2238</v>
      </c>
      <c r="AG23" s="742"/>
      <c r="AH23" s="742"/>
      <c r="AI23" s="742"/>
      <c r="AJ23" s="745"/>
      <c r="AK23" s="746"/>
      <c r="AL23" s="747"/>
      <c r="AM23" s="747"/>
      <c r="AN23" s="747"/>
      <c r="AO23" s="747"/>
      <c r="AP23" s="742">
        <v>1254388</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c r="BT23" s="723"/>
      <c r="BU23" s="723"/>
      <c r="BV23" s="723"/>
      <c r="BW23" s="723"/>
      <c r="BX23" s="723"/>
      <c r="BY23" s="723"/>
      <c r="BZ23" s="723"/>
      <c r="CA23" s="723"/>
      <c r="CB23" s="723"/>
      <c r="CC23" s="723"/>
      <c r="CD23" s="723"/>
      <c r="CE23" s="723"/>
      <c r="CF23" s="723"/>
      <c r="CG23" s="724"/>
      <c r="CH23" s="725"/>
      <c r="CI23" s="726"/>
      <c r="CJ23" s="726"/>
      <c r="CK23" s="726"/>
      <c r="CL23" s="727"/>
      <c r="CM23" s="725"/>
      <c r="CN23" s="726"/>
      <c r="CO23" s="726"/>
      <c r="CP23" s="726"/>
      <c r="CQ23" s="727"/>
      <c r="CR23" s="725"/>
      <c r="CS23" s="726"/>
      <c r="CT23" s="726"/>
      <c r="CU23" s="726"/>
      <c r="CV23" s="727"/>
      <c r="CW23" s="725"/>
      <c r="CX23" s="726"/>
      <c r="CY23" s="726"/>
      <c r="CZ23" s="726"/>
      <c r="DA23" s="727"/>
      <c r="DB23" s="725"/>
      <c r="DC23" s="726"/>
      <c r="DD23" s="726"/>
      <c r="DE23" s="726"/>
      <c r="DF23" s="727"/>
      <c r="DG23" s="725"/>
      <c r="DH23" s="726"/>
      <c r="DI23" s="726"/>
      <c r="DJ23" s="726"/>
      <c r="DK23" s="727"/>
      <c r="DL23" s="725"/>
      <c r="DM23" s="726"/>
      <c r="DN23" s="726"/>
      <c r="DO23" s="726"/>
      <c r="DP23" s="727"/>
      <c r="DQ23" s="725"/>
      <c r="DR23" s="726"/>
      <c r="DS23" s="726"/>
      <c r="DT23" s="726"/>
      <c r="DU23" s="727"/>
      <c r="DV23" s="722"/>
      <c r="DW23" s="723"/>
      <c r="DX23" s="723"/>
      <c r="DY23" s="723"/>
      <c r="DZ23" s="728"/>
      <c r="EA23" s="212"/>
    </row>
    <row r="24" spans="1:131" s="213" customFormat="1" ht="26.25" customHeight="1" x14ac:dyDescent="0.2">
      <c r="A24" s="763" t="s">
        <v>366</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c r="BT24" s="723"/>
      <c r="BU24" s="723"/>
      <c r="BV24" s="723"/>
      <c r="BW24" s="723"/>
      <c r="BX24" s="723"/>
      <c r="BY24" s="723"/>
      <c r="BZ24" s="723"/>
      <c r="CA24" s="723"/>
      <c r="CB24" s="723"/>
      <c r="CC24" s="723"/>
      <c r="CD24" s="723"/>
      <c r="CE24" s="723"/>
      <c r="CF24" s="723"/>
      <c r="CG24" s="724"/>
      <c r="CH24" s="725"/>
      <c r="CI24" s="726"/>
      <c r="CJ24" s="726"/>
      <c r="CK24" s="726"/>
      <c r="CL24" s="727"/>
      <c r="CM24" s="725"/>
      <c r="CN24" s="726"/>
      <c r="CO24" s="726"/>
      <c r="CP24" s="726"/>
      <c r="CQ24" s="727"/>
      <c r="CR24" s="725"/>
      <c r="CS24" s="726"/>
      <c r="CT24" s="726"/>
      <c r="CU24" s="726"/>
      <c r="CV24" s="727"/>
      <c r="CW24" s="725"/>
      <c r="CX24" s="726"/>
      <c r="CY24" s="726"/>
      <c r="CZ24" s="726"/>
      <c r="DA24" s="727"/>
      <c r="DB24" s="725"/>
      <c r="DC24" s="726"/>
      <c r="DD24" s="726"/>
      <c r="DE24" s="726"/>
      <c r="DF24" s="727"/>
      <c r="DG24" s="725"/>
      <c r="DH24" s="726"/>
      <c r="DI24" s="726"/>
      <c r="DJ24" s="726"/>
      <c r="DK24" s="727"/>
      <c r="DL24" s="725"/>
      <c r="DM24" s="726"/>
      <c r="DN24" s="726"/>
      <c r="DO24" s="726"/>
      <c r="DP24" s="727"/>
      <c r="DQ24" s="725"/>
      <c r="DR24" s="726"/>
      <c r="DS24" s="726"/>
      <c r="DT24" s="726"/>
      <c r="DU24" s="727"/>
      <c r="DV24" s="722"/>
      <c r="DW24" s="723"/>
      <c r="DX24" s="723"/>
      <c r="DY24" s="723"/>
      <c r="DZ24" s="728"/>
      <c r="EA24" s="212"/>
    </row>
    <row r="25" spans="1:131" ht="26.25" customHeight="1" thickBot="1" x14ac:dyDescent="0.25">
      <c r="A25" s="674" t="s">
        <v>367</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c r="BT25" s="723"/>
      <c r="BU25" s="723"/>
      <c r="BV25" s="723"/>
      <c r="BW25" s="723"/>
      <c r="BX25" s="723"/>
      <c r="BY25" s="723"/>
      <c r="BZ25" s="723"/>
      <c r="CA25" s="723"/>
      <c r="CB25" s="723"/>
      <c r="CC25" s="723"/>
      <c r="CD25" s="723"/>
      <c r="CE25" s="723"/>
      <c r="CF25" s="723"/>
      <c r="CG25" s="724"/>
      <c r="CH25" s="725"/>
      <c r="CI25" s="726"/>
      <c r="CJ25" s="726"/>
      <c r="CK25" s="726"/>
      <c r="CL25" s="727"/>
      <c r="CM25" s="725"/>
      <c r="CN25" s="726"/>
      <c r="CO25" s="726"/>
      <c r="CP25" s="726"/>
      <c r="CQ25" s="727"/>
      <c r="CR25" s="725"/>
      <c r="CS25" s="726"/>
      <c r="CT25" s="726"/>
      <c r="CU25" s="726"/>
      <c r="CV25" s="727"/>
      <c r="CW25" s="725"/>
      <c r="CX25" s="726"/>
      <c r="CY25" s="726"/>
      <c r="CZ25" s="726"/>
      <c r="DA25" s="727"/>
      <c r="DB25" s="725"/>
      <c r="DC25" s="726"/>
      <c r="DD25" s="726"/>
      <c r="DE25" s="726"/>
      <c r="DF25" s="727"/>
      <c r="DG25" s="725"/>
      <c r="DH25" s="726"/>
      <c r="DI25" s="726"/>
      <c r="DJ25" s="726"/>
      <c r="DK25" s="727"/>
      <c r="DL25" s="725"/>
      <c r="DM25" s="726"/>
      <c r="DN25" s="726"/>
      <c r="DO25" s="726"/>
      <c r="DP25" s="727"/>
      <c r="DQ25" s="725"/>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368</v>
      </c>
      <c r="R26" s="683"/>
      <c r="S26" s="683"/>
      <c r="T26" s="683"/>
      <c r="U26" s="684"/>
      <c r="V26" s="682" t="s">
        <v>369</v>
      </c>
      <c r="W26" s="683"/>
      <c r="X26" s="683"/>
      <c r="Y26" s="683"/>
      <c r="Z26" s="684"/>
      <c r="AA26" s="682" t="s">
        <v>370</v>
      </c>
      <c r="AB26" s="683"/>
      <c r="AC26" s="683"/>
      <c r="AD26" s="683"/>
      <c r="AE26" s="683"/>
      <c r="AF26" s="769" t="s">
        <v>371</v>
      </c>
      <c r="AG26" s="770"/>
      <c r="AH26" s="770"/>
      <c r="AI26" s="770"/>
      <c r="AJ26" s="771"/>
      <c r="AK26" s="683" t="s">
        <v>372</v>
      </c>
      <c r="AL26" s="683"/>
      <c r="AM26" s="683"/>
      <c r="AN26" s="683"/>
      <c r="AO26" s="684"/>
      <c r="AP26" s="682" t="s">
        <v>373</v>
      </c>
      <c r="AQ26" s="683"/>
      <c r="AR26" s="683"/>
      <c r="AS26" s="683"/>
      <c r="AT26" s="684"/>
      <c r="AU26" s="682" t="s">
        <v>374</v>
      </c>
      <c r="AV26" s="683"/>
      <c r="AW26" s="683"/>
      <c r="AX26" s="683"/>
      <c r="AY26" s="684"/>
      <c r="AZ26" s="682" t="s">
        <v>375</v>
      </c>
      <c r="BA26" s="683"/>
      <c r="BB26" s="683"/>
      <c r="BC26" s="683"/>
      <c r="BD26" s="684"/>
      <c r="BE26" s="682" t="s">
        <v>344</v>
      </c>
      <c r="BF26" s="683"/>
      <c r="BG26" s="683"/>
      <c r="BH26" s="683"/>
      <c r="BI26" s="689"/>
      <c r="BJ26" s="210"/>
      <c r="BK26" s="210"/>
      <c r="BL26" s="210"/>
      <c r="BM26" s="210"/>
      <c r="BN26" s="210"/>
      <c r="BO26" s="219"/>
      <c r="BP26" s="219"/>
      <c r="BQ26" s="216">
        <v>20</v>
      </c>
      <c r="BR26" s="217"/>
      <c r="BS26" s="722"/>
      <c r="BT26" s="723"/>
      <c r="BU26" s="723"/>
      <c r="BV26" s="723"/>
      <c r="BW26" s="723"/>
      <c r="BX26" s="723"/>
      <c r="BY26" s="723"/>
      <c r="BZ26" s="723"/>
      <c r="CA26" s="723"/>
      <c r="CB26" s="723"/>
      <c r="CC26" s="723"/>
      <c r="CD26" s="723"/>
      <c r="CE26" s="723"/>
      <c r="CF26" s="723"/>
      <c r="CG26" s="724"/>
      <c r="CH26" s="725"/>
      <c r="CI26" s="726"/>
      <c r="CJ26" s="726"/>
      <c r="CK26" s="726"/>
      <c r="CL26" s="727"/>
      <c r="CM26" s="725"/>
      <c r="CN26" s="726"/>
      <c r="CO26" s="726"/>
      <c r="CP26" s="726"/>
      <c r="CQ26" s="727"/>
      <c r="CR26" s="725"/>
      <c r="CS26" s="726"/>
      <c r="CT26" s="726"/>
      <c r="CU26" s="726"/>
      <c r="CV26" s="727"/>
      <c r="CW26" s="725"/>
      <c r="CX26" s="726"/>
      <c r="CY26" s="726"/>
      <c r="CZ26" s="726"/>
      <c r="DA26" s="727"/>
      <c r="DB26" s="725"/>
      <c r="DC26" s="726"/>
      <c r="DD26" s="726"/>
      <c r="DE26" s="726"/>
      <c r="DF26" s="727"/>
      <c r="DG26" s="725"/>
      <c r="DH26" s="726"/>
      <c r="DI26" s="726"/>
      <c r="DJ26" s="726"/>
      <c r="DK26" s="727"/>
      <c r="DL26" s="725"/>
      <c r="DM26" s="726"/>
      <c r="DN26" s="726"/>
      <c r="DO26" s="726"/>
      <c r="DP26" s="727"/>
      <c r="DQ26" s="725"/>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c r="BT27" s="723"/>
      <c r="BU27" s="723"/>
      <c r="BV27" s="723"/>
      <c r="BW27" s="723"/>
      <c r="BX27" s="723"/>
      <c r="BY27" s="723"/>
      <c r="BZ27" s="723"/>
      <c r="CA27" s="723"/>
      <c r="CB27" s="723"/>
      <c r="CC27" s="723"/>
      <c r="CD27" s="723"/>
      <c r="CE27" s="723"/>
      <c r="CF27" s="723"/>
      <c r="CG27" s="724"/>
      <c r="CH27" s="725"/>
      <c r="CI27" s="726"/>
      <c r="CJ27" s="726"/>
      <c r="CK27" s="726"/>
      <c r="CL27" s="727"/>
      <c r="CM27" s="725"/>
      <c r="CN27" s="726"/>
      <c r="CO27" s="726"/>
      <c r="CP27" s="726"/>
      <c r="CQ27" s="727"/>
      <c r="CR27" s="725"/>
      <c r="CS27" s="726"/>
      <c r="CT27" s="726"/>
      <c r="CU27" s="726"/>
      <c r="CV27" s="727"/>
      <c r="CW27" s="725"/>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08"/>
    </row>
    <row r="28" spans="1:131" ht="26.25" customHeight="1" thickTop="1" x14ac:dyDescent="0.2">
      <c r="A28" s="220">
        <v>1</v>
      </c>
      <c r="B28" s="698" t="s">
        <v>376</v>
      </c>
      <c r="C28" s="699"/>
      <c r="D28" s="699"/>
      <c r="E28" s="699"/>
      <c r="F28" s="699"/>
      <c r="G28" s="699"/>
      <c r="H28" s="699"/>
      <c r="I28" s="699"/>
      <c r="J28" s="699"/>
      <c r="K28" s="699"/>
      <c r="L28" s="699"/>
      <c r="M28" s="699"/>
      <c r="N28" s="699"/>
      <c r="O28" s="699"/>
      <c r="P28" s="700"/>
      <c r="Q28" s="779">
        <v>99306</v>
      </c>
      <c r="R28" s="780"/>
      <c r="S28" s="780"/>
      <c r="T28" s="780"/>
      <c r="U28" s="780"/>
      <c r="V28" s="780">
        <v>98661</v>
      </c>
      <c r="W28" s="780"/>
      <c r="X28" s="780"/>
      <c r="Y28" s="780"/>
      <c r="Z28" s="780"/>
      <c r="AA28" s="780">
        <v>645</v>
      </c>
      <c r="AB28" s="780"/>
      <c r="AC28" s="780"/>
      <c r="AD28" s="780"/>
      <c r="AE28" s="781"/>
      <c r="AF28" s="782">
        <v>645</v>
      </c>
      <c r="AG28" s="780"/>
      <c r="AH28" s="780"/>
      <c r="AI28" s="780"/>
      <c r="AJ28" s="783"/>
      <c r="AK28" s="784">
        <v>5955</v>
      </c>
      <c r="AL28" s="785"/>
      <c r="AM28" s="785"/>
      <c r="AN28" s="785"/>
      <c r="AO28" s="785"/>
      <c r="AP28" s="785">
        <v>0</v>
      </c>
      <c r="AQ28" s="785"/>
      <c r="AR28" s="785"/>
      <c r="AS28" s="785"/>
      <c r="AT28" s="785"/>
      <c r="AU28" s="785">
        <v>0</v>
      </c>
      <c r="AV28" s="785"/>
      <c r="AW28" s="785"/>
      <c r="AX28" s="785"/>
      <c r="AY28" s="785"/>
      <c r="AZ28" s="786" t="s">
        <v>118</v>
      </c>
      <c r="BA28" s="786"/>
      <c r="BB28" s="786"/>
      <c r="BC28" s="786"/>
      <c r="BD28" s="786"/>
      <c r="BE28" s="777" t="s">
        <v>541</v>
      </c>
      <c r="BF28" s="777"/>
      <c r="BG28" s="777"/>
      <c r="BH28" s="777"/>
      <c r="BI28" s="778"/>
      <c r="BJ28" s="210"/>
      <c r="BK28" s="210"/>
      <c r="BL28" s="210"/>
      <c r="BM28" s="210"/>
      <c r="BN28" s="210"/>
      <c r="BO28" s="219"/>
      <c r="BP28" s="219"/>
      <c r="BQ28" s="216">
        <v>22</v>
      </c>
      <c r="BR28" s="217"/>
      <c r="BS28" s="722"/>
      <c r="BT28" s="723"/>
      <c r="BU28" s="723"/>
      <c r="BV28" s="723"/>
      <c r="BW28" s="723"/>
      <c r="BX28" s="723"/>
      <c r="BY28" s="723"/>
      <c r="BZ28" s="723"/>
      <c r="CA28" s="723"/>
      <c r="CB28" s="723"/>
      <c r="CC28" s="723"/>
      <c r="CD28" s="723"/>
      <c r="CE28" s="723"/>
      <c r="CF28" s="723"/>
      <c r="CG28" s="724"/>
      <c r="CH28" s="725"/>
      <c r="CI28" s="726"/>
      <c r="CJ28" s="726"/>
      <c r="CK28" s="726"/>
      <c r="CL28" s="727"/>
      <c r="CM28" s="725"/>
      <c r="CN28" s="726"/>
      <c r="CO28" s="726"/>
      <c r="CP28" s="726"/>
      <c r="CQ28" s="727"/>
      <c r="CR28" s="725"/>
      <c r="CS28" s="726"/>
      <c r="CT28" s="726"/>
      <c r="CU28" s="726"/>
      <c r="CV28" s="727"/>
      <c r="CW28" s="725"/>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08"/>
    </row>
    <row r="29" spans="1:131" ht="26.25" customHeight="1" x14ac:dyDescent="0.2">
      <c r="A29" s="220">
        <v>2</v>
      </c>
      <c r="B29" s="729" t="s">
        <v>377</v>
      </c>
      <c r="C29" s="730"/>
      <c r="D29" s="730"/>
      <c r="E29" s="730"/>
      <c r="F29" s="730"/>
      <c r="G29" s="730"/>
      <c r="H29" s="730"/>
      <c r="I29" s="730"/>
      <c r="J29" s="730"/>
      <c r="K29" s="730"/>
      <c r="L29" s="730"/>
      <c r="M29" s="730"/>
      <c r="N29" s="730"/>
      <c r="O29" s="730"/>
      <c r="P29" s="731"/>
      <c r="Q29" s="732">
        <v>32195</v>
      </c>
      <c r="R29" s="733"/>
      <c r="S29" s="733"/>
      <c r="T29" s="733"/>
      <c r="U29" s="733"/>
      <c r="V29" s="733">
        <v>31973</v>
      </c>
      <c r="W29" s="733"/>
      <c r="X29" s="733"/>
      <c r="Y29" s="733"/>
      <c r="Z29" s="733"/>
      <c r="AA29" s="733">
        <v>222</v>
      </c>
      <c r="AB29" s="733"/>
      <c r="AC29" s="733"/>
      <c r="AD29" s="733"/>
      <c r="AE29" s="734"/>
      <c r="AF29" s="775">
        <v>81</v>
      </c>
      <c r="AG29" s="733"/>
      <c r="AH29" s="733"/>
      <c r="AI29" s="733"/>
      <c r="AJ29" s="776"/>
      <c r="AK29" s="791">
        <v>0</v>
      </c>
      <c r="AL29" s="787"/>
      <c r="AM29" s="787"/>
      <c r="AN29" s="787"/>
      <c r="AO29" s="787"/>
      <c r="AP29" s="787">
        <v>731</v>
      </c>
      <c r="AQ29" s="787"/>
      <c r="AR29" s="787"/>
      <c r="AS29" s="787"/>
      <c r="AT29" s="787"/>
      <c r="AU29" s="787">
        <v>0</v>
      </c>
      <c r="AV29" s="787"/>
      <c r="AW29" s="787"/>
      <c r="AX29" s="787"/>
      <c r="AY29" s="787"/>
      <c r="AZ29" s="788" t="s">
        <v>118</v>
      </c>
      <c r="BA29" s="788"/>
      <c r="BB29" s="788"/>
      <c r="BC29" s="788"/>
      <c r="BD29" s="788"/>
      <c r="BE29" s="789" t="s">
        <v>542</v>
      </c>
      <c r="BF29" s="789"/>
      <c r="BG29" s="789"/>
      <c r="BH29" s="789"/>
      <c r="BI29" s="790"/>
      <c r="BJ29" s="210"/>
      <c r="BK29" s="210"/>
      <c r="BL29" s="210"/>
      <c r="BM29" s="210"/>
      <c r="BN29" s="210"/>
      <c r="BO29" s="219"/>
      <c r="BP29" s="219"/>
      <c r="BQ29" s="216">
        <v>23</v>
      </c>
      <c r="BR29" s="217"/>
      <c r="BS29" s="722"/>
      <c r="BT29" s="723"/>
      <c r="BU29" s="723"/>
      <c r="BV29" s="723"/>
      <c r="BW29" s="723"/>
      <c r="BX29" s="723"/>
      <c r="BY29" s="723"/>
      <c r="BZ29" s="723"/>
      <c r="CA29" s="723"/>
      <c r="CB29" s="723"/>
      <c r="CC29" s="723"/>
      <c r="CD29" s="723"/>
      <c r="CE29" s="723"/>
      <c r="CF29" s="723"/>
      <c r="CG29" s="724"/>
      <c r="CH29" s="725"/>
      <c r="CI29" s="726"/>
      <c r="CJ29" s="726"/>
      <c r="CK29" s="726"/>
      <c r="CL29" s="727"/>
      <c r="CM29" s="725"/>
      <c r="CN29" s="726"/>
      <c r="CO29" s="726"/>
      <c r="CP29" s="726"/>
      <c r="CQ29" s="727"/>
      <c r="CR29" s="725"/>
      <c r="CS29" s="726"/>
      <c r="CT29" s="726"/>
      <c r="CU29" s="726"/>
      <c r="CV29" s="727"/>
      <c r="CW29" s="725"/>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208"/>
    </row>
    <row r="30" spans="1:131" ht="26.25" customHeight="1" x14ac:dyDescent="0.2">
      <c r="A30" s="220">
        <v>3</v>
      </c>
      <c r="B30" s="729" t="s">
        <v>378</v>
      </c>
      <c r="C30" s="730"/>
      <c r="D30" s="730"/>
      <c r="E30" s="730"/>
      <c r="F30" s="730"/>
      <c r="G30" s="730"/>
      <c r="H30" s="730"/>
      <c r="I30" s="730"/>
      <c r="J30" s="730"/>
      <c r="K30" s="730"/>
      <c r="L30" s="730"/>
      <c r="M30" s="730"/>
      <c r="N30" s="730"/>
      <c r="O30" s="730"/>
      <c r="P30" s="731"/>
      <c r="Q30" s="732">
        <v>17943</v>
      </c>
      <c r="R30" s="733"/>
      <c r="S30" s="733"/>
      <c r="T30" s="733"/>
      <c r="U30" s="733"/>
      <c r="V30" s="733">
        <v>4348</v>
      </c>
      <c r="W30" s="733"/>
      <c r="X30" s="733"/>
      <c r="Y30" s="733"/>
      <c r="Z30" s="733"/>
      <c r="AA30" s="733">
        <v>13595</v>
      </c>
      <c r="AB30" s="733"/>
      <c r="AC30" s="733"/>
      <c r="AD30" s="733"/>
      <c r="AE30" s="734"/>
      <c r="AF30" s="775">
        <v>13595</v>
      </c>
      <c r="AG30" s="733"/>
      <c r="AH30" s="733"/>
      <c r="AI30" s="733"/>
      <c r="AJ30" s="776"/>
      <c r="AK30" s="791">
        <v>2121</v>
      </c>
      <c r="AL30" s="787"/>
      <c r="AM30" s="787"/>
      <c r="AN30" s="787"/>
      <c r="AO30" s="787"/>
      <c r="AP30" s="787">
        <v>31028</v>
      </c>
      <c r="AQ30" s="787"/>
      <c r="AR30" s="787"/>
      <c r="AS30" s="787"/>
      <c r="AT30" s="787"/>
      <c r="AU30" s="787">
        <v>16290</v>
      </c>
      <c r="AV30" s="787"/>
      <c r="AW30" s="787"/>
      <c r="AX30" s="787"/>
      <c r="AY30" s="787"/>
      <c r="AZ30" s="788" t="s">
        <v>118</v>
      </c>
      <c r="BA30" s="788"/>
      <c r="BB30" s="788"/>
      <c r="BC30" s="788"/>
      <c r="BD30" s="788"/>
      <c r="BE30" s="789" t="s">
        <v>379</v>
      </c>
      <c r="BF30" s="789"/>
      <c r="BG30" s="789"/>
      <c r="BH30" s="789"/>
      <c r="BI30" s="790"/>
      <c r="BJ30" s="210"/>
      <c r="BK30" s="210"/>
      <c r="BL30" s="210"/>
      <c r="BM30" s="210"/>
      <c r="BN30" s="210"/>
      <c r="BO30" s="219"/>
      <c r="BP30" s="219"/>
      <c r="BQ30" s="216">
        <v>24</v>
      </c>
      <c r="BR30" s="217"/>
      <c r="BS30" s="722"/>
      <c r="BT30" s="723"/>
      <c r="BU30" s="723"/>
      <c r="BV30" s="723"/>
      <c r="BW30" s="723"/>
      <c r="BX30" s="723"/>
      <c r="BY30" s="723"/>
      <c r="BZ30" s="723"/>
      <c r="CA30" s="723"/>
      <c r="CB30" s="723"/>
      <c r="CC30" s="723"/>
      <c r="CD30" s="723"/>
      <c r="CE30" s="723"/>
      <c r="CF30" s="723"/>
      <c r="CG30" s="724"/>
      <c r="CH30" s="725"/>
      <c r="CI30" s="726"/>
      <c r="CJ30" s="726"/>
      <c r="CK30" s="726"/>
      <c r="CL30" s="727"/>
      <c r="CM30" s="725"/>
      <c r="CN30" s="726"/>
      <c r="CO30" s="726"/>
      <c r="CP30" s="726"/>
      <c r="CQ30" s="727"/>
      <c r="CR30" s="725"/>
      <c r="CS30" s="726"/>
      <c r="CT30" s="726"/>
      <c r="CU30" s="726"/>
      <c r="CV30" s="727"/>
      <c r="CW30" s="725"/>
      <c r="CX30" s="726"/>
      <c r="CY30" s="726"/>
      <c r="CZ30" s="726"/>
      <c r="DA30" s="727"/>
      <c r="DB30" s="725"/>
      <c r="DC30" s="726"/>
      <c r="DD30" s="726"/>
      <c r="DE30" s="726"/>
      <c r="DF30" s="727"/>
      <c r="DG30" s="725"/>
      <c r="DH30" s="726"/>
      <c r="DI30" s="726"/>
      <c r="DJ30" s="726"/>
      <c r="DK30" s="727"/>
      <c r="DL30" s="725"/>
      <c r="DM30" s="726"/>
      <c r="DN30" s="726"/>
      <c r="DO30" s="726"/>
      <c r="DP30" s="727"/>
      <c r="DQ30" s="725"/>
      <c r="DR30" s="726"/>
      <c r="DS30" s="726"/>
      <c r="DT30" s="726"/>
      <c r="DU30" s="727"/>
      <c r="DV30" s="722"/>
      <c r="DW30" s="723"/>
      <c r="DX30" s="723"/>
      <c r="DY30" s="723"/>
      <c r="DZ30" s="728"/>
      <c r="EA30" s="208"/>
    </row>
    <row r="31" spans="1:131" ht="26.25" customHeight="1" x14ac:dyDescent="0.2">
      <c r="A31" s="220">
        <v>4</v>
      </c>
      <c r="B31" s="729" t="s">
        <v>380</v>
      </c>
      <c r="C31" s="730"/>
      <c r="D31" s="730"/>
      <c r="E31" s="730"/>
      <c r="F31" s="730"/>
      <c r="G31" s="730"/>
      <c r="H31" s="730"/>
      <c r="I31" s="730"/>
      <c r="J31" s="730"/>
      <c r="K31" s="730"/>
      <c r="L31" s="730"/>
      <c r="M31" s="730"/>
      <c r="N31" s="730"/>
      <c r="O31" s="730"/>
      <c r="P31" s="731"/>
      <c r="Q31" s="732">
        <v>5150</v>
      </c>
      <c r="R31" s="733"/>
      <c r="S31" s="733"/>
      <c r="T31" s="733"/>
      <c r="U31" s="733"/>
      <c r="V31" s="733">
        <v>1073</v>
      </c>
      <c r="W31" s="733"/>
      <c r="X31" s="733"/>
      <c r="Y31" s="733"/>
      <c r="Z31" s="733"/>
      <c r="AA31" s="733">
        <v>4077</v>
      </c>
      <c r="AB31" s="733"/>
      <c r="AC31" s="733"/>
      <c r="AD31" s="733"/>
      <c r="AE31" s="734"/>
      <c r="AF31" s="775">
        <v>4077</v>
      </c>
      <c r="AG31" s="733"/>
      <c r="AH31" s="733"/>
      <c r="AI31" s="733"/>
      <c r="AJ31" s="776"/>
      <c r="AK31" s="791">
        <v>1073</v>
      </c>
      <c r="AL31" s="787"/>
      <c r="AM31" s="787"/>
      <c r="AN31" s="787"/>
      <c r="AO31" s="787"/>
      <c r="AP31" s="787">
        <v>4736</v>
      </c>
      <c r="AQ31" s="787"/>
      <c r="AR31" s="787"/>
      <c r="AS31" s="787"/>
      <c r="AT31" s="787"/>
      <c r="AU31" s="787">
        <v>3083</v>
      </c>
      <c r="AV31" s="787"/>
      <c r="AW31" s="787"/>
      <c r="AX31" s="787"/>
      <c r="AY31" s="787"/>
      <c r="AZ31" s="788" t="s">
        <v>118</v>
      </c>
      <c r="BA31" s="788"/>
      <c r="BB31" s="788"/>
      <c r="BC31" s="788"/>
      <c r="BD31" s="788"/>
      <c r="BE31" s="789" t="s">
        <v>379</v>
      </c>
      <c r="BF31" s="789"/>
      <c r="BG31" s="789"/>
      <c r="BH31" s="789"/>
      <c r="BI31" s="790"/>
      <c r="BJ31" s="210"/>
      <c r="BK31" s="210"/>
      <c r="BL31" s="210"/>
      <c r="BM31" s="210"/>
      <c r="BN31" s="210"/>
      <c r="BO31" s="219"/>
      <c r="BP31" s="219"/>
      <c r="BQ31" s="216">
        <v>25</v>
      </c>
      <c r="BR31" s="217"/>
      <c r="BS31" s="722"/>
      <c r="BT31" s="723"/>
      <c r="BU31" s="723"/>
      <c r="BV31" s="723"/>
      <c r="BW31" s="723"/>
      <c r="BX31" s="723"/>
      <c r="BY31" s="723"/>
      <c r="BZ31" s="723"/>
      <c r="CA31" s="723"/>
      <c r="CB31" s="723"/>
      <c r="CC31" s="723"/>
      <c r="CD31" s="723"/>
      <c r="CE31" s="723"/>
      <c r="CF31" s="723"/>
      <c r="CG31" s="724"/>
      <c r="CH31" s="725"/>
      <c r="CI31" s="726"/>
      <c r="CJ31" s="726"/>
      <c r="CK31" s="726"/>
      <c r="CL31" s="727"/>
      <c r="CM31" s="725"/>
      <c r="CN31" s="726"/>
      <c r="CO31" s="726"/>
      <c r="CP31" s="726"/>
      <c r="CQ31" s="727"/>
      <c r="CR31" s="725"/>
      <c r="CS31" s="726"/>
      <c r="CT31" s="726"/>
      <c r="CU31" s="726"/>
      <c r="CV31" s="727"/>
      <c r="CW31" s="725"/>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08"/>
    </row>
    <row r="32" spans="1:131" ht="26.25" customHeight="1" x14ac:dyDescent="0.2">
      <c r="A32" s="220">
        <v>5</v>
      </c>
      <c r="B32" s="729" t="s">
        <v>381</v>
      </c>
      <c r="C32" s="730"/>
      <c r="D32" s="730"/>
      <c r="E32" s="730"/>
      <c r="F32" s="730"/>
      <c r="G32" s="730"/>
      <c r="H32" s="730"/>
      <c r="I32" s="730"/>
      <c r="J32" s="730"/>
      <c r="K32" s="730"/>
      <c r="L32" s="730"/>
      <c r="M32" s="730"/>
      <c r="N32" s="730"/>
      <c r="O32" s="730"/>
      <c r="P32" s="731"/>
      <c r="Q32" s="732">
        <v>9030</v>
      </c>
      <c r="R32" s="733"/>
      <c r="S32" s="733"/>
      <c r="T32" s="733"/>
      <c r="U32" s="733"/>
      <c r="V32" s="733">
        <v>5646</v>
      </c>
      <c r="W32" s="733"/>
      <c r="X32" s="733"/>
      <c r="Y32" s="733"/>
      <c r="Z32" s="733"/>
      <c r="AA32" s="733">
        <v>3384</v>
      </c>
      <c r="AB32" s="733"/>
      <c r="AC32" s="733"/>
      <c r="AD32" s="733"/>
      <c r="AE32" s="734"/>
      <c r="AF32" s="775">
        <v>3384</v>
      </c>
      <c r="AG32" s="733"/>
      <c r="AH32" s="733"/>
      <c r="AI32" s="733"/>
      <c r="AJ32" s="776"/>
      <c r="AK32" s="791">
        <v>0</v>
      </c>
      <c r="AL32" s="787"/>
      <c r="AM32" s="787"/>
      <c r="AN32" s="787"/>
      <c r="AO32" s="787"/>
      <c r="AP32" s="787">
        <v>29110</v>
      </c>
      <c r="AQ32" s="787"/>
      <c r="AR32" s="787"/>
      <c r="AS32" s="787"/>
      <c r="AT32" s="787"/>
      <c r="AU32" s="787">
        <v>0</v>
      </c>
      <c r="AV32" s="787"/>
      <c r="AW32" s="787"/>
      <c r="AX32" s="787"/>
      <c r="AY32" s="787"/>
      <c r="AZ32" s="788" t="s">
        <v>118</v>
      </c>
      <c r="BA32" s="788"/>
      <c r="BB32" s="788"/>
      <c r="BC32" s="788"/>
      <c r="BD32" s="788"/>
      <c r="BE32" s="789" t="s">
        <v>379</v>
      </c>
      <c r="BF32" s="789"/>
      <c r="BG32" s="789"/>
      <c r="BH32" s="789"/>
      <c r="BI32" s="790"/>
      <c r="BJ32" s="210"/>
      <c r="BK32" s="210"/>
      <c r="BL32" s="210"/>
      <c r="BM32" s="210"/>
      <c r="BN32" s="210"/>
      <c r="BO32" s="219"/>
      <c r="BP32" s="219"/>
      <c r="BQ32" s="216">
        <v>26</v>
      </c>
      <c r="BR32" s="217"/>
      <c r="BS32" s="722"/>
      <c r="BT32" s="723"/>
      <c r="BU32" s="723"/>
      <c r="BV32" s="723"/>
      <c r="BW32" s="723"/>
      <c r="BX32" s="723"/>
      <c r="BY32" s="723"/>
      <c r="BZ32" s="723"/>
      <c r="CA32" s="723"/>
      <c r="CB32" s="723"/>
      <c r="CC32" s="723"/>
      <c r="CD32" s="723"/>
      <c r="CE32" s="723"/>
      <c r="CF32" s="723"/>
      <c r="CG32" s="724"/>
      <c r="CH32" s="725"/>
      <c r="CI32" s="726"/>
      <c r="CJ32" s="726"/>
      <c r="CK32" s="726"/>
      <c r="CL32" s="727"/>
      <c r="CM32" s="725"/>
      <c r="CN32" s="726"/>
      <c r="CO32" s="726"/>
      <c r="CP32" s="726"/>
      <c r="CQ32" s="727"/>
      <c r="CR32" s="725"/>
      <c r="CS32" s="726"/>
      <c r="CT32" s="726"/>
      <c r="CU32" s="726"/>
      <c r="CV32" s="727"/>
      <c r="CW32" s="725"/>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08"/>
    </row>
    <row r="33" spans="1:131" ht="26.25" customHeight="1" x14ac:dyDescent="0.2">
      <c r="A33" s="220">
        <v>6</v>
      </c>
      <c r="B33" s="729" t="s">
        <v>382</v>
      </c>
      <c r="C33" s="730"/>
      <c r="D33" s="730"/>
      <c r="E33" s="730"/>
      <c r="F33" s="730"/>
      <c r="G33" s="730"/>
      <c r="H33" s="730"/>
      <c r="I33" s="730"/>
      <c r="J33" s="730"/>
      <c r="K33" s="730"/>
      <c r="L33" s="730"/>
      <c r="M33" s="730"/>
      <c r="N33" s="730"/>
      <c r="O33" s="730"/>
      <c r="P33" s="731"/>
      <c r="Q33" s="732">
        <v>1618</v>
      </c>
      <c r="R33" s="733"/>
      <c r="S33" s="733"/>
      <c r="T33" s="733"/>
      <c r="U33" s="733"/>
      <c r="V33" s="733">
        <v>1136</v>
      </c>
      <c r="W33" s="733"/>
      <c r="X33" s="733"/>
      <c r="Y33" s="733"/>
      <c r="Z33" s="733"/>
      <c r="AA33" s="733">
        <v>482</v>
      </c>
      <c r="AB33" s="733"/>
      <c r="AC33" s="733"/>
      <c r="AD33" s="733"/>
      <c r="AE33" s="734"/>
      <c r="AF33" s="775">
        <v>482</v>
      </c>
      <c r="AG33" s="733"/>
      <c r="AH33" s="733"/>
      <c r="AI33" s="733"/>
      <c r="AJ33" s="776"/>
      <c r="AK33" s="791">
        <v>272</v>
      </c>
      <c r="AL33" s="787"/>
      <c r="AM33" s="787"/>
      <c r="AN33" s="787"/>
      <c r="AO33" s="787"/>
      <c r="AP33" s="787">
        <v>4266</v>
      </c>
      <c r="AQ33" s="787"/>
      <c r="AR33" s="787"/>
      <c r="AS33" s="787"/>
      <c r="AT33" s="787"/>
      <c r="AU33" s="787">
        <v>1847</v>
      </c>
      <c r="AV33" s="787"/>
      <c r="AW33" s="787"/>
      <c r="AX33" s="787"/>
      <c r="AY33" s="787"/>
      <c r="AZ33" s="788" t="s">
        <v>118</v>
      </c>
      <c r="BA33" s="788"/>
      <c r="BB33" s="788"/>
      <c r="BC33" s="788"/>
      <c r="BD33" s="788"/>
      <c r="BE33" s="789" t="s">
        <v>379</v>
      </c>
      <c r="BF33" s="789"/>
      <c r="BG33" s="789"/>
      <c r="BH33" s="789"/>
      <c r="BI33" s="790"/>
      <c r="BJ33" s="210"/>
      <c r="BK33" s="210"/>
      <c r="BL33" s="210"/>
      <c r="BM33" s="210"/>
      <c r="BN33" s="210"/>
      <c r="BO33" s="219"/>
      <c r="BP33" s="219"/>
      <c r="BQ33" s="216">
        <v>27</v>
      </c>
      <c r="BR33" s="217"/>
      <c r="BS33" s="722"/>
      <c r="BT33" s="723"/>
      <c r="BU33" s="723"/>
      <c r="BV33" s="723"/>
      <c r="BW33" s="723"/>
      <c r="BX33" s="723"/>
      <c r="BY33" s="723"/>
      <c r="BZ33" s="723"/>
      <c r="CA33" s="723"/>
      <c r="CB33" s="723"/>
      <c r="CC33" s="723"/>
      <c r="CD33" s="723"/>
      <c r="CE33" s="723"/>
      <c r="CF33" s="723"/>
      <c r="CG33" s="724"/>
      <c r="CH33" s="725"/>
      <c r="CI33" s="726"/>
      <c r="CJ33" s="726"/>
      <c r="CK33" s="726"/>
      <c r="CL33" s="727"/>
      <c r="CM33" s="725"/>
      <c r="CN33" s="726"/>
      <c r="CO33" s="726"/>
      <c r="CP33" s="726"/>
      <c r="CQ33" s="727"/>
      <c r="CR33" s="725"/>
      <c r="CS33" s="726"/>
      <c r="CT33" s="726"/>
      <c r="CU33" s="726"/>
      <c r="CV33" s="727"/>
      <c r="CW33" s="725"/>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2">
      <c r="A34" s="220">
        <v>7</v>
      </c>
      <c r="B34" s="729" t="s">
        <v>383</v>
      </c>
      <c r="C34" s="730"/>
      <c r="D34" s="730"/>
      <c r="E34" s="730"/>
      <c r="F34" s="730"/>
      <c r="G34" s="730"/>
      <c r="H34" s="730"/>
      <c r="I34" s="730"/>
      <c r="J34" s="730"/>
      <c r="K34" s="730"/>
      <c r="L34" s="730"/>
      <c r="M34" s="730"/>
      <c r="N34" s="730"/>
      <c r="O34" s="730"/>
      <c r="P34" s="731"/>
      <c r="Q34" s="732">
        <v>1447</v>
      </c>
      <c r="R34" s="733"/>
      <c r="S34" s="733"/>
      <c r="T34" s="733"/>
      <c r="U34" s="733"/>
      <c r="V34" s="733">
        <v>10</v>
      </c>
      <c r="W34" s="733"/>
      <c r="X34" s="733"/>
      <c r="Y34" s="733"/>
      <c r="Z34" s="733"/>
      <c r="AA34" s="733">
        <v>1437</v>
      </c>
      <c r="AB34" s="733"/>
      <c r="AC34" s="733"/>
      <c r="AD34" s="733"/>
      <c r="AE34" s="734"/>
      <c r="AF34" s="775">
        <v>1437</v>
      </c>
      <c r="AG34" s="733"/>
      <c r="AH34" s="733"/>
      <c r="AI34" s="733"/>
      <c r="AJ34" s="776"/>
      <c r="AK34" s="791">
        <v>0</v>
      </c>
      <c r="AL34" s="787"/>
      <c r="AM34" s="787"/>
      <c r="AN34" s="787"/>
      <c r="AO34" s="787"/>
      <c r="AP34" s="787">
        <v>0</v>
      </c>
      <c r="AQ34" s="787"/>
      <c r="AR34" s="787"/>
      <c r="AS34" s="787"/>
      <c r="AT34" s="787"/>
      <c r="AU34" s="787">
        <v>0</v>
      </c>
      <c r="AV34" s="787"/>
      <c r="AW34" s="787"/>
      <c r="AX34" s="787"/>
      <c r="AY34" s="787"/>
      <c r="AZ34" s="788" t="s">
        <v>118</v>
      </c>
      <c r="BA34" s="788"/>
      <c r="BB34" s="788"/>
      <c r="BC34" s="788"/>
      <c r="BD34" s="788"/>
      <c r="BE34" s="789" t="s">
        <v>379</v>
      </c>
      <c r="BF34" s="789"/>
      <c r="BG34" s="789"/>
      <c r="BH34" s="789"/>
      <c r="BI34" s="790"/>
      <c r="BJ34" s="210"/>
      <c r="BK34" s="210"/>
      <c r="BL34" s="210"/>
      <c r="BM34" s="210"/>
      <c r="BN34" s="210"/>
      <c r="BO34" s="219"/>
      <c r="BP34" s="219"/>
      <c r="BQ34" s="216">
        <v>28</v>
      </c>
      <c r="BR34" s="217"/>
      <c r="BS34" s="722"/>
      <c r="BT34" s="723"/>
      <c r="BU34" s="723"/>
      <c r="BV34" s="723"/>
      <c r="BW34" s="723"/>
      <c r="BX34" s="723"/>
      <c r="BY34" s="723"/>
      <c r="BZ34" s="723"/>
      <c r="CA34" s="723"/>
      <c r="CB34" s="723"/>
      <c r="CC34" s="723"/>
      <c r="CD34" s="723"/>
      <c r="CE34" s="723"/>
      <c r="CF34" s="723"/>
      <c r="CG34" s="724"/>
      <c r="CH34" s="725"/>
      <c r="CI34" s="726"/>
      <c r="CJ34" s="726"/>
      <c r="CK34" s="726"/>
      <c r="CL34" s="727"/>
      <c r="CM34" s="725"/>
      <c r="CN34" s="726"/>
      <c r="CO34" s="726"/>
      <c r="CP34" s="726"/>
      <c r="CQ34" s="727"/>
      <c r="CR34" s="725"/>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2">
      <c r="A35" s="220">
        <v>8</v>
      </c>
      <c r="B35" s="729" t="s">
        <v>384</v>
      </c>
      <c r="C35" s="730"/>
      <c r="D35" s="730"/>
      <c r="E35" s="730"/>
      <c r="F35" s="730"/>
      <c r="G35" s="730"/>
      <c r="H35" s="730"/>
      <c r="I35" s="730"/>
      <c r="J35" s="730"/>
      <c r="K35" s="730"/>
      <c r="L35" s="730"/>
      <c r="M35" s="730"/>
      <c r="N35" s="730"/>
      <c r="O35" s="730"/>
      <c r="P35" s="731"/>
      <c r="Q35" s="732">
        <v>1841</v>
      </c>
      <c r="R35" s="733"/>
      <c r="S35" s="733"/>
      <c r="T35" s="733"/>
      <c r="U35" s="733"/>
      <c r="V35" s="733">
        <v>1832</v>
      </c>
      <c r="W35" s="733"/>
      <c r="X35" s="733"/>
      <c r="Y35" s="733"/>
      <c r="Z35" s="733"/>
      <c r="AA35" s="733">
        <v>9</v>
      </c>
      <c r="AB35" s="733"/>
      <c r="AC35" s="733"/>
      <c r="AD35" s="733"/>
      <c r="AE35" s="734"/>
      <c r="AF35" s="775">
        <v>9</v>
      </c>
      <c r="AG35" s="733"/>
      <c r="AH35" s="733"/>
      <c r="AI35" s="733"/>
      <c r="AJ35" s="776"/>
      <c r="AK35" s="791">
        <v>222</v>
      </c>
      <c r="AL35" s="787"/>
      <c r="AM35" s="787"/>
      <c r="AN35" s="787"/>
      <c r="AO35" s="787"/>
      <c r="AP35" s="787">
        <v>11478</v>
      </c>
      <c r="AQ35" s="787"/>
      <c r="AR35" s="787"/>
      <c r="AS35" s="787"/>
      <c r="AT35" s="787"/>
      <c r="AU35" s="787">
        <v>3880</v>
      </c>
      <c r="AV35" s="787"/>
      <c r="AW35" s="787"/>
      <c r="AX35" s="787"/>
      <c r="AY35" s="787"/>
      <c r="AZ35" s="788" t="s">
        <v>118</v>
      </c>
      <c r="BA35" s="788"/>
      <c r="BB35" s="788"/>
      <c r="BC35" s="788"/>
      <c r="BD35" s="788"/>
      <c r="BE35" s="789" t="s">
        <v>385</v>
      </c>
      <c r="BF35" s="789"/>
      <c r="BG35" s="789"/>
      <c r="BH35" s="789"/>
      <c r="BI35" s="790"/>
      <c r="BJ35" s="210"/>
      <c r="BK35" s="210"/>
      <c r="BL35" s="210"/>
      <c r="BM35" s="210"/>
      <c r="BN35" s="210"/>
      <c r="BO35" s="219"/>
      <c r="BP35" s="219"/>
      <c r="BQ35" s="216">
        <v>29</v>
      </c>
      <c r="BR35" s="217"/>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2">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386</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364</v>
      </c>
      <c r="B63" s="738" t="s">
        <v>387</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23710</v>
      </c>
      <c r="AG63" s="806"/>
      <c r="AH63" s="806"/>
      <c r="AI63" s="806"/>
      <c r="AJ63" s="807"/>
      <c r="AK63" s="808"/>
      <c r="AL63" s="803"/>
      <c r="AM63" s="803"/>
      <c r="AN63" s="803"/>
      <c r="AO63" s="803"/>
      <c r="AP63" s="806">
        <v>81349</v>
      </c>
      <c r="AQ63" s="806"/>
      <c r="AR63" s="806"/>
      <c r="AS63" s="806"/>
      <c r="AT63" s="806"/>
      <c r="AU63" s="806">
        <v>25100</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388</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389</v>
      </c>
      <c r="B66" s="677"/>
      <c r="C66" s="677"/>
      <c r="D66" s="677"/>
      <c r="E66" s="677"/>
      <c r="F66" s="677"/>
      <c r="G66" s="677"/>
      <c r="H66" s="677"/>
      <c r="I66" s="677"/>
      <c r="J66" s="677"/>
      <c r="K66" s="677"/>
      <c r="L66" s="677"/>
      <c r="M66" s="677"/>
      <c r="N66" s="677"/>
      <c r="O66" s="677"/>
      <c r="P66" s="678"/>
      <c r="Q66" s="682" t="s">
        <v>368</v>
      </c>
      <c r="R66" s="683"/>
      <c r="S66" s="683"/>
      <c r="T66" s="683"/>
      <c r="U66" s="684"/>
      <c r="V66" s="682" t="s">
        <v>369</v>
      </c>
      <c r="W66" s="683"/>
      <c r="X66" s="683"/>
      <c r="Y66" s="683"/>
      <c r="Z66" s="684"/>
      <c r="AA66" s="682" t="s">
        <v>370</v>
      </c>
      <c r="AB66" s="683"/>
      <c r="AC66" s="683"/>
      <c r="AD66" s="683"/>
      <c r="AE66" s="684"/>
      <c r="AF66" s="818" t="s">
        <v>371</v>
      </c>
      <c r="AG66" s="770"/>
      <c r="AH66" s="770"/>
      <c r="AI66" s="770"/>
      <c r="AJ66" s="819"/>
      <c r="AK66" s="682" t="s">
        <v>372</v>
      </c>
      <c r="AL66" s="677"/>
      <c r="AM66" s="677"/>
      <c r="AN66" s="677"/>
      <c r="AO66" s="678"/>
      <c r="AP66" s="682" t="s">
        <v>373</v>
      </c>
      <c r="AQ66" s="683"/>
      <c r="AR66" s="683"/>
      <c r="AS66" s="683"/>
      <c r="AT66" s="684"/>
      <c r="AU66" s="682" t="s">
        <v>390</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4">
        <v>1</v>
      </c>
      <c r="B68" s="833"/>
      <c r="C68" s="834"/>
      <c r="D68" s="834"/>
      <c r="E68" s="834"/>
      <c r="F68" s="834"/>
      <c r="G68" s="834"/>
      <c r="H68" s="834"/>
      <c r="I68" s="834"/>
      <c r="J68" s="834"/>
      <c r="K68" s="834"/>
      <c r="L68" s="834"/>
      <c r="M68" s="834"/>
      <c r="N68" s="834"/>
      <c r="O68" s="834"/>
      <c r="P68" s="835"/>
      <c r="Q68" s="836"/>
      <c r="R68" s="830"/>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6">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6">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6">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6">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6">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6">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6">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6">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8" t="s">
        <v>364</v>
      </c>
      <c r="B88" s="738" t="s">
        <v>391</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c r="AG88" s="806"/>
      <c r="AH88" s="806"/>
      <c r="AI88" s="806"/>
      <c r="AJ88" s="806"/>
      <c r="AK88" s="803"/>
      <c r="AL88" s="803"/>
      <c r="AM88" s="803"/>
      <c r="AN88" s="803"/>
      <c r="AO88" s="803"/>
      <c r="AP88" s="806"/>
      <c r="AQ88" s="806"/>
      <c r="AR88" s="806"/>
      <c r="AS88" s="806"/>
      <c r="AT88" s="806"/>
      <c r="AU88" s="806"/>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364</v>
      </c>
      <c r="BR102" s="738" t="s">
        <v>392</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17212</v>
      </c>
      <c r="CS102" s="816"/>
      <c r="CT102" s="816"/>
      <c r="CU102" s="816"/>
      <c r="CV102" s="855"/>
      <c r="CW102" s="854">
        <v>1559</v>
      </c>
      <c r="CX102" s="816"/>
      <c r="CY102" s="816"/>
      <c r="CZ102" s="816"/>
      <c r="DA102" s="855"/>
      <c r="DB102" s="854">
        <v>57261</v>
      </c>
      <c r="DC102" s="816"/>
      <c r="DD102" s="816"/>
      <c r="DE102" s="816"/>
      <c r="DF102" s="855"/>
      <c r="DG102" s="854">
        <v>0</v>
      </c>
      <c r="DH102" s="816"/>
      <c r="DI102" s="816"/>
      <c r="DJ102" s="816"/>
      <c r="DK102" s="855"/>
      <c r="DL102" s="854">
        <v>20148</v>
      </c>
      <c r="DM102" s="816"/>
      <c r="DN102" s="816"/>
      <c r="DO102" s="816"/>
      <c r="DP102" s="855"/>
      <c r="DQ102" s="854">
        <v>17767</v>
      </c>
      <c r="DR102" s="816"/>
      <c r="DS102" s="816"/>
      <c r="DT102" s="816"/>
      <c r="DU102" s="855"/>
      <c r="DV102" s="738"/>
      <c r="DW102" s="739"/>
      <c r="DX102" s="739"/>
      <c r="DY102" s="739"/>
      <c r="DZ102" s="878"/>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393</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394</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397</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398</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399</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400</v>
      </c>
      <c r="AB109" s="857"/>
      <c r="AC109" s="857"/>
      <c r="AD109" s="857"/>
      <c r="AE109" s="858"/>
      <c r="AF109" s="856" t="s">
        <v>299</v>
      </c>
      <c r="AG109" s="857"/>
      <c r="AH109" s="857"/>
      <c r="AI109" s="857"/>
      <c r="AJ109" s="858"/>
      <c r="AK109" s="856" t="s">
        <v>298</v>
      </c>
      <c r="AL109" s="857"/>
      <c r="AM109" s="857"/>
      <c r="AN109" s="857"/>
      <c r="AO109" s="858"/>
      <c r="AP109" s="856" t="s">
        <v>401</v>
      </c>
      <c r="AQ109" s="857"/>
      <c r="AR109" s="857"/>
      <c r="AS109" s="857"/>
      <c r="AT109" s="859"/>
      <c r="AU109" s="876" t="s">
        <v>399</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400</v>
      </c>
      <c r="BR109" s="857"/>
      <c r="BS109" s="857"/>
      <c r="BT109" s="857"/>
      <c r="BU109" s="858"/>
      <c r="BV109" s="856" t="s">
        <v>299</v>
      </c>
      <c r="BW109" s="857"/>
      <c r="BX109" s="857"/>
      <c r="BY109" s="857"/>
      <c r="BZ109" s="858"/>
      <c r="CA109" s="856" t="s">
        <v>298</v>
      </c>
      <c r="CB109" s="857"/>
      <c r="CC109" s="857"/>
      <c r="CD109" s="857"/>
      <c r="CE109" s="858"/>
      <c r="CF109" s="877" t="s">
        <v>401</v>
      </c>
      <c r="CG109" s="877"/>
      <c r="CH109" s="877"/>
      <c r="CI109" s="877"/>
      <c r="CJ109" s="877"/>
      <c r="CK109" s="856" t="s">
        <v>402</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400</v>
      </c>
      <c r="DH109" s="857"/>
      <c r="DI109" s="857"/>
      <c r="DJ109" s="857"/>
      <c r="DK109" s="858"/>
      <c r="DL109" s="856" t="s">
        <v>299</v>
      </c>
      <c r="DM109" s="857"/>
      <c r="DN109" s="857"/>
      <c r="DO109" s="857"/>
      <c r="DP109" s="858"/>
      <c r="DQ109" s="856" t="s">
        <v>298</v>
      </c>
      <c r="DR109" s="857"/>
      <c r="DS109" s="857"/>
      <c r="DT109" s="857"/>
      <c r="DU109" s="858"/>
      <c r="DV109" s="856" t="s">
        <v>401</v>
      </c>
      <c r="DW109" s="857"/>
      <c r="DX109" s="857"/>
      <c r="DY109" s="857"/>
      <c r="DZ109" s="859"/>
    </row>
    <row r="110" spans="1:131" s="208" customFormat="1" ht="26.25" customHeight="1" x14ac:dyDescent="0.2">
      <c r="A110" s="860" t="s">
        <v>403</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79680816</v>
      </c>
      <c r="AB110" s="864"/>
      <c r="AC110" s="864"/>
      <c r="AD110" s="864"/>
      <c r="AE110" s="865"/>
      <c r="AF110" s="866">
        <v>77678007</v>
      </c>
      <c r="AG110" s="864"/>
      <c r="AH110" s="864"/>
      <c r="AI110" s="864"/>
      <c r="AJ110" s="865"/>
      <c r="AK110" s="866">
        <v>76368187</v>
      </c>
      <c r="AL110" s="864"/>
      <c r="AM110" s="864"/>
      <c r="AN110" s="864"/>
      <c r="AO110" s="865"/>
      <c r="AP110" s="867">
        <v>27.9</v>
      </c>
      <c r="AQ110" s="868"/>
      <c r="AR110" s="868"/>
      <c r="AS110" s="868"/>
      <c r="AT110" s="869"/>
      <c r="AU110" s="870" t="s">
        <v>70</v>
      </c>
      <c r="AV110" s="871"/>
      <c r="AW110" s="871"/>
      <c r="AX110" s="871"/>
      <c r="AY110" s="871"/>
      <c r="AZ110" s="893" t="s">
        <v>404</v>
      </c>
      <c r="BA110" s="861"/>
      <c r="BB110" s="861"/>
      <c r="BC110" s="861"/>
      <c r="BD110" s="861"/>
      <c r="BE110" s="861"/>
      <c r="BF110" s="861"/>
      <c r="BG110" s="861"/>
      <c r="BH110" s="861"/>
      <c r="BI110" s="861"/>
      <c r="BJ110" s="861"/>
      <c r="BK110" s="861"/>
      <c r="BL110" s="861"/>
      <c r="BM110" s="861"/>
      <c r="BN110" s="861"/>
      <c r="BO110" s="861"/>
      <c r="BP110" s="862"/>
      <c r="BQ110" s="894">
        <v>1188920270</v>
      </c>
      <c r="BR110" s="895"/>
      <c r="BS110" s="895"/>
      <c r="BT110" s="895"/>
      <c r="BU110" s="895"/>
      <c r="BV110" s="895">
        <v>1181252770</v>
      </c>
      <c r="BW110" s="895"/>
      <c r="BX110" s="895"/>
      <c r="BY110" s="895"/>
      <c r="BZ110" s="895"/>
      <c r="CA110" s="895">
        <v>1254387918</v>
      </c>
      <c r="CB110" s="895"/>
      <c r="CC110" s="895"/>
      <c r="CD110" s="895"/>
      <c r="CE110" s="895"/>
      <c r="CF110" s="908">
        <v>459</v>
      </c>
      <c r="CG110" s="909"/>
      <c r="CH110" s="909"/>
      <c r="CI110" s="909"/>
      <c r="CJ110" s="909"/>
      <c r="CK110" s="910" t="s">
        <v>405</v>
      </c>
      <c r="CL110" s="911"/>
      <c r="CM110" s="893" t="s">
        <v>406</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2">
      <c r="A111" s="898" t="s">
        <v>407</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408</v>
      </c>
      <c r="BA111" s="887"/>
      <c r="BB111" s="887"/>
      <c r="BC111" s="887"/>
      <c r="BD111" s="887"/>
      <c r="BE111" s="887"/>
      <c r="BF111" s="887"/>
      <c r="BG111" s="887"/>
      <c r="BH111" s="887"/>
      <c r="BI111" s="887"/>
      <c r="BJ111" s="887"/>
      <c r="BK111" s="887"/>
      <c r="BL111" s="887"/>
      <c r="BM111" s="887"/>
      <c r="BN111" s="887"/>
      <c r="BO111" s="887"/>
      <c r="BP111" s="888"/>
      <c r="BQ111" s="889" t="s">
        <v>118</v>
      </c>
      <c r="BR111" s="890"/>
      <c r="BS111" s="890"/>
      <c r="BT111" s="890"/>
      <c r="BU111" s="890"/>
      <c r="BV111" s="890" t="s">
        <v>118</v>
      </c>
      <c r="BW111" s="890"/>
      <c r="BX111" s="890"/>
      <c r="BY111" s="890"/>
      <c r="BZ111" s="890"/>
      <c r="CA111" s="890" t="s">
        <v>118</v>
      </c>
      <c r="CB111" s="890"/>
      <c r="CC111" s="890"/>
      <c r="CD111" s="890"/>
      <c r="CE111" s="890"/>
      <c r="CF111" s="884" t="s">
        <v>118</v>
      </c>
      <c r="CG111" s="885"/>
      <c r="CH111" s="885"/>
      <c r="CI111" s="885"/>
      <c r="CJ111" s="885"/>
      <c r="CK111" s="912"/>
      <c r="CL111" s="913"/>
      <c r="CM111" s="886" t="s">
        <v>409</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410</v>
      </c>
      <c r="B112" s="924"/>
      <c r="C112" s="887" t="s">
        <v>411</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2693867</v>
      </c>
      <c r="AB112" s="917"/>
      <c r="AC112" s="917"/>
      <c r="AD112" s="917"/>
      <c r="AE112" s="918"/>
      <c r="AF112" s="919">
        <v>4023000</v>
      </c>
      <c r="AG112" s="917"/>
      <c r="AH112" s="917"/>
      <c r="AI112" s="917"/>
      <c r="AJ112" s="918"/>
      <c r="AK112" s="919">
        <v>4238333</v>
      </c>
      <c r="AL112" s="917"/>
      <c r="AM112" s="917"/>
      <c r="AN112" s="917"/>
      <c r="AO112" s="918"/>
      <c r="AP112" s="920">
        <v>1.6</v>
      </c>
      <c r="AQ112" s="921"/>
      <c r="AR112" s="921"/>
      <c r="AS112" s="921"/>
      <c r="AT112" s="922"/>
      <c r="AU112" s="872"/>
      <c r="AV112" s="873"/>
      <c r="AW112" s="873"/>
      <c r="AX112" s="873"/>
      <c r="AY112" s="873"/>
      <c r="AZ112" s="886" t="s">
        <v>412</v>
      </c>
      <c r="BA112" s="887"/>
      <c r="BB112" s="887"/>
      <c r="BC112" s="887"/>
      <c r="BD112" s="887"/>
      <c r="BE112" s="887"/>
      <c r="BF112" s="887"/>
      <c r="BG112" s="887"/>
      <c r="BH112" s="887"/>
      <c r="BI112" s="887"/>
      <c r="BJ112" s="887"/>
      <c r="BK112" s="887"/>
      <c r="BL112" s="887"/>
      <c r="BM112" s="887"/>
      <c r="BN112" s="887"/>
      <c r="BO112" s="887"/>
      <c r="BP112" s="888"/>
      <c r="BQ112" s="889">
        <v>26014524</v>
      </c>
      <c r="BR112" s="890"/>
      <c r="BS112" s="890"/>
      <c r="BT112" s="890"/>
      <c r="BU112" s="890"/>
      <c r="BV112" s="890">
        <v>26310794</v>
      </c>
      <c r="BW112" s="890"/>
      <c r="BX112" s="890"/>
      <c r="BY112" s="890"/>
      <c r="BZ112" s="890"/>
      <c r="CA112" s="890">
        <v>25099808</v>
      </c>
      <c r="CB112" s="890"/>
      <c r="CC112" s="890"/>
      <c r="CD112" s="890"/>
      <c r="CE112" s="890"/>
      <c r="CF112" s="884">
        <v>9.1999999999999993</v>
      </c>
      <c r="CG112" s="885"/>
      <c r="CH112" s="885"/>
      <c r="CI112" s="885"/>
      <c r="CJ112" s="885"/>
      <c r="CK112" s="912"/>
      <c r="CL112" s="913"/>
      <c r="CM112" s="886" t="s">
        <v>413</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2">
      <c r="A113" s="925"/>
      <c r="B113" s="926"/>
      <c r="C113" s="887" t="s">
        <v>414</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2369674</v>
      </c>
      <c r="AB113" s="917"/>
      <c r="AC113" s="917"/>
      <c r="AD113" s="917"/>
      <c r="AE113" s="918"/>
      <c r="AF113" s="919">
        <v>1889604</v>
      </c>
      <c r="AG113" s="917"/>
      <c r="AH113" s="917"/>
      <c r="AI113" s="917"/>
      <c r="AJ113" s="918"/>
      <c r="AK113" s="919">
        <v>2064756</v>
      </c>
      <c r="AL113" s="917"/>
      <c r="AM113" s="917"/>
      <c r="AN113" s="917"/>
      <c r="AO113" s="918"/>
      <c r="AP113" s="920">
        <v>0.8</v>
      </c>
      <c r="AQ113" s="921"/>
      <c r="AR113" s="921"/>
      <c r="AS113" s="921"/>
      <c r="AT113" s="922"/>
      <c r="AU113" s="872"/>
      <c r="AV113" s="873"/>
      <c r="AW113" s="873"/>
      <c r="AX113" s="873"/>
      <c r="AY113" s="873"/>
      <c r="AZ113" s="886" t="s">
        <v>415</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416</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417</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418</v>
      </c>
      <c r="BA114" s="887"/>
      <c r="BB114" s="887"/>
      <c r="BC114" s="887"/>
      <c r="BD114" s="887"/>
      <c r="BE114" s="887"/>
      <c r="BF114" s="887"/>
      <c r="BG114" s="887"/>
      <c r="BH114" s="887"/>
      <c r="BI114" s="887"/>
      <c r="BJ114" s="887"/>
      <c r="BK114" s="887"/>
      <c r="BL114" s="887"/>
      <c r="BM114" s="887"/>
      <c r="BN114" s="887"/>
      <c r="BO114" s="887"/>
      <c r="BP114" s="888"/>
      <c r="BQ114" s="889">
        <v>90091632</v>
      </c>
      <c r="BR114" s="890"/>
      <c r="BS114" s="890"/>
      <c r="BT114" s="890"/>
      <c r="BU114" s="890"/>
      <c r="BV114" s="890">
        <v>92053932</v>
      </c>
      <c r="BW114" s="890"/>
      <c r="BX114" s="890"/>
      <c r="BY114" s="890"/>
      <c r="BZ114" s="890"/>
      <c r="CA114" s="890">
        <v>89620973</v>
      </c>
      <c r="CB114" s="890"/>
      <c r="CC114" s="890"/>
      <c r="CD114" s="890"/>
      <c r="CE114" s="890"/>
      <c r="CF114" s="884">
        <v>32.799999999999997</v>
      </c>
      <c r="CG114" s="885"/>
      <c r="CH114" s="885"/>
      <c r="CI114" s="885"/>
      <c r="CJ114" s="885"/>
      <c r="CK114" s="912"/>
      <c r="CL114" s="913"/>
      <c r="CM114" s="886" t="s">
        <v>419</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420</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t="s">
        <v>118</v>
      </c>
      <c r="AB115" s="917"/>
      <c r="AC115" s="917"/>
      <c r="AD115" s="917"/>
      <c r="AE115" s="918"/>
      <c r="AF115" s="919" t="s">
        <v>118</v>
      </c>
      <c r="AG115" s="917"/>
      <c r="AH115" s="917"/>
      <c r="AI115" s="917"/>
      <c r="AJ115" s="918"/>
      <c r="AK115" s="919" t="s">
        <v>118</v>
      </c>
      <c r="AL115" s="917"/>
      <c r="AM115" s="917"/>
      <c r="AN115" s="917"/>
      <c r="AO115" s="918"/>
      <c r="AP115" s="920" t="s">
        <v>118</v>
      </c>
      <c r="AQ115" s="921"/>
      <c r="AR115" s="921"/>
      <c r="AS115" s="921"/>
      <c r="AT115" s="922"/>
      <c r="AU115" s="872"/>
      <c r="AV115" s="873"/>
      <c r="AW115" s="873"/>
      <c r="AX115" s="873"/>
      <c r="AY115" s="873"/>
      <c r="AZ115" s="886" t="s">
        <v>421</v>
      </c>
      <c r="BA115" s="887"/>
      <c r="BB115" s="887"/>
      <c r="BC115" s="887"/>
      <c r="BD115" s="887"/>
      <c r="BE115" s="887"/>
      <c r="BF115" s="887"/>
      <c r="BG115" s="887"/>
      <c r="BH115" s="887"/>
      <c r="BI115" s="887"/>
      <c r="BJ115" s="887"/>
      <c r="BK115" s="887"/>
      <c r="BL115" s="887"/>
      <c r="BM115" s="887"/>
      <c r="BN115" s="887"/>
      <c r="BO115" s="887"/>
      <c r="BP115" s="888"/>
      <c r="BQ115" s="889">
        <v>18101726</v>
      </c>
      <c r="BR115" s="890"/>
      <c r="BS115" s="890"/>
      <c r="BT115" s="890"/>
      <c r="BU115" s="890"/>
      <c r="BV115" s="890">
        <v>17931250</v>
      </c>
      <c r="BW115" s="890"/>
      <c r="BX115" s="890"/>
      <c r="BY115" s="890"/>
      <c r="BZ115" s="890"/>
      <c r="CA115" s="890">
        <v>17767821</v>
      </c>
      <c r="CB115" s="890"/>
      <c r="CC115" s="890"/>
      <c r="CD115" s="890"/>
      <c r="CE115" s="890"/>
      <c r="CF115" s="884">
        <v>6.5</v>
      </c>
      <c r="CG115" s="885"/>
      <c r="CH115" s="885"/>
      <c r="CI115" s="885"/>
      <c r="CJ115" s="885"/>
      <c r="CK115" s="912"/>
      <c r="CL115" s="913"/>
      <c r="CM115" s="886" t="s">
        <v>422</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2">
      <c r="A116" s="927"/>
      <c r="B116" s="928"/>
      <c r="C116" s="929" t="s">
        <v>423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424</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425</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426</v>
      </c>
      <c r="Z117" s="858"/>
      <c r="AA117" s="939">
        <v>84744357</v>
      </c>
      <c r="AB117" s="940"/>
      <c r="AC117" s="940"/>
      <c r="AD117" s="940"/>
      <c r="AE117" s="941"/>
      <c r="AF117" s="942">
        <v>83590611</v>
      </c>
      <c r="AG117" s="940"/>
      <c r="AH117" s="940"/>
      <c r="AI117" s="940"/>
      <c r="AJ117" s="941"/>
      <c r="AK117" s="942">
        <v>82671276</v>
      </c>
      <c r="AL117" s="940"/>
      <c r="AM117" s="940"/>
      <c r="AN117" s="940"/>
      <c r="AO117" s="941"/>
      <c r="AP117" s="943"/>
      <c r="AQ117" s="944"/>
      <c r="AR117" s="944"/>
      <c r="AS117" s="944"/>
      <c r="AT117" s="945"/>
      <c r="AU117" s="872"/>
      <c r="AV117" s="873"/>
      <c r="AW117" s="873"/>
      <c r="AX117" s="873"/>
      <c r="AY117" s="873"/>
      <c r="AZ117" s="886" t="s">
        <v>427</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428</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402</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400</v>
      </c>
      <c r="AB118" s="857"/>
      <c r="AC118" s="857"/>
      <c r="AD118" s="857"/>
      <c r="AE118" s="858"/>
      <c r="AF118" s="856" t="s">
        <v>299</v>
      </c>
      <c r="AG118" s="857"/>
      <c r="AH118" s="857"/>
      <c r="AI118" s="857"/>
      <c r="AJ118" s="858"/>
      <c r="AK118" s="856" t="s">
        <v>298</v>
      </c>
      <c r="AL118" s="857"/>
      <c r="AM118" s="857"/>
      <c r="AN118" s="857"/>
      <c r="AO118" s="858"/>
      <c r="AP118" s="934" t="s">
        <v>401</v>
      </c>
      <c r="AQ118" s="935"/>
      <c r="AR118" s="935"/>
      <c r="AS118" s="935"/>
      <c r="AT118" s="936"/>
      <c r="AU118" s="872"/>
      <c r="AV118" s="873"/>
      <c r="AW118" s="873"/>
      <c r="AX118" s="873"/>
      <c r="AY118" s="873"/>
      <c r="AZ118" s="937" t="s">
        <v>429</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430</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405</v>
      </c>
      <c r="B119" s="911"/>
      <c r="C119" s="893" t="s">
        <v>406</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431</v>
      </c>
      <c r="BP119" s="959"/>
      <c r="BQ119" s="954">
        <v>1323128152</v>
      </c>
      <c r="BR119" s="955"/>
      <c r="BS119" s="955"/>
      <c r="BT119" s="955"/>
      <c r="BU119" s="955"/>
      <c r="BV119" s="955">
        <v>1317548746</v>
      </c>
      <c r="BW119" s="955"/>
      <c r="BX119" s="955"/>
      <c r="BY119" s="955"/>
      <c r="BZ119" s="955"/>
      <c r="CA119" s="955">
        <v>1386876520</v>
      </c>
      <c r="CB119" s="955"/>
      <c r="CC119" s="955"/>
      <c r="CD119" s="955"/>
      <c r="CE119" s="955"/>
      <c r="CF119" s="956"/>
      <c r="CG119" s="957"/>
      <c r="CH119" s="957"/>
      <c r="CI119" s="957"/>
      <c r="CJ119" s="958"/>
      <c r="CK119" s="914"/>
      <c r="CL119" s="915"/>
      <c r="CM119" s="937" t="s">
        <v>432</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2">
      <c r="A120" s="1019"/>
      <c r="B120" s="913"/>
      <c r="C120" s="886" t="s">
        <v>409</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433</v>
      </c>
      <c r="AV120" s="947"/>
      <c r="AW120" s="947"/>
      <c r="AX120" s="947"/>
      <c r="AY120" s="948"/>
      <c r="AZ120" s="893" t="s">
        <v>434</v>
      </c>
      <c r="BA120" s="861"/>
      <c r="BB120" s="861"/>
      <c r="BC120" s="861"/>
      <c r="BD120" s="861"/>
      <c r="BE120" s="861"/>
      <c r="BF120" s="861"/>
      <c r="BG120" s="861"/>
      <c r="BH120" s="861"/>
      <c r="BI120" s="861"/>
      <c r="BJ120" s="861"/>
      <c r="BK120" s="861"/>
      <c r="BL120" s="861"/>
      <c r="BM120" s="861"/>
      <c r="BN120" s="861"/>
      <c r="BO120" s="861"/>
      <c r="BP120" s="862"/>
      <c r="BQ120" s="894">
        <v>139515374</v>
      </c>
      <c r="BR120" s="895"/>
      <c r="BS120" s="895"/>
      <c r="BT120" s="895"/>
      <c r="BU120" s="895"/>
      <c r="BV120" s="895">
        <v>148358833</v>
      </c>
      <c r="BW120" s="895"/>
      <c r="BX120" s="895"/>
      <c r="BY120" s="895"/>
      <c r="BZ120" s="895"/>
      <c r="CA120" s="895">
        <v>165507827</v>
      </c>
      <c r="CB120" s="895"/>
      <c r="CC120" s="895"/>
      <c r="CD120" s="895"/>
      <c r="CE120" s="895"/>
      <c r="CF120" s="908">
        <v>60.6</v>
      </c>
      <c r="CG120" s="909"/>
      <c r="CH120" s="909"/>
      <c r="CI120" s="909"/>
      <c r="CJ120" s="909"/>
      <c r="CK120" s="963" t="s">
        <v>435</v>
      </c>
      <c r="CL120" s="964"/>
      <c r="CM120" s="964"/>
      <c r="CN120" s="964"/>
      <c r="CO120" s="965"/>
      <c r="CP120" s="971" t="s">
        <v>378</v>
      </c>
      <c r="CQ120" s="972"/>
      <c r="CR120" s="972"/>
      <c r="CS120" s="972"/>
      <c r="CT120" s="972"/>
      <c r="CU120" s="972"/>
      <c r="CV120" s="972"/>
      <c r="CW120" s="972"/>
      <c r="CX120" s="972"/>
      <c r="CY120" s="972"/>
      <c r="CZ120" s="972"/>
      <c r="DA120" s="972"/>
      <c r="DB120" s="972"/>
      <c r="DC120" s="972"/>
      <c r="DD120" s="972"/>
      <c r="DE120" s="972"/>
      <c r="DF120" s="973"/>
      <c r="DG120" s="894">
        <v>16856347</v>
      </c>
      <c r="DH120" s="895"/>
      <c r="DI120" s="895"/>
      <c r="DJ120" s="895"/>
      <c r="DK120" s="895"/>
      <c r="DL120" s="895">
        <v>16830698</v>
      </c>
      <c r="DM120" s="895"/>
      <c r="DN120" s="895"/>
      <c r="DO120" s="895"/>
      <c r="DP120" s="895"/>
      <c r="DQ120" s="895">
        <v>16289815</v>
      </c>
      <c r="DR120" s="895"/>
      <c r="DS120" s="895"/>
      <c r="DT120" s="895"/>
      <c r="DU120" s="895"/>
      <c r="DV120" s="896">
        <v>6</v>
      </c>
      <c r="DW120" s="896"/>
      <c r="DX120" s="896"/>
      <c r="DY120" s="896"/>
      <c r="DZ120" s="897"/>
    </row>
    <row r="121" spans="1:130" s="208" customFormat="1" ht="26.25" customHeight="1" x14ac:dyDescent="0.2">
      <c r="A121" s="1019"/>
      <c r="B121" s="913"/>
      <c r="C121" s="960" t="s">
        <v>436</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437</v>
      </c>
      <c r="BA121" s="887"/>
      <c r="BB121" s="887"/>
      <c r="BC121" s="887"/>
      <c r="BD121" s="887"/>
      <c r="BE121" s="887"/>
      <c r="BF121" s="887"/>
      <c r="BG121" s="887"/>
      <c r="BH121" s="887"/>
      <c r="BI121" s="887"/>
      <c r="BJ121" s="887"/>
      <c r="BK121" s="887"/>
      <c r="BL121" s="887"/>
      <c r="BM121" s="887"/>
      <c r="BN121" s="887"/>
      <c r="BO121" s="887"/>
      <c r="BP121" s="888"/>
      <c r="BQ121" s="889">
        <v>32771098</v>
      </c>
      <c r="BR121" s="890"/>
      <c r="BS121" s="890"/>
      <c r="BT121" s="890"/>
      <c r="BU121" s="890"/>
      <c r="BV121" s="890">
        <v>31371146</v>
      </c>
      <c r="BW121" s="890"/>
      <c r="BX121" s="890"/>
      <c r="BY121" s="890"/>
      <c r="BZ121" s="890"/>
      <c r="CA121" s="890">
        <v>30615351</v>
      </c>
      <c r="CB121" s="890"/>
      <c r="CC121" s="890"/>
      <c r="CD121" s="890"/>
      <c r="CE121" s="890"/>
      <c r="CF121" s="884">
        <v>11.2</v>
      </c>
      <c r="CG121" s="885"/>
      <c r="CH121" s="885"/>
      <c r="CI121" s="885"/>
      <c r="CJ121" s="885"/>
      <c r="CK121" s="966"/>
      <c r="CL121" s="967"/>
      <c r="CM121" s="967"/>
      <c r="CN121" s="967"/>
      <c r="CO121" s="968"/>
      <c r="CP121" s="976" t="s">
        <v>384</v>
      </c>
      <c r="CQ121" s="977"/>
      <c r="CR121" s="977"/>
      <c r="CS121" s="977"/>
      <c r="CT121" s="977"/>
      <c r="CU121" s="977"/>
      <c r="CV121" s="977"/>
      <c r="CW121" s="977"/>
      <c r="CX121" s="977"/>
      <c r="CY121" s="977"/>
      <c r="CZ121" s="977"/>
      <c r="DA121" s="977"/>
      <c r="DB121" s="977"/>
      <c r="DC121" s="977"/>
      <c r="DD121" s="977"/>
      <c r="DE121" s="977"/>
      <c r="DF121" s="978"/>
      <c r="DG121" s="889">
        <v>3062713</v>
      </c>
      <c r="DH121" s="890"/>
      <c r="DI121" s="890"/>
      <c r="DJ121" s="890"/>
      <c r="DK121" s="890"/>
      <c r="DL121" s="890">
        <v>3776673</v>
      </c>
      <c r="DM121" s="890"/>
      <c r="DN121" s="890"/>
      <c r="DO121" s="890"/>
      <c r="DP121" s="890"/>
      <c r="DQ121" s="890">
        <v>3879609</v>
      </c>
      <c r="DR121" s="890"/>
      <c r="DS121" s="890"/>
      <c r="DT121" s="890"/>
      <c r="DU121" s="890"/>
      <c r="DV121" s="891">
        <v>1.4</v>
      </c>
      <c r="DW121" s="891"/>
      <c r="DX121" s="891"/>
      <c r="DY121" s="891"/>
      <c r="DZ121" s="892"/>
    </row>
    <row r="122" spans="1:130" s="208" customFormat="1" ht="26.25" customHeight="1" x14ac:dyDescent="0.2">
      <c r="A122" s="1019"/>
      <c r="B122" s="913"/>
      <c r="C122" s="886" t="s">
        <v>419</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438</v>
      </c>
      <c r="BA122" s="929"/>
      <c r="BB122" s="929"/>
      <c r="BC122" s="929"/>
      <c r="BD122" s="929"/>
      <c r="BE122" s="929"/>
      <c r="BF122" s="929"/>
      <c r="BG122" s="929"/>
      <c r="BH122" s="929"/>
      <c r="BI122" s="929"/>
      <c r="BJ122" s="929"/>
      <c r="BK122" s="929"/>
      <c r="BL122" s="929"/>
      <c r="BM122" s="929"/>
      <c r="BN122" s="929"/>
      <c r="BO122" s="929"/>
      <c r="BP122" s="930"/>
      <c r="BQ122" s="954">
        <v>633935498</v>
      </c>
      <c r="BR122" s="955"/>
      <c r="BS122" s="955"/>
      <c r="BT122" s="955"/>
      <c r="BU122" s="955"/>
      <c r="BV122" s="955">
        <v>626412851</v>
      </c>
      <c r="BW122" s="955"/>
      <c r="BX122" s="955"/>
      <c r="BY122" s="955"/>
      <c r="BZ122" s="955"/>
      <c r="CA122" s="955">
        <v>693218259</v>
      </c>
      <c r="CB122" s="955"/>
      <c r="CC122" s="955"/>
      <c r="CD122" s="955"/>
      <c r="CE122" s="955"/>
      <c r="CF122" s="974">
        <v>253.7</v>
      </c>
      <c r="CG122" s="975"/>
      <c r="CH122" s="975"/>
      <c r="CI122" s="975"/>
      <c r="CJ122" s="975"/>
      <c r="CK122" s="966"/>
      <c r="CL122" s="967"/>
      <c r="CM122" s="967"/>
      <c r="CN122" s="967"/>
      <c r="CO122" s="968"/>
      <c r="CP122" s="976" t="s">
        <v>380</v>
      </c>
      <c r="CQ122" s="977"/>
      <c r="CR122" s="977"/>
      <c r="CS122" s="977"/>
      <c r="CT122" s="977"/>
      <c r="CU122" s="977"/>
      <c r="CV122" s="977"/>
      <c r="CW122" s="977"/>
      <c r="CX122" s="977"/>
      <c r="CY122" s="977"/>
      <c r="CZ122" s="977"/>
      <c r="DA122" s="977"/>
      <c r="DB122" s="977"/>
      <c r="DC122" s="977"/>
      <c r="DD122" s="977"/>
      <c r="DE122" s="977"/>
      <c r="DF122" s="978"/>
      <c r="DG122" s="889">
        <v>3241575</v>
      </c>
      <c r="DH122" s="890"/>
      <c r="DI122" s="890"/>
      <c r="DJ122" s="890"/>
      <c r="DK122" s="890"/>
      <c r="DL122" s="890">
        <v>3224530</v>
      </c>
      <c r="DM122" s="890"/>
      <c r="DN122" s="890"/>
      <c r="DO122" s="890"/>
      <c r="DP122" s="890"/>
      <c r="DQ122" s="890">
        <v>3083067</v>
      </c>
      <c r="DR122" s="890"/>
      <c r="DS122" s="890"/>
      <c r="DT122" s="890"/>
      <c r="DU122" s="890"/>
      <c r="DV122" s="891">
        <v>1.1000000000000001</v>
      </c>
      <c r="DW122" s="891"/>
      <c r="DX122" s="891"/>
      <c r="DY122" s="891"/>
      <c r="DZ122" s="892"/>
    </row>
    <row r="123" spans="1:130" s="208" customFormat="1" ht="26.25" customHeight="1" x14ac:dyDescent="0.2">
      <c r="A123" s="1019"/>
      <c r="B123" s="913"/>
      <c r="C123" s="886" t="s">
        <v>425</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439</v>
      </c>
      <c r="BP123" s="959"/>
      <c r="BQ123" s="1025">
        <v>806221970</v>
      </c>
      <c r="BR123" s="1026"/>
      <c r="BS123" s="1026"/>
      <c r="BT123" s="1026"/>
      <c r="BU123" s="1026"/>
      <c r="BV123" s="1026">
        <v>806142830</v>
      </c>
      <c r="BW123" s="1026"/>
      <c r="BX123" s="1026"/>
      <c r="BY123" s="1026"/>
      <c r="BZ123" s="1026"/>
      <c r="CA123" s="1026">
        <v>889341437</v>
      </c>
      <c r="CB123" s="1026"/>
      <c r="CC123" s="1026"/>
      <c r="CD123" s="1026"/>
      <c r="CE123" s="1026"/>
      <c r="CF123" s="956"/>
      <c r="CG123" s="957"/>
      <c r="CH123" s="957"/>
      <c r="CI123" s="957"/>
      <c r="CJ123" s="958"/>
      <c r="CK123" s="966"/>
      <c r="CL123" s="967"/>
      <c r="CM123" s="967"/>
      <c r="CN123" s="967"/>
      <c r="CO123" s="968"/>
      <c r="CP123" s="976" t="s">
        <v>382</v>
      </c>
      <c r="CQ123" s="977"/>
      <c r="CR123" s="977"/>
      <c r="CS123" s="977"/>
      <c r="CT123" s="977"/>
      <c r="CU123" s="977"/>
      <c r="CV123" s="977"/>
      <c r="CW123" s="977"/>
      <c r="CX123" s="977"/>
      <c r="CY123" s="977"/>
      <c r="CZ123" s="977"/>
      <c r="DA123" s="977"/>
      <c r="DB123" s="977"/>
      <c r="DC123" s="977"/>
      <c r="DD123" s="977"/>
      <c r="DE123" s="977"/>
      <c r="DF123" s="978"/>
      <c r="DG123" s="889">
        <v>2853889</v>
      </c>
      <c r="DH123" s="890"/>
      <c r="DI123" s="890"/>
      <c r="DJ123" s="890"/>
      <c r="DK123" s="890"/>
      <c r="DL123" s="890">
        <v>2478893</v>
      </c>
      <c r="DM123" s="890"/>
      <c r="DN123" s="890"/>
      <c r="DO123" s="890"/>
      <c r="DP123" s="890"/>
      <c r="DQ123" s="890">
        <v>1847317</v>
      </c>
      <c r="DR123" s="890"/>
      <c r="DS123" s="890"/>
      <c r="DT123" s="890"/>
      <c r="DU123" s="890"/>
      <c r="DV123" s="891">
        <v>0.7</v>
      </c>
      <c r="DW123" s="891"/>
      <c r="DX123" s="891"/>
      <c r="DY123" s="891"/>
      <c r="DZ123" s="892"/>
    </row>
    <row r="124" spans="1:130" s="208" customFormat="1" ht="26.25" customHeight="1" thickBot="1" x14ac:dyDescent="0.25">
      <c r="A124" s="1019"/>
      <c r="B124" s="913"/>
      <c r="C124" s="886" t="s">
        <v>428</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440</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198.2</v>
      </c>
      <c r="BR124" s="986"/>
      <c r="BS124" s="986"/>
      <c r="BT124" s="986"/>
      <c r="BU124" s="986"/>
      <c r="BV124" s="986">
        <v>192</v>
      </c>
      <c r="BW124" s="986"/>
      <c r="BX124" s="986"/>
      <c r="BY124" s="986"/>
      <c r="BZ124" s="986"/>
      <c r="CA124" s="986">
        <v>182</v>
      </c>
      <c r="CB124" s="986"/>
      <c r="CC124" s="986"/>
      <c r="CD124" s="986"/>
      <c r="CE124" s="986"/>
      <c r="CF124" s="987"/>
      <c r="CG124" s="988"/>
      <c r="CH124" s="988"/>
      <c r="CI124" s="988"/>
      <c r="CJ124" s="989"/>
      <c r="CK124" s="969"/>
      <c r="CL124" s="969"/>
      <c r="CM124" s="969"/>
      <c r="CN124" s="969"/>
      <c r="CO124" s="970"/>
      <c r="CP124" s="990" t="s">
        <v>441</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430</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442</v>
      </c>
      <c r="CL125" s="964"/>
      <c r="CM125" s="964"/>
      <c r="CN125" s="964"/>
      <c r="CO125" s="965"/>
      <c r="CP125" s="893" t="s">
        <v>443</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432</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444</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445</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t="s">
        <v>118</v>
      </c>
      <c r="AB127" s="917"/>
      <c r="AC127" s="917"/>
      <c r="AD127" s="917"/>
      <c r="AE127" s="918"/>
      <c r="AF127" s="919" t="s">
        <v>118</v>
      </c>
      <c r="AG127" s="917"/>
      <c r="AH127" s="917"/>
      <c r="AI127" s="917"/>
      <c r="AJ127" s="918"/>
      <c r="AK127" s="919" t="s">
        <v>118</v>
      </c>
      <c r="AL127" s="917"/>
      <c r="AM127" s="917"/>
      <c r="AN127" s="917"/>
      <c r="AO127" s="918"/>
      <c r="AP127" s="920" t="s">
        <v>118</v>
      </c>
      <c r="AQ127" s="921"/>
      <c r="AR127" s="921"/>
      <c r="AS127" s="921"/>
      <c r="AT127" s="922"/>
      <c r="AU127" s="210"/>
      <c r="AV127" s="210"/>
      <c r="AW127" s="210"/>
      <c r="AX127" s="993" t="s">
        <v>446</v>
      </c>
      <c r="AY127" s="994"/>
      <c r="AZ127" s="994"/>
      <c r="BA127" s="994"/>
      <c r="BB127" s="994"/>
      <c r="BC127" s="994"/>
      <c r="BD127" s="994"/>
      <c r="BE127" s="995"/>
      <c r="BF127" s="996" t="s">
        <v>447</v>
      </c>
      <c r="BG127" s="994"/>
      <c r="BH127" s="994"/>
      <c r="BI127" s="994"/>
      <c r="BJ127" s="994"/>
      <c r="BK127" s="994"/>
      <c r="BL127" s="995"/>
      <c r="BM127" s="996" t="s">
        <v>448</v>
      </c>
      <c r="BN127" s="994"/>
      <c r="BO127" s="994"/>
      <c r="BP127" s="994"/>
      <c r="BQ127" s="994"/>
      <c r="BR127" s="994"/>
      <c r="BS127" s="995"/>
      <c r="BT127" s="996" t="s">
        <v>449</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450</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451</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452</v>
      </c>
      <c r="X128" s="1005"/>
      <c r="Y128" s="1005"/>
      <c r="Z128" s="1006"/>
      <c r="AA128" s="1007">
        <v>1126368</v>
      </c>
      <c r="AB128" s="1008"/>
      <c r="AC128" s="1008"/>
      <c r="AD128" s="1008"/>
      <c r="AE128" s="1009"/>
      <c r="AF128" s="1010">
        <v>1018040</v>
      </c>
      <c r="AG128" s="1008"/>
      <c r="AH128" s="1008"/>
      <c r="AI128" s="1008"/>
      <c r="AJ128" s="1009"/>
      <c r="AK128" s="1010">
        <v>2072473</v>
      </c>
      <c r="AL128" s="1008"/>
      <c r="AM128" s="1008"/>
      <c r="AN128" s="1008"/>
      <c r="AO128" s="1009"/>
      <c r="AP128" s="1011"/>
      <c r="AQ128" s="1012"/>
      <c r="AR128" s="1012"/>
      <c r="AS128" s="1012"/>
      <c r="AT128" s="1013"/>
      <c r="AU128" s="210"/>
      <c r="AV128" s="210"/>
      <c r="AW128" s="210"/>
      <c r="AX128" s="860" t="s">
        <v>453</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454</v>
      </c>
      <c r="CQ128" s="675"/>
      <c r="CR128" s="675"/>
      <c r="CS128" s="675"/>
      <c r="CT128" s="675"/>
      <c r="CU128" s="675"/>
      <c r="CV128" s="675"/>
      <c r="CW128" s="675"/>
      <c r="CX128" s="675"/>
      <c r="CY128" s="675"/>
      <c r="CZ128" s="675"/>
      <c r="DA128" s="675"/>
      <c r="DB128" s="675"/>
      <c r="DC128" s="675"/>
      <c r="DD128" s="675"/>
      <c r="DE128" s="675"/>
      <c r="DF128" s="998"/>
      <c r="DG128" s="999">
        <v>18101726</v>
      </c>
      <c r="DH128" s="1000"/>
      <c r="DI128" s="1000"/>
      <c r="DJ128" s="1000"/>
      <c r="DK128" s="1000"/>
      <c r="DL128" s="1000">
        <v>17931250</v>
      </c>
      <c r="DM128" s="1000"/>
      <c r="DN128" s="1000"/>
      <c r="DO128" s="1000"/>
      <c r="DP128" s="1000"/>
      <c r="DQ128" s="1000">
        <v>17767821</v>
      </c>
      <c r="DR128" s="1000"/>
      <c r="DS128" s="1000"/>
      <c r="DT128" s="1000"/>
      <c r="DU128" s="1000"/>
      <c r="DV128" s="1001">
        <v>6.5</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455</v>
      </c>
      <c r="X129" s="1033"/>
      <c r="Y129" s="1033"/>
      <c r="Z129" s="1034"/>
      <c r="AA129" s="916">
        <v>312075840</v>
      </c>
      <c r="AB129" s="917"/>
      <c r="AC129" s="917"/>
      <c r="AD129" s="917"/>
      <c r="AE129" s="918"/>
      <c r="AF129" s="919">
        <v>316093206</v>
      </c>
      <c r="AG129" s="917"/>
      <c r="AH129" s="917"/>
      <c r="AI129" s="917"/>
      <c r="AJ129" s="918"/>
      <c r="AK129" s="919">
        <v>320385935</v>
      </c>
      <c r="AL129" s="917"/>
      <c r="AM129" s="917"/>
      <c r="AN129" s="917"/>
      <c r="AO129" s="918"/>
      <c r="AP129" s="1035"/>
      <c r="AQ129" s="1036"/>
      <c r="AR129" s="1036"/>
      <c r="AS129" s="1036"/>
      <c r="AT129" s="1037"/>
      <c r="AU129" s="211"/>
      <c r="AV129" s="211"/>
      <c r="AW129" s="211"/>
      <c r="AX129" s="1027" t="s">
        <v>456</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457</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458</v>
      </c>
      <c r="X130" s="1033"/>
      <c r="Y130" s="1033"/>
      <c r="Z130" s="1034"/>
      <c r="AA130" s="916">
        <v>51372073</v>
      </c>
      <c r="AB130" s="917"/>
      <c r="AC130" s="917"/>
      <c r="AD130" s="917"/>
      <c r="AE130" s="918"/>
      <c r="AF130" s="919">
        <v>49782938</v>
      </c>
      <c r="AG130" s="917"/>
      <c r="AH130" s="917"/>
      <c r="AI130" s="917"/>
      <c r="AJ130" s="918"/>
      <c r="AK130" s="919">
        <v>47091161</v>
      </c>
      <c r="AL130" s="917"/>
      <c r="AM130" s="917"/>
      <c r="AN130" s="917"/>
      <c r="AO130" s="918"/>
      <c r="AP130" s="1035"/>
      <c r="AQ130" s="1036"/>
      <c r="AR130" s="1036"/>
      <c r="AS130" s="1036"/>
      <c r="AT130" s="1037"/>
      <c r="AU130" s="211"/>
      <c r="AV130" s="211"/>
      <c r="AW130" s="211"/>
      <c r="AX130" s="1027" t="s">
        <v>459</v>
      </c>
      <c r="AY130" s="887"/>
      <c r="AZ130" s="887"/>
      <c r="BA130" s="887"/>
      <c r="BB130" s="887"/>
      <c r="BC130" s="887"/>
      <c r="BD130" s="887"/>
      <c r="BE130" s="888"/>
      <c r="BF130" s="1063">
        <v>12.3</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460</v>
      </c>
      <c r="X131" s="1070"/>
      <c r="Y131" s="1070"/>
      <c r="Z131" s="1071"/>
      <c r="AA131" s="1072">
        <v>260703767</v>
      </c>
      <c r="AB131" s="1073"/>
      <c r="AC131" s="1073"/>
      <c r="AD131" s="1073"/>
      <c r="AE131" s="1074"/>
      <c r="AF131" s="1075">
        <v>266310268</v>
      </c>
      <c r="AG131" s="1073"/>
      <c r="AH131" s="1073"/>
      <c r="AI131" s="1073"/>
      <c r="AJ131" s="1074"/>
      <c r="AK131" s="1075">
        <v>273294774</v>
      </c>
      <c r="AL131" s="1073"/>
      <c r="AM131" s="1073"/>
      <c r="AN131" s="1073"/>
      <c r="AO131" s="1074"/>
      <c r="AP131" s="1076"/>
      <c r="AQ131" s="1077"/>
      <c r="AR131" s="1077"/>
      <c r="AS131" s="1077"/>
      <c r="AT131" s="1078"/>
      <c r="AU131" s="211"/>
      <c r="AV131" s="211"/>
      <c r="AW131" s="211"/>
      <c r="AX131" s="1045" t="s">
        <v>461</v>
      </c>
      <c r="AY131" s="675"/>
      <c r="AZ131" s="675"/>
      <c r="BA131" s="675"/>
      <c r="BB131" s="675"/>
      <c r="BC131" s="675"/>
      <c r="BD131" s="675"/>
      <c r="BE131" s="998"/>
      <c r="BF131" s="1046">
        <v>182</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462</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463</v>
      </c>
      <c r="W132" s="1056"/>
      <c r="X132" s="1056"/>
      <c r="Y132" s="1056"/>
      <c r="Z132" s="1057"/>
      <c r="AA132" s="1058">
        <v>12.36879558</v>
      </c>
      <c r="AB132" s="1059"/>
      <c r="AC132" s="1059"/>
      <c r="AD132" s="1059"/>
      <c r="AE132" s="1060"/>
      <c r="AF132" s="1061">
        <v>12.31256806</v>
      </c>
      <c r="AG132" s="1059"/>
      <c r="AH132" s="1059"/>
      <c r="AI132" s="1059"/>
      <c r="AJ132" s="1060"/>
      <c r="AK132" s="1061">
        <v>12.26062303</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464</v>
      </c>
      <c r="W133" s="1039"/>
      <c r="X133" s="1039"/>
      <c r="Y133" s="1039"/>
      <c r="Z133" s="1040"/>
      <c r="AA133" s="1041">
        <v>12.5</v>
      </c>
      <c r="AB133" s="1042"/>
      <c r="AC133" s="1042"/>
      <c r="AD133" s="1042"/>
      <c r="AE133" s="1043"/>
      <c r="AF133" s="1041">
        <v>12.3</v>
      </c>
      <c r="AG133" s="1042"/>
      <c r="AH133" s="1042"/>
      <c r="AI133" s="1042"/>
      <c r="AJ133" s="1043"/>
      <c r="AK133" s="1041">
        <v>12.3</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B3HTMc+dTB5yx58BtD6W2XdxA1MsW0oUHa31fHL4S+fRPD6e4qyOSJlHUfNNzACcqejWSqorZU86gQ3jpvpSA==" saltValue="kfdEAvp116NIIJJYL25v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uNfiO7neFbEWTyjlfR2qxNck4LiNbGE3T9QqKDMASqXdZaUooz/y1zB6pr2BQ99urUOLS2SijS4QNy2NGLkvDw==" saltValue="Lzi30VpruxMC2ymxCQMx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944lDaT+UXYXqqYI8pvuphdKQFOqhdKhsiHGQ4dc3b3cxX2kvKP5zeYkyyJXDhPRngRbq1bOkYJfeSxgnRqiUQ==" saltValue="0NUT9fRuRLFL1fdRcaWqW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466</v>
      </c>
      <c r="AL6" s="244"/>
      <c r="AM6" s="244"/>
      <c r="AN6" s="244"/>
    </row>
    <row r="7" spans="1:46" ht="13.5" customHeight="1" x14ac:dyDescent="0.2">
      <c r="A7" s="243"/>
      <c r="AK7" s="246"/>
      <c r="AL7" s="247"/>
      <c r="AM7" s="247"/>
      <c r="AN7" s="248"/>
      <c r="AO7" s="1089" t="s">
        <v>467</v>
      </c>
      <c r="AP7" s="249"/>
      <c r="AQ7" s="250" t="s">
        <v>468</v>
      </c>
      <c r="AR7" s="251"/>
    </row>
    <row r="8" spans="1:46" ht="13" x14ac:dyDescent="0.2">
      <c r="A8" s="243"/>
      <c r="AK8" s="252"/>
      <c r="AL8" s="253"/>
      <c r="AM8" s="253"/>
      <c r="AN8" s="254"/>
      <c r="AO8" s="1090"/>
      <c r="AP8" s="255" t="s">
        <v>469</v>
      </c>
      <c r="AQ8" s="256" t="s">
        <v>470</v>
      </c>
      <c r="AR8" s="257" t="s">
        <v>471</v>
      </c>
    </row>
    <row r="9" spans="1:46" ht="13" x14ac:dyDescent="0.2">
      <c r="A9" s="243"/>
      <c r="AK9" s="1079" t="s">
        <v>472</v>
      </c>
      <c r="AL9" s="1080"/>
      <c r="AM9" s="1080"/>
      <c r="AN9" s="1081"/>
      <c r="AO9" s="258">
        <v>132601322</v>
      </c>
      <c r="AP9" s="258">
        <v>120753</v>
      </c>
      <c r="AQ9" s="259">
        <v>119245</v>
      </c>
      <c r="AR9" s="260">
        <v>1.3</v>
      </c>
    </row>
    <row r="10" spans="1:46" ht="13.5" customHeight="1" x14ac:dyDescent="0.2">
      <c r="A10" s="243"/>
      <c r="AK10" s="1079" t="s">
        <v>473</v>
      </c>
      <c r="AL10" s="1080"/>
      <c r="AM10" s="1080"/>
      <c r="AN10" s="1081"/>
      <c r="AO10" s="258" t="s">
        <v>474</v>
      </c>
      <c r="AP10" s="258" t="s">
        <v>474</v>
      </c>
      <c r="AQ10" s="259">
        <v>602</v>
      </c>
      <c r="AR10" s="260" t="s">
        <v>474</v>
      </c>
    </row>
    <row r="11" spans="1:46" ht="13.5" customHeight="1" x14ac:dyDescent="0.2">
      <c r="A11" s="243"/>
      <c r="AK11" s="1079" t="s">
        <v>475</v>
      </c>
      <c r="AL11" s="1080"/>
      <c r="AM11" s="1080"/>
      <c r="AN11" s="1081"/>
      <c r="AO11" s="258" t="s">
        <v>474</v>
      </c>
      <c r="AP11" s="258" t="s">
        <v>474</v>
      </c>
      <c r="AQ11" s="259" t="s">
        <v>474</v>
      </c>
      <c r="AR11" s="260" t="s">
        <v>474</v>
      </c>
    </row>
    <row r="12" spans="1:46" ht="13.5" customHeight="1" x14ac:dyDescent="0.2">
      <c r="A12" s="243"/>
      <c r="AK12" s="1079" t="s">
        <v>476</v>
      </c>
      <c r="AL12" s="1080"/>
      <c r="AM12" s="1080"/>
      <c r="AN12" s="1081"/>
      <c r="AO12" s="258" t="s">
        <v>474</v>
      </c>
      <c r="AP12" s="258" t="s">
        <v>474</v>
      </c>
      <c r="AQ12" s="259">
        <v>26</v>
      </c>
      <c r="AR12" s="260" t="s">
        <v>474</v>
      </c>
    </row>
    <row r="13" spans="1:46" ht="13.5" customHeight="1" x14ac:dyDescent="0.2">
      <c r="A13" s="243"/>
      <c r="AK13" s="1079" t="s">
        <v>477</v>
      </c>
      <c r="AL13" s="1080"/>
      <c r="AM13" s="1080"/>
      <c r="AN13" s="1081"/>
      <c r="AO13" s="258">
        <v>2465140</v>
      </c>
      <c r="AP13" s="258">
        <v>2245</v>
      </c>
      <c r="AQ13" s="259">
        <v>2110</v>
      </c>
      <c r="AR13" s="260">
        <v>6.4</v>
      </c>
    </row>
    <row r="14" spans="1:46" ht="13.5" customHeight="1" x14ac:dyDescent="0.2">
      <c r="A14" s="243"/>
      <c r="AK14" s="1079" t="s">
        <v>478</v>
      </c>
      <c r="AL14" s="1080"/>
      <c r="AM14" s="1080"/>
      <c r="AN14" s="1081"/>
      <c r="AO14" s="258">
        <v>-10916691</v>
      </c>
      <c r="AP14" s="258">
        <v>-9941</v>
      </c>
      <c r="AQ14" s="259">
        <v>-10443</v>
      </c>
      <c r="AR14" s="260">
        <v>-4.8</v>
      </c>
    </row>
    <row r="15" spans="1:46" ht="13" x14ac:dyDescent="0.2">
      <c r="A15" s="243"/>
      <c r="AK15" s="1082" t="s">
        <v>152</v>
      </c>
      <c r="AL15" s="1083"/>
      <c r="AM15" s="1083"/>
      <c r="AN15" s="1084"/>
      <c r="AO15" s="258">
        <v>124149771</v>
      </c>
      <c r="AP15" s="258">
        <v>113057</v>
      </c>
      <c r="AQ15" s="259">
        <v>111539</v>
      </c>
      <c r="AR15" s="260">
        <v>1.4</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479</v>
      </c>
    </row>
    <row r="20" spans="1:46" ht="13" x14ac:dyDescent="0.2">
      <c r="A20" s="243"/>
      <c r="AK20" s="265"/>
      <c r="AL20" s="266"/>
      <c r="AM20" s="266"/>
      <c r="AN20" s="267"/>
      <c r="AO20" s="268" t="s">
        <v>480</v>
      </c>
      <c r="AP20" s="269" t="s">
        <v>481</v>
      </c>
      <c r="AQ20" s="270" t="s">
        <v>482</v>
      </c>
      <c r="AR20" s="271"/>
    </row>
    <row r="21" spans="1:46" s="244" customFormat="1" ht="13" x14ac:dyDescent="0.2">
      <c r="A21" s="272"/>
      <c r="AK21" s="1085" t="s">
        <v>483</v>
      </c>
      <c r="AL21" s="1086"/>
      <c r="AM21" s="1086"/>
      <c r="AN21" s="1087"/>
      <c r="AO21" s="273">
        <v>1356.77</v>
      </c>
      <c r="AP21" s="274">
        <v>1302.4100000000001</v>
      </c>
      <c r="AQ21" s="275">
        <v>54.36</v>
      </c>
      <c r="AS21" s="276"/>
      <c r="AT21" s="272"/>
    </row>
    <row r="22" spans="1:46" s="244" customFormat="1" ht="13" x14ac:dyDescent="0.2">
      <c r="A22" s="272"/>
      <c r="AK22" s="1085" t="s">
        <v>484</v>
      </c>
      <c r="AL22" s="1086"/>
      <c r="AM22" s="1086"/>
      <c r="AN22" s="1087"/>
      <c r="AO22" s="277">
        <v>99.5</v>
      </c>
      <c r="AP22" s="278">
        <v>99.3</v>
      </c>
      <c r="AQ22" s="279">
        <v>0.2</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485</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486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487</v>
      </c>
      <c r="AL29" s="244"/>
      <c r="AM29" s="244"/>
      <c r="AN29" s="244"/>
      <c r="AS29" s="286"/>
    </row>
    <row r="30" spans="1:46" ht="13.5" customHeight="1" x14ac:dyDescent="0.2">
      <c r="A30" s="243"/>
      <c r="AK30" s="246"/>
      <c r="AL30" s="247"/>
      <c r="AM30" s="247"/>
      <c r="AN30" s="248"/>
      <c r="AO30" s="1089" t="s">
        <v>467</v>
      </c>
      <c r="AP30" s="249"/>
      <c r="AQ30" s="250" t="s">
        <v>468</v>
      </c>
      <c r="AR30" s="251"/>
    </row>
    <row r="31" spans="1:46" ht="13" x14ac:dyDescent="0.2">
      <c r="A31" s="243"/>
      <c r="AK31" s="252"/>
      <c r="AL31" s="253"/>
      <c r="AM31" s="253"/>
      <c r="AN31" s="254"/>
      <c r="AO31" s="1090"/>
      <c r="AP31" s="255" t="s">
        <v>469</v>
      </c>
      <c r="AQ31" s="256" t="s">
        <v>470</v>
      </c>
      <c r="AR31" s="257" t="s">
        <v>471</v>
      </c>
    </row>
    <row r="32" spans="1:46" ht="27" customHeight="1" x14ac:dyDescent="0.2">
      <c r="A32" s="243"/>
      <c r="AK32" s="1099" t="s">
        <v>488</v>
      </c>
      <c r="AL32" s="1100"/>
      <c r="AM32" s="1100"/>
      <c r="AN32" s="1101"/>
      <c r="AO32" s="258">
        <v>76368187</v>
      </c>
      <c r="AP32" s="258">
        <v>69544</v>
      </c>
      <c r="AQ32" s="259">
        <v>56236</v>
      </c>
      <c r="AR32" s="260">
        <v>23.7</v>
      </c>
    </row>
    <row r="33" spans="1:2046 2052:4096 4102:5116 5122:7166 7172:9216 9222:10236 10242:12286 12292:14336 14342:15356 15362:16384" ht="13.5" customHeight="1" x14ac:dyDescent="0.2">
      <c r="A33" s="243"/>
      <c r="AK33" s="1099" t="s">
        <v>489</v>
      </c>
      <c r="AL33" s="1100"/>
      <c r="AM33" s="1100"/>
      <c r="AN33" s="1101"/>
      <c r="AO33" s="258" t="s">
        <v>474</v>
      </c>
      <c r="AP33" s="258" t="s">
        <v>474</v>
      </c>
      <c r="AQ33" s="259">
        <v>3845</v>
      </c>
      <c r="AR33" s="260" t="s">
        <v>474</v>
      </c>
    </row>
    <row r="34" spans="1:2046 2052:4096 4102:5116 5122:7166 7172:9216 9222:10236 10242:12286 12292:14336 14342:15356 15362:16384" ht="27" customHeight="1" x14ac:dyDescent="0.2">
      <c r="A34" s="243"/>
      <c r="AK34" s="1099" t="s">
        <v>490</v>
      </c>
      <c r="AL34" s="1100"/>
      <c r="AM34" s="1100"/>
      <c r="AN34" s="1101"/>
      <c r="AO34" s="258">
        <v>4238333</v>
      </c>
      <c r="AP34" s="258">
        <v>3860</v>
      </c>
      <c r="AQ34" s="259">
        <v>15807</v>
      </c>
      <c r="AR34" s="260">
        <v>-75.599999999999994</v>
      </c>
    </row>
    <row r="35" spans="1:2046 2052:4096 4102:5116 5122:7166 7172:9216 9222:10236 10242:12286 12292:14336 14342:15356 15362:16384" ht="27" customHeight="1" x14ac:dyDescent="0.2">
      <c r="A35" s="243"/>
      <c r="AK35" s="1099" t="s">
        <v>491</v>
      </c>
      <c r="AL35" s="1100"/>
      <c r="AM35" s="1100"/>
      <c r="AN35" s="1101"/>
      <c r="AO35" s="258">
        <v>2064756</v>
      </c>
      <c r="AP35" s="258">
        <v>1880</v>
      </c>
      <c r="AQ35" s="259">
        <v>1443</v>
      </c>
      <c r="AR35" s="260">
        <v>30.3</v>
      </c>
    </row>
    <row r="36" spans="1:2046 2052:4096 4102:5116 5122:7166 7172:9216 9222:10236 10242:12286 12292:14336 14342:15356 15362:16384" ht="27" customHeight="1" x14ac:dyDescent="0.2">
      <c r="A36" s="243"/>
      <c r="AK36" s="1099" t="s">
        <v>492</v>
      </c>
      <c r="AL36" s="1100"/>
      <c r="AM36" s="1100"/>
      <c r="AN36" s="1101"/>
      <c r="AO36" s="258" t="s">
        <v>474</v>
      </c>
      <c r="AP36" s="258" t="s">
        <v>474</v>
      </c>
      <c r="AQ36" s="259">
        <v>34</v>
      </c>
      <c r="AR36" s="260" t="s">
        <v>474</v>
      </c>
    </row>
    <row r="37" spans="1:2046 2052:4096 4102:5116 5122:7166 7172:9216 9222:10236 10242:12286 12292:14336 14342:15356 15362:16384" ht="13.5" customHeight="1" x14ac:dyDescent="0.2">
      <c r="A37" s="243"/>
      <c r="AK37" s="1099" t="s">
        <v>493</v>
      </c>
      <c r="AL37" s="1100"/>
      <c r="AM37" s="1100"/>
      <c r="AN37" s="1101"/>
      <c r="AO37" s="258" t="s">
        <v>474</v>
      </c>
      <c r="AP37" s="258" t="s">
        <v>474</v>
      </c>
      <c r="AQ37" s="259">
        <v>330</v>
      </c>
      <c r="AR37" s="260" t="s">
        <v>474</v>
      </c>
    </row>
    <row r="38" spans="1:2046 2052:4096 4102:5116 5122:7166 7172:9216 9222:10236 10242:12286 12292:14336 14342:15356 15362:16384" ht="27" customHeight="1" x14ac:dyDescent="0.2">
      <c r="A38" s="243"/>
      <c r="AK38" s="1096" t="s">
        <v>494</v>
      </c>
      <c r="AL38" s="1097"/>
      <c r="AM38" s="1097"/>
      <c r="AN38" s="1098"/>
      <c r="AO38" s="287" t="s">
        <v>474</v>
      </c>
      <c r="AP38" s="287" t="s">
        <v>474</v>
      </c>
      <c r="AQ38" s="288">
        <v>3</v>
      </c>
      <c r="AR38" s="279" t="s">
        <v>474</v>
      </c>
      <c r="AS38" s="286"/>
    </row>
    <row r="39" spans="1:2046 2052:4096 4102:5116 5122:7166 7172:9216 9222:10236 10242:12286 12292:14336 14342:15356 15362:16384" ht="13" x14ac:dyDescent="0.2">
      <c r="A39" s="243"/>
      <c r="AK39" s="1096" t="s">
        <v>495</v>
      </c>
      <c r="AL39" s="1097"/>
      <c r="AM39" s="1097"/>
      <c r="AN39" s="1098"/>
      <c r="AO39" s="258">
        <v>-2072473</v>
      </c>
      <c r="AP39" s="258">
        <v>-1887</v>
      </c>
      <c r="AQ39" s="259">
        <v>-1790</v>
      </c>
      <c r="AR39" s="260">
        <v>5.4</v>
      </c>
      <c r="AS39" s="286"/>
    </row>
    <row r="40" spans="1:2046 2052:4096 4102:5116 5122:7166 7172:9216 9222:10236 10242:12286 12292:14336 14342:15356 15362:16384" ht="27" customHeight="1" x14ac:dyDescent="0.2">
      <c r="A40" s="243"/>
      <c r="AK40" s="1099" t="s">
        <v>496</v>
      </c>
      <c r="AL40" s="1100"/>
      <c r="AM40" s="1100"/>
      <c r="AN40" s="1101"/>
      <c r="AO40" s="258">
        <v>-47091161</v>
      </c>
      <c r="AP40" s="258">
        <v>-42883</v>
      </c>
      <c r="AQ40" s="259">
        <v>-40263</v>
      </c>
      <c r="AR40" s="260">
        <v>6.5</v>
      </c>
      <c r="AS40" s="286"/>
    </row>
    <row r="41" spans="1:2046 2052:4096 4102:5116 5122:7166 7172:9216 9222:10236 10242:12286 12292:14336 14342:15356 15362:16384" ht="13" x14ac:dyDescent="0.2">
      <c r="A41" s="243"/>
      <c r="AK41" s="1082" t="s">
        <v>497</v>
      </c>
      <c r="AL41" s="1083"/>
      <c r="AM41" s="1083"/>
      <c r="AN41" s="1084"/>
      <c r="AO41" s="258">
        <v>33507642</v>
      </c>
      <c r="AP41" s="258">
        <v>30514</v>
      </c>
      <c r="AQ41" s="259">
        <v>35644</v>
      </c>
      <c r="AR41" s="260">
        <v>-14.4</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498</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499</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467</v>
      </c>
      <c r="AN49" s="1093" t="s">
        <v>500</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501</v>
      </c>
      <c r="AO50" s="300" t="s">
        <v>502</v>
      </c>
      <c r="AP50" s="301" t="s">
        <v>503</v>
      </c>
      <c r="AQ50" s="302" t="s">
        <v>504</v>
      </c>
      <c r="AR50" s="303" t="s">
        <v>505</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506</v>
      </c>
      <c r="AL51" s="296"/>
      <c r="AM51" s="304">
        <v>113650259</v>
      </c>
      <c r="AN51" s="305">
        <v>100340</v>
      </c>
      <c r="AO51" s="306">
        <v>1.1000000000000001</v>
      </c>
      <c r="AP51" s="307">
        <v>46888</v>
      </c>
      <c r="AQ51" s="308">
        <v>9.5</v>
      </c>
      <c r="AR51" s="309">
        <v>-8.4</v>
      </c>
    </row>
    <row r="52" spans="1:16384" ht="13" x14ac:dyDescent="0.2">
      <c r="A52" s="243"/>
      <c r="AK52" s="310"/>
      <c r="AL52" s="311" t="s">
        <v>507</v>
      </c>
      <c r="AM52" s="312">
        <v>29879538</v>
      </c>
      <c r="AN52" s="313">
        <v>26380</v>
      </c>
      <c r="AO52" s="314">
        <v>-18.3</v>
      </c>
      <c r="AP52" s="315">
        <v>14375</v>
      </c>
      <c r="AQ52" s="316">
        <v>-5.5</v>
      </c>
      <c r="AR52" s="317">
        <v>-12.8</v>
      </c>
    </row>
    <row r="53" spans="1:16384" ht="13" x14ac:dyDescent="0.2">
      <c r="A53" s="243"/>
      <c r="AK53" s="295" t="s">
        <v>508</v>
      </c>
      <c r="AL53" s="296"/>
      <c r="AM53" s="304">
        <v>122163416</v>
      </c>
      <c r="AN53" s="305">
        <v>108638</v>
      </c>
      <c r="AO53" s="306">
        <v>8.3000000000000007</v>
      </c>
      <c r="AP53" s="307">
        <v>93540</v>
      </c>
      <c r="AQ53" s="308">
        <v>99.5</v>
      </c>
      <c r="AR53" s="309">
        <v>-91.2</v>
      </c>
    </row>
    <row r="54" spans="1:16384" ht="13" x14ac:dyDescent="0.2">
      <c r="A54" s="243"/>
      <c r="AK54" s="310"/>
      <c r="AL54" s="311" t="s">
        <v>507</v>
      </c>
      <c r="AM54" s="312">
        <v>35391528</v>
      </c>
      <c r="AN54" s="313">
        <v>31473</v>
      </c>
      <c r="AO54" s="314">
        <v>19.3</v>
      </c>
      <c r="AP54" s="315">
        <v>20617</v>
      </c>
      <c r="AQ54" s="316">
        <v>43.4</v>
      </c>
      <c r="AR54" s="317">
        <v>-24.1</v>
      </c>
    </row>
    <row r="55" spans="1:16384" ht="13" x14ac:dyDescent="0.2">
      <c r="A55" s="243"/>
      <c r="AK55" s="295" t="s">
        <v>509</v>
      </c>
      <c r="AL55" s="296"/>
      <c r="AM55" s="304">
        <v>107324855</v>
      </c>
      <c r="AN55" s="305">
        <v>96057</v>
      </c>
      <c r="AO55" s="306">
        <v>-11.6</v>
      </c>
      <c r="AP55" s="307">
        <v>88232</v>
      </c>
      <c r="AQ55" s="308">
        <v>-5.7</v>
      </c>
      <c r="AR55" s="309">
        <v>-5.9</v>
      </c>
    </row>
    <row r="56" spans="1:16384" ht="13" x14ac:dyDescent="0.2">
      <c r="A56" s="243"/>
      <c r="AK56" s="310"/>
      <c r="AL56" s="311" t="s">
        <v>507</v>
      </c>
      <c r="AM56" s="312">
        <v>26475853</v>
      </c>
      <c r="AN56" s="313">
        <v>23696</v>
      </c>
      <c r="AO56" s="314">
        <v>-24.7</v>
      </c>
      <c r="AP56" s="315">
        <v>18955</v>
      </c>
      <c r="AQ56" s="316">
        <v>-8.1</v>
      </c>
      <c r="AR56" s="317">
        <v>-16.600000000000001</v>
      </c>
    </row>
    <row r="57" spans="1:16384" ht="13" x14ac:dyDescent="0.2">
      <c r="A57" s="243"/>
      <c r="AK57" s="295" t="s">
        <v>510</v>
      </c>
      <c r="AL57" s="296"/>
      <c r="AM57" s="304">
        <v>117907465</v>
      </c>
      <c r="AN57" s="305">
        <v>106297</v>
      </c>
      <c r="AO57" s="306">
        <v>10.7</v>
      </c>
      <c r="AP57" s="307">
        <v>88906</v>
      </c>
      <c r="AQ57" s="308">
        <v>0.8</v>
      </c>
      <c r="AR57" s="309">
        <v>9.9</v>
      </c>
    </row>
    <row r="58" spans="1:16384" ht="13" x14ac:dyDescent="0.2">
      <c r="A58" s="243"/>
      <c r="AK58" s="310"/>
      <c r="AL58" s="311" t="s">
        <v>507</v>
      </c>
      <c r="AM58" s="312">
        <v>39977397</v>
      </c>
      <c r="AN58" s="313">
        <v>36041</v>
      </c>
      <c r="AO58" s="314">
        <v>52.1</v>
      </c>
      <c r="AP58" s="315">
        <v>19827</v>
      </c>
      <c r="AQ58" s="316">
        <v>4.5999999999999996</v>
      </c>
      <c r="AR58" s="317">
        <v>47.5</v>
      </c>
    </row>
    <row r="59" spans="1:16384" ht="13" x14ac:dyDescent="0.2">
      <c r="A59" s="243"/>
      <c r="AK59" s="295" t="s">
        <v>511</v>
      </c>
      <c r="AL59" s="296"/>
      <c r="AM59" s="304">
        <v>108304277</v>
      </c>
      <c r="AN59" s="305">
        <v>98627</v>
      </c>
      <c r="AO59" s="306">
        <v>-7.2</v>
      </c>
      <c r="AP59" s="307">
        <v>97156</v>
      </c>
      <c r="AQ59" s="308">
        <v>9.3000000000000007</v>
      </c>
      <c r="AR59" s="309">
        <v>-16.5</v>
      </c>
    </row>
    <row r="60" spans="1:16384" ht="13" x14ac:dyDescent="0.2">
      <c r="A60" s="243"/>
      <c r="AK60" s="310"/>
      <c r="AL60" s="311" t="s">
        <v>507</v>
      </c>
      <c r="AM60" s="312">
        <v>33413199</v>
      </c>
      <c r="AN60" s="313">
        <v>30428</v>
      </c>
      <c r="AO60" s="314">
        <v>-15.6</v>
      </c>
      <c r="AP60" s="315">
        <v>23118</v>
      </c>
      <c r="AQ60" s="316">
        <v>16.600000000000001</v>
      </c>
      <c r="AR60" s="317">
        <v>-32.200000000000003</v>
      </c>
    </row>
    <row r="61" spans="1:16384" ht="13" x14ac:dyDescent="0.2">
      <c r="A61" s="243"/>
      <c r="AK61" s="295" t="s">
        <v>512</v>
      </c>
      <c r="AL61" s="318"/>
      <c r="AM61" s="304">
        <v>113870054</v>
      </c>
      <c r="AN61" s="305">
        <v>101992</v>
      </c>
      <c r="AO61" s="306">
        <v>0.3</v>
      </c>
      <c r="AP61" s="307">
        <v>82944</v>
      </c>
      <c r="AQ61" s="319">
        <v>22.7</v>
      </c>
      <c r="AR61" s="309">
        <v>-22.4</v>
      </c>
    </row>
    <row r="62" spans="1:16384" ht="13" x14ac:dyDescent="0.2">
      <c r="A62" s="243"/>
      <c r="AK62" s="310"/>
      <c r="AL62" s="311" t="s">
        <v>507</v>
      </c>
      <c r="AM62" s="312">
        <v>33027503</v>
      </c>
      <c r="AN62" s="313">
        <v>29604</v>
      </c>
      <c r="AO62" s="314">
        <v>2.6</v>
      </c>
      <c r="AP62" s="315">
        <v>19378</v>
      </c>
      <c r="AQ62" s="316">
        <v>10.199999999999999</v>
      </c>
      <c r="AR62" s="317">
        <v>-7.6</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K/rvLo+3Vu1bzhRLanKs0J9CKJofQizd7I33Ko2Aqejpo7m1/dj+HzX1/yqhxHfAwk6smBY/hBNBPPcpe7U3vA==" saltValue="LGx4oSL+MDyqntSk9aAd6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41NvIpVNxDpWFtlDp2fCycpMG86Y9oTwvQRK4SXWPCY1kF3qwm+q0GUAK9C5nQ0gyVYf0gdjlN4uSYrNlxCmpA==" saltValue="piko7Bfyc+KwIYN9rqOZy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j5Nk2bwomacd/Rx2dF+bGrKSYTWjHtKm9WbttJuAvZj4wKTzH8T4QXN7UUvBlDDDlG7wexk8LUXxpbN/nVFF9A==" saltValue="xrez0KUcruTy978fQ3NH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513</v>
      </c>
      <c r="G46" s="323" t="s">
        <v>514</v>
      </c>
      <c r="H46" s="323" t="s">
        <v>515</v>
      </c>
      <c r="I46" s="323" t="s">
        <v>516</v>
      </c>
      <c r="J46" s="324" t="s">
        <v>517</v>
      </c>
    </row>
    <row r="47" spans="2:10" ht="57.75" customHeight="1" x14ac:dyDescent="0.2">
      <c r="B47" s="7"/>
      <c r="C47" s="1102" t="s">
        <v>4</v>
      </c>
      <c r="D47" s="1102"/>
      <c r="E47" s="1103"/>
      <c r="F47" s="325">
        <v>3.51</v>
      </c>
      <c r="G47" s="326">
        <v>3.93</v>
      </c>
      <c r="H47" s="326">
        <v>4.33</v>
      </c>
      <c r="I47" s="326">
        <v>4.8899999999999997</v>
      </c>
      <c r="J47" s="327">
        <v>5.26</v>
      </c>
    </row>
    <row r="48" spans="2:10" ht="57.75" customHeight="1" x14ac:dyDescent="0.2">
      <c r="B48" s="8"/>
      <c r="C48" s="1104" t="s">
        <v>5</v>
      </c>
      <c r="D48" s="1104"/>
      <c r="E48" s="1105"/>
      <c r="F48" s="328">
        <v>0.26</v>
      </c>
      <c r="G48" s="329">
        <v>0.56999999999999995</v>
      </c>
      <c r="H48" s="329">
        <v>0.6</v>
      </c>
      <c r="I48" s="329">
        <v>0.87</v>
      </c>
      <c r="J48" s="330">
        <v>0.7</v>
      </c>
    </row>
    <row r="49" spans="2:10" ht="57.75" customHeight="1" thickBot="1" x14ac:dyDescent="0.25">
      <c r="B49" s="9"/>
      <c r="C49" s="1106" t="s">
        <v>6</v>
      </c>
      <c r="D49" s="1106"/>
      <c r="E49" s="1107"/>
      <c r="F49" s="331" t="s">
        <v>518</v>
      </c>
      <c r="G49" s="332">
        <v>1.69</v>
      </c>
      <c r="H49" s="332">
        <v>0.98</v>
      </c>
      <c r="I49" s="332">
        <v>0.6</v>
      </c>
      <c r="J49" s="333" t="s">
        <v>519</v>
      </c>
    </row>
    <row r="50" spans="2:10" ht="13.5" customHeight="1" x14ac:dyDescent="0.2"/>
  </sheetData>
  <sheetProtection algorithmName="SHA-512" hashValue="5VGwfhTKUJmoSvAbIDLfkwOLK6fZvGq9Qxt6IlJzhrgvMHFiR5O8Zfhtqo+f2d2pN3fTDHBDY/Y40P/sLF4S6Q==" saltValue="/y/rwcwhZyOVTvxM2kjS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D93430-1A46-4706-A82F-E08234995651}">
  <ds:schemaRefs>
    <ds:schemaRef ds:uri="a4e28f63-7028-4a93-8047-9653a98e0e88"/>
    <ds:schemaRef ds:uri="http://schemas.microsoft.com/office/2006/documentManagement/types"/>
    <ds:schemaRef ds:uri="http://purl.org/dc/terms/"/>
    <ds:schemaRef ds:uri="http://purl.org/dc/elements/1.1/"/>
    <ds:schemaRef ds:uri="http://purl.org/dc/dcmitype/"/>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fd32c9f7-8932-4d07-b49b-91c8a1e26893"/>
  </ds:schemaRefs>
</ds:datastoreItem>
</file>

<file path=customXml/itemProps2.xml><?xml version="1.0" encoding="utf-8"?>
<ds:datastoreItem xmlns:ds="http://schemas.openxmlformats.org/officeDocument/2006/customXml" ds:itemID="{A7B5BB41-A52C-4F59-9C62-79060F5BB5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46862C-1730-4C94-85CD-41D9FE1329F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2026-03-10T02:22:37Z</cp:lastPrinted>
  <dcterms:created xsi:type="dcterms:W3CDTF">2026-02-19T23:59:40Z</dcterms:created>
  <dcterms:modified xsi:type="dcterms:W3CDTF">2026-03-13T07:15:44Z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