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08_お手伝い\260216　財政状況資料集\04_公表\01HP作成依頼\提出データ\都道府県\"/>
    </mc:Choice>
  </mc:AlternateContent>
  <xr:revisionPtr revIDLastSave="0" documentId="13_ncr:1_{A7BCACA8-E1C7-456E-B519-A5907D162975}"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BE32" i="10"/>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alcChain>
</file>

<file path=xl/sharedStrings.xml><?xml version="1.0" encoding="utf-8"?>
<sst xmlns="http://schemas.openxmlformats.org/spreadsheetml/2006/main" count="1006" uniqueCount="564">
  <si>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</si>
  <si>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</si>
  <si>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</si>
  <si>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</si>
  <si>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</si>
  <si>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</si>
  <si>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</si>
  <si>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</si>
  <si>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</si>
  <si>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</si>
  <si>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</si>
  <si>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</si>
  <si>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</si>
  <si>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</si>
  <si>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</si>
  <si>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</si>
  <si>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</si>
  <si>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</si>
  <si>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</si>
  <si>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</si>
  <si>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</si>
  <si>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</si>
  <si>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</si>
  <si>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</si>
  <si>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</si>
  <si>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</si>
  <si>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</si>
  <si>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</si>
  <si>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</si>
  <si>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</si>
  <si>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</si>
  <si>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</si>
  <si>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</si>
  <si>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</si>
  <si>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</si>
  <si>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</si>
  <si>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</si>
  <si>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</si>
  <si>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</si>
  <si>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</si>
  <si>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</si>
  <si>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</si>
  <si>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</si>
  <si>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</si>
  <si>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</si>
  <si>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</si>
  <si>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</si>
  <si>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</si>
  <si>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</si>
  <si>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</si>
  <si>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</si>
  <si>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</si>
  <si>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</si>
  <si>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</si>
  <si>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</si>
  <si>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</si>
  <si>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</si>
  <si>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</si>
  <si>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</si>
  <si>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</si>
  <si>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</si>
  <si>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</si>
  <si>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</si>
  <si>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</si>
  <si>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</si>
  <si>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</si>
  <si>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</si>
  <si>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</si>
  <si>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</si>
  <si>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</si>
  <si>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</si>
  <si>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</si>
  <si>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</si>
  <si>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</si>
  <si>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</si>
  <si>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</si>
  <si>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</si>
  <si>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</si>
  <si>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</si>
  <si>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</si>
  <si>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滋賀県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</si>
  <si>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</si>
  <si>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</si>
  <si>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</si>
  <si>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</si>
  <si>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</si>
  <si>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</si>
  <si>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</si>
  <si>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</si>
  <si>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</si>
  <si>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</si>
  <si>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</si>
  <si>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</si>
  <si>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</si>
  <si>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</si>
  <si>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</si>
  <si>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</si>
  <si>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</si>
  <si>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</si>
  <si>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</si>
  <si>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</si>
  <si>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</si>
  <si>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</si>
  <si>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</si>
  <si>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</si>
  <si>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</si>
  <si>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</si>
  <si>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</si>
  <si>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</si>
  <si>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</si>
  <si>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</si>
  <si>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</si>
  <si>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</si>
  <si>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</si>
  <si>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0.0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</si>
  <si>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</si>
  <si>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</si>
  <si>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</si>
  <si>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</si>
  <si>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</si>
  <si>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</si>
  <si>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</si>
  <si>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</si>
  <si>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</si>
  <si>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</si>
  <si>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</si>
  <si>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</si>
  <si>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</si>
  <si>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</si>
  <si>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</si>
  <si>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</si>
  <si>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</si>
  <si>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</si>
  <si>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</si>
  <si>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</si>
  <si>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</si>
  <si>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</si>
  <si>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</si>
  <si>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-0.4</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</si>
  <si>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</si>
  <si>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</si>
  <si>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</si>
  <si>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</si>
  <si>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</si>
  <si>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</si>
  <si>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</si>
  <si>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</si>
  <si>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</si>
  <si>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</si>
  <si>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</si>
  <si>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</si>
  <si>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</si>
  <si>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</si>
  <si>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</si>
  <si>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</si>
  <si>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</si>
  <si>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</si>
  <si>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</si>
  <si>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</si>
  <si>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</si>
  <si>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</si>
  <si>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</si>
  <si>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</si>
  <si>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</si>
  <si>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</si>
  <si>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</si>
  <si>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</si>
  <si>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</si>
  <si>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</si>
  <si>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</si>
  <si>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</si>
  <si>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</si>
  <si>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</si>
  <si>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</si>
  <si>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</si>
  <si>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</si>
  <si>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</si>
  <si>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</si>
  <si>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</si>
  <si>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</si>
  <si>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</si>
  <si>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</si>
  <si>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滋賀県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</si>
  <si>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</si>
  <si>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</si>
  <si>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</si>
  <si>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</si>
  <si>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</si>
  <si>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</si>
  <si>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</si>
  <si>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</si>
  <si>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</si>
  <si>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</si>
  <si>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</si>
  <si>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</si>
  <si>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</si>
  <si>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</si>
  <si>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</si>
  <si>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</si>
  <si>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</si>
  <si>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</si>
  <si>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</si>
  <si>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</si>
  <si>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</si>
  <si>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</si>
  <si>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</si>
  <si>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</si>
  <si>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</si>
  <si>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</si>
  <si>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</si>
  <si>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</si>
  <si>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</si>
  <si>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</si>
  <si>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</si>
  <si>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</si>
  <si>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</si>
  <si>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</si>
  <si>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</si>
  <si>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</si>
  <si>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</si>
  <si>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</si>
  <si>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</si>
  <si>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</si>
  <si>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</si>
  <si>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</si>
  <si>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</si>
  <si>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</si>
  <si>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</si>
  <si>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</si>
  <si>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</si>
  <si>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</si>
  <si>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</si>
  <si>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</si>
  <si>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</si>
  <si>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</si>
  <si>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</si>
  <si>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</si>
  <si>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</si>
  <si>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</si>
  <si>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</si>
  <si>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</si>
  <si>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</si>
  <si>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</si>
  <si>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</si>
  <si>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</si>
  <si>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</si>
  <si>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</si>
  <si>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</si>
  <si>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</si>
  <si>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</si>
  <si>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</si>
  <si>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</si>
  <si>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</si>
  <si>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</si>
  <si>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</si>
  <si>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</si>
  <si>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</si>
  <si>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</si>
  <si>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</si>
  <si>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</si>
  <si>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</si>
  <si>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</si>
  <si>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</si>
  <si>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</si>
  <si>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</si>
  <si>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</si>
  <si>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</si>
  <si>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</si>
  <si>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</si>
  <si>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</si>
  <si>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</si>
  <si>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</si>
  <si>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</si>
  <si>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</si>
  <si>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</si>
  <si>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</si>
  <si>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</si>
  <si>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</si>
  <si>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</si>
  <si>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</si>
  <si>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</si>
  <si>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</si>
  <si>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</si>
  <si>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</si>
  <si>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</si>
  <si>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</si>
  <si>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</si>
  <si>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</si>
  <si>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</si>
  <si>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</si>
  <si>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</si>
  <si>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</si>
  <si>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</si>
  <si>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</si>
  <si>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</si>
  <si>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</si>
  <si>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</si>
  <si>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</si>
  <si>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</si>
  <si>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</si>
  <si>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</si>
  <si>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</si>
  <si>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</si>
  <si>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</si>
  <si>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</si>
  <si>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</si>
  <si>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</si>
  <si>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</si>
  <si>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</si>
  <si>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</si>
  <si>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</si>
  <si>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</si>
  <si>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</si>
  <si>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</si>
  <si>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</si>
  <si>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</si>
  <si>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</si>
  <si>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</si>
  <si>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</si>
  <si>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</si>
  <si>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</si>
  <si>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</si>
  <si>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</si>
  <si>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</si>
  <si>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</si>
  <si>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</si>
  <si>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</si>
  <si>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</si>
  <si>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</si>
  <si>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</si>
  <si>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</si>
  <si>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</si>
  <si>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</si>
  <si>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</si>
  <si>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滋賀県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</si>
  <si>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</si>
  <si>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</si>
  <si>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</si>
  <si>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</si>
  <si>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</si>
  <si>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</si>
  <si>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</si>
  <si>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</si>
  <si>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</si>
  <si>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</si>
  <si>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</si>
  <si>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</si>
  <si>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</si>
  <si>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</si>
  <si>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</si>
  <si>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</si>
  <si>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</si>
  <si>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</si>
  <si>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</si>
  <si>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</si>
  <si>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市町振興資金貸付事業特別会計</t>
    <phoneticPr fontId="3"/>
  </si>
  <si>
    <t>母子父子寡婦福祉資金貸付事業特別会計</t>
    <phoneticPr fontId="3"/>
  </si>
  <si>
    <t>中小企業支援資金貸付事業特別会計</t>
    <phoneticPr fontId="3"/>
  </si>
  <si>
    <t>林業・木材産業改善資金貸付事業特別会計</t>
    <phoneticPr fontId="3"/>
  </si>
  <si>
    <t>沿岸漁業改善資金貸付事業特別会計</t>
    <phoneticPr fontId="3"/>
  </si>
  <si>
    <t>公債管理特別会計</t>
    <phoneticPr fontId="3"/>
  </si>
  <si>
    <t>土地取得事業特別会計</t>
    <phoneticPr fontId="3"/>
  </si>
  <si>
    <t>用品調達事業特別会計</t>
    <phoneticPr fontId="3"/>
  </si>
  <si>
    <t>収入証紙特別会計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</si>
  <si>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</si>
  <si>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</si>
  <si>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</si>
  <si>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</si>
  <si>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</si>
  <si>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</si>
  <si>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</si>
  <si>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</si>
  <si>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</si>
  <si>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</si>
  <si>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</si>
  <si>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</si>
  <si>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</si>
  <si>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</si>
  <si>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モーターボート競走事業会計</t>
    <phoneticPr fontId="3"/>
  </si>
  <si>
    <t>法適用企業</t>
    <phoneticPr fontId="3"/>
  </si>
  <si>
    <t>病院事業会計</t>
    <phoneticPr fontId="3"/>
  </si>
  <si>
    <t>琵琶湖流域下水道事業会計</t>
    <phoneticPr fontId="3"/>
  </si>
  <si>
    <t>工業用水道事業会計</t>
    <phoneticPr fontId="3"/>
  </si>
  <si>
    <t>水道用水供給事業会計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</si>
  <si>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</si>
  <si>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</si>
  <si>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</si>
  <si>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</si>
  <si>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</si>
  <si>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</si>
  <si>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</si>
  <si>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</si>
  <si>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</si>
  <si>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</si>
  <si>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</si>
  <si>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</si>
  <si>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</si>
  <si>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</si>
  <si>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</si>
  <si>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</si>
  <si>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</si>
  <si>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</si>
  <si>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</si>
  <si>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</si>
  <si>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</si>
  <si>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</si>
  <si>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</si>
  <si>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</si>
  <si>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</si>
  <si>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</si>
  <si>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</si>
  <si>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</si>
  <si>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</si>
  <si>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</si>
  <si>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</si>
  <si>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</si>
  <si>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</si>
  <si>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</si>
  <si>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</si>
  <si>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</si>
  <si>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</si>
  <si>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</si>
  <si>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</si>
  <si>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</si>
  <si>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</si>
  <si>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</si>
  <si>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</si>
  <si>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</si>
  <si>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</si>
  <si>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</si>
  <si>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</si>
  <si>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</si>
  <si>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</si>
  <si>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</si>
  <si>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</si>
  <si>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</si>
  <si>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</si>
  <si>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</si>
  <si>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</si>
  <si>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</si>
  <si>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</si>
  <si>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</si>
  <si>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</si>
  <si>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</si>
  <si>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</si>
  <si>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</si>
  <si>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</si>
  <si>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</si>
  <si>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</si>
  <si>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</si>
  <si>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</si>
  <si>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</si>
  <si>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</si>
  <si>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</si>
  <si>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</si>
  <si>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</si>
  <si>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</si>
  <si>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</si>
  <si>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</si>
  <si>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</si>
  <si>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</si>
  <si>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</si>
  <si>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</si>
  <si>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</si>
  <si>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</si>
  <si>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</si>
  <si>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</si>
  <si>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</si>
  <si>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</si>
  <si>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</si>
  <si>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</si>
  <si>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</si>
  <si>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</si>
  <si>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</si>
  <si>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</si>
  <si>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</si>
  <si>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</si>
  <si>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</si>
  <si>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</si>
  <si>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</si>
  <si>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</si>
  <si>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</si>
  <si>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</si>
  <si>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</si>
  <si>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</si>
  <si>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</si>
  <si>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</si>
  <si>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</si>
  <si>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</si>
  <si>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</si>
  <si>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</si>
  <si>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</si>
  <si>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</si>
  <si>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</si>
  <si>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</si>
  <si>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</si>
  <si>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</si>
  <si>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</si>
  <si>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</si>
  <si>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</si>
  <si>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</si>
  <si>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</si>
  <si>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</si>
  <si>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</si>
  <si>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</si>
  <si>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</si>
  <si>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</si>
  <si>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</si>
  <si>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</si>
  <si>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</si>
  <si>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</si>
  <si>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</si>
  <si>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</si>
  <si>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</si>
  <si>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</si>
  <si>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</si>
  <si>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0.02</t>
  </si>
  <si>
    <t>モーターボート競走事業会計</t>
  </si>
  <si>
    <t>水道用水供給事業会計</t>
  </si>
  <si>
    <t>工業用水道事業会計</t>
  </si>
  <si>
    <t>国民健康保険事業特別会計</t>
  </si>
  <si>
    <t>病院事業会計</t>
  </si>
  <si>
    <t>琵琶湖流域下水道事業会計</t>
  </si>
  <si>
    <t>一般会計</t>
  </si>
  <si>
    <t>市町振興資金貸付事業特別会計</t>
  </si>
  <si>
    <t>その他会計（赤字）</t>
  </si>
  <si>
    <t>その他会計（黒字）</t>
  </si>
  <si>
    <t>（百万円）</t>
    <phoneticPr fontId="2"/>
  </si>
  <si>
    <t>R02</t>
    <phoneticPr fontId="2"/>
  </si>
  <si>
    <t>R03</t>
    <phoneticPr fontId="2"/>
  </si>
  <si>
    <t>R04</t>
    <phoneticPr fontId="2"/>
  </si>
  <si>
    <t>R05</t>
    <phoneticPr fontId="2"/>
  </si>
  <si>
    <t>R06</t>
    <phoneticPr fontId="2"/>
  </si>
  <si>
    <t>関西広域連合</t>
    <phoneticPr fontId="2"/>
  </si>
  <si>
    <t>びわ湖放送株式会社</t>
  </si>
  <si>
    <t>滋賀県土地開発公社</t>
  </si>
  <si>
    <t>滋賀県国際協会</t>
  </si>
  <si>
    <t>淡海文化振興財団</t>
    <rPh sb="0" eb="1">
      <t>タン</t>
    </rPh>
    <rPh sb="1" eb="2">
      <t>ウミ</t>
    </rPh>
    <rPh sb="2" eb="4">
      <t>ブンカ</t>
    </rPh>
    <rPh sb="4" eb="6">
      <t>シンコウ</t>
    </rPh>
    <rPh sb="6" eb="8">
      <t>ザイダン</t>
    </rPh>
    <phoneticPr fontId="3"/>
  </si>
  <si>
    <t>公立大学法人滋賀県立大学</t>
    <rPh sb="0" eb="2">
      <t>コウリツ</t>
    </rPh>
    <rPh sb="2" eb="4">
      <t>ダイガク</t>
    </rPh>
    <rPh sb="4" eb="6">
      <t>ホウジン</t>
    </rPh>
    <rPh sb="6" eb="8">
      <t>シガ</t>
    </rPh>
    <rPh sb="8" eb="10">
      <t>ケンリツ</t>
    </rPh>
    <rPh sb="10" eb="12">
      <t>ダイガク</t>
    </rPh>
    <phoneticPr fontId="3"/>
  </si>
  <si>
    <t>滋賀県希望が丘文化公園</t>
  </si>
  <si>
    <t>びわ湖芸術文化財団</t>
  </si>
  <si>
    <t>滋賀県スポーツ協会</t>
  </si>
  <si>
    <t>滋賀県環境事業公社</t>
    <rPh sb="0" eb="3">
      <t>シガケン</t>
    </rPh>
    <rPh sb="3" eb="5">
      <t>カンキョウ</t>
    </rPh>
    <rPh sb="5" eb="7">
      <t>ジギョウ</t>
    </rPh>
    <rPh sb="7" eb="9">
      <t>コウシャ</t>
    </rPh>
    <phoneticPr fontId="3"/>
  </si>
  <si>
    <t>滋賀県造林公社</t>
  </si>
  <si>
    <t>滋賀県緑化推進会</t>
    <rPh sb="0" eb="3">
      <t>シガケン</t>
    </rPh>
    <rPh sb="3" eb="5">
      <t>リョッカ</t>
    </rPh>
    <rPh sb="5" eb="7">
      <t>スイシン</t>
    </rPh>
    <rPh sb="7" eb="8">
      <t>カイ</t>
    </rPh>
    <phoneticPr fontId="3"/>
  </si>
  <si>
    <t>糸賀一雄記念財団</t>
  </si>
  <si>
    <t>滋賀県動物保護管理協会</t>
  </si>
  <si>
    <t>滋賀県産業支援プラザ</t>
  </si>
  <si>
    <t>滋賀県陶芸の森</t>
  </si>
  <si>
    <t>パナソニックアソシエイツ滋賀</t>
    <rPh sb="12" eb="14">
      <t>シガ</t>
    </rPh>
    <phoneticPr fontId="3"/>
  </si>
  <si>
    <t>滋賀県農林漁業担い手育成基金</t>
    <rPh sb="7" eb="8">
      <t>ニナ</t>
    </rPh>
    <rPh sb="9" eb="10">
      <t>テ</t>
    </rPh>
    <rPh sb="10" eb="12">
      <t>イクセイ</t>
    </rPh>
    <rPh sb="12" eb="14">
      <t>キキン</t>
    </rPh>
    <phoneticPr fontId="3"/>
  </si>
  <si>
    <t>滋賀食肉公社</t>
  </si>
  <si>
    <t>滋賀食肉市場</t>
    <rPh sb="0" eb="2">
      <t>シガ</t>
    </rPh>
    <rPh sb="2" eb="4">
      <t>ショクニク</t>
    </rPh>
    <rPh sb="4" eb="6">
      <t>シジョウ</t>
    </rPh>
    <phoneticPr fontId="3"/>
  </si>
  <si>
    <t>滋賀県畜産振興協会</t>
    <rPh sb="0" eb="3">
      <t>シガケン</t>
    </rPh>
    <rPh sb="3" eb="5">
      <t>チクサン</t>
    </rPh>
    <rPh sb="5" eb="7">
      <t>シンコウ</t>
    </rPh>
    <rPh sb="7" eb="9">
      <t>キョウカイ</t>
    </rPh>
    <phoneticPr fontId="3"/>
  </si>
  <si>
    <t>滋賀県水産振興協会</t>
    <rPh sb="0" eb="3">
      <t>シガケン</t>
    </rPh>
    <rPh sb="3" eb="5">
      <t>スイサン</t>
    </rPh>
    <rPh sb="5" eb="7">
      <t>シンコウ</t>
    </rPh>
    <rPh sb="7" eb="9">
      <t>キョウカイ</t>
    </rPh>
    <phoneticPr fontId="3"/>
  </si>
  <si>
    <t>滋賀県建設技術センター</t>
    <rPh sb="0" eb="3">
      <t>シガケン</t>
    </rPh>
    <rPh sb="3" eb="11">
      <t>ケ</t>
    </rPh>
    <phoneticPr fontId="3"/>
  </si>
  <si>
    <t>信楽高原鐵道株式会社</t>
    <rPh sb="0" eb="2">
      <t>シガラキ</t>
    </rPh>
    <rPh sb="2" eb="4">
      <t>コウゲン</t>
    </rPh>
    <rPh sb="4" eb="6">
      <t>テツドウ</t>
    </rPh>
    <rPh sb="6" eb="10">
      <t>カブシキガイシャ</t>
    </rPh>
    <phoneticPr fontId="3"/>
  </si>
  <si>
    <t>滋賀県道路公社</t>
  </si>
  <si>
    <t>滋賀県暴力団追放推進センター</t>
    <rPh sb="0" eb="3">
      <t>シガケン</t>
    </rPh>
    <rPh sb="3" eb="6">
      <t>ボウリョクダン</t>
    </rPh>
    <rPh sb="6" eb="8">
      <t>ツイホウ</t>
    </rPh>
    <rPh sb="8" eb="10">
      <t>スイシン</t>
    </rPh>
    <phoneticPr fontId="3"/>
  </si>
  <si>
    <t>国民スポーツ大会・全国障害者スポーツ大会運営等基金</t>
    <phoneticPr fontId="3"/>
  </si>
  <si>
    <t>福祉・教育振興基金</t>
    <phoneticPr fontId="3"/>
  </si>
  <si>
    <t>公共建築物等長寿命化等推進基金</t>
    <phoneticPr fontId="3"/>
  </si>
  <si>
    <t>公立学校情報機器整備基金</t>
    <phoneticPr fontId="3"/>
  </si>
  <si>
    <t>県立高等専門学校整備運営基金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</si>
</sst>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AF8D-4208-903F-3AF9DFEF05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74987</c:v>
                </c:pt>
                <c:pt idx="1">
                  <c:v>84694</c:v>
                </c:pt>
                <c:pt idx="2">
                  <c:v>78077</c:v>
                </c:pt>
                <c:pt idx="3">
                  <c:v>74073</c:v>
                </c:pt>
                <c:pt idx="4">
                  <c:v>79717</c:v>
                </c:pt>
              </c:numCache>
            </c:numRef>
          </c:val>
          <c:smooth val="0"/>
          <c:extLst>
            <c:ext xmlns:c16="http://schemas.microsoft.com/office/drawing/2014/chart" uri="{C3380CC4-5D6E-409C-BE32-E72D297353CC}">
              <c16:uniqueId val="{00000001-AF8D-4208-903F-3AF9DFEF0578}"/>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0.25</c:v>
                </c:pt>
                <c:pt idx="1">
                  <c:v>0.3</c:v>
                </c:pt>
                <c:pt idx="2">
                  <c:v>0.3</c:v>
                </c:pt>
                <c:pt idx="3">
                  <c:v>0.31</c:v>
                </c:pt>
                <c:pt idx="4">
                  <c:v>0.3</c:v>
                </c:pt>
              </c:numCache>
            </c:numRef>
          </c:val>
          <c:extLst>
            <c:ext xmlns:c16="http://schemas.microsoft.com/office/drawing/2014/chart" uri="{C3380CC4-5D6E-409C-BE32-E72D297353CC}">
              <c16:uniqueId val="{00000000-85B5-4A94-8823-F201B421B6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6.58</c:v>
                </c:pt>
                <c:pt idx="1">
                  <c:v>9.0500000000000007</c:v>
                </c:pt>
                <c:pt idx="2">
                  <c:v>8.2899999999999991</c:v>
                </c:pt>
                <c:pt idx="3">
                  <c:v>9.02</c:v>
                </c:pt>
                <c:pt idx="4">
                  <c:v>8.7200000000000006</c:v>
                </c:pt>
              </c:numCache>
            </c:numRef>
          </c:val>
          <c:extLst>
            <c:ext xmlns:c16="http://schemas.microsoft.com/office/drawing/2014/chart" uri="{C3380CC4-5D6E-409C-BE32-E72D297353CC}">
              <c16:uniqueId val="{00000001-85B5-4A94-8823-F201B421B6C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7.0000000000000007E-2</c:v>
                </c:pt>
                <c:pt idx="1">
                  <c:v>2.83</c:v>
                </c:pt>
                <c:pt idx="2">
                  <c:v>0.62</c:v>
                </c:pt>
                <c:pt idx="3">
                  <c:v>0.88</c:v>
                </c:pt>
                <c:pt idx="4">
                  <c:v>-0.02</c:v>
                </c:pt>
              </c:numCache>
            </c:numRef>
          </c:val>
          <c:smooth val="0"/>
          <c:extLst>
            <c:ext xmlns:c16="http://schemas.microsoft.com/office/drawing/2014/chart" uri="{C3380CC4-5D6E-409C-BE32-E72D297353CC}">
              <c16:uniqueId val="{00000002-85B5-4A94-8823-F201B421B6C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374-4868-AA2F-7FD20DF86F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74-4868-AA2F-7FD20DF86F8E}"/>
            </c:ext>
          </c:extLst>
        </c:ser>
        <c:ser>
          <c:idx val="2"/>
          <c:order val="2"/>
          <c:tx>
            <c:strRef>
              <c:f>データシート!$A$29</c:f>
              <c:strCache>
                <c:ptCount val="1"/>
                <c:pt idx="0">
                  <c:v>市町振興資金貸付事業特別会計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0.04</c:v>
                </c:pt>
                <c:pt idx="4">
                  <c:v>#N/A</c:v>
                </c:pt>
                <c:pt idx="5">
                  <c:v>0.03</c:v>
                </c:pt>
                <c:pt idx="6">
                  <c:v>#N/A</c:v>
                </c:pt>
                <c:pt idx="7">
                  <c:v>0.04</c:v>
                </c:pt>
                <c:pt idx="8">
                  <c:v>#N/A</c:v>
                </c:pt>
                <c:pt idx="9">
                  <c:v>0.04</c:v>
                </c:pt>
              </c:numCache>
            </c:numRef>
          </c:val>
          <c:extLst>
            <c:ext xmlns:c16="http://schemas.microsoft.com/office/drawing/2014/chart" uri="{C3380CC4-5D6E-409C-BE32-E72D297353CC}">
              <c16:uniqueId val="{00000002-D374-4868-AA2F-7FD20DF86F8E}"/>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0.23</c:v>
                </c:pt>
                <c:pt idx="2">
                  <c:v>#N/A</c:v>
                </c:pt>
                <c:pt idx="3">
                  <c:v>0.25</c:v>
                </c:pt>
                <c:pt idx="4">
                  <c:v>#N/A</c:v>
                </c:pt>
                <c:pt idx="5">
                  <c:v>0.26</c:v>
                </c:pt>
                <c:pt idx="6">
                  <c:v>#N/A</c:v>
                </c:pt>
                <c:pt idx="7">
                  <c:v>0.26</c:v>
                </c:pt>
                <c:pt idx="8">
                  <c:v>#N/A</c:v>
                </c:pt>
                <c:pt idx="9">
                  <c:v>0.25</c:v>
                </c:pt>
              </c:numCache>
            </c:numRef>
          </c:val>
          <c:extLst>
            <c:ext xmlns:c16="http://schemas.microsoft.com/office/drawing/2014/chart" uri="{C3380CC4-5D6E-409C-BE32-E72D297353CC}">
              <c16:uniqueId val="{00000003-D374-4868-AA2F-7FD20DF86F8E}"/>
            </c:ext>
          </c:extLst>
        </c:ser>
        <c:ser>
          <c:idx val="4"/>
          <c:order val="4"/>
          <c:tx>
            <c:strRef>
              <c:f>データシート!$A$31</c:f>
              <c:strCache>
                <c:ptCount val="1"/>
                <c:pt idx="0">
                  <c:v>琵琶湖流域下水道事業会計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0.56999999999999995</c:v>
                </c:pt>
                <c:pt idx="2">
                  <c:v>#N/A</c:v>
                </c:pt>
                <c:pt idx="3">
                  <c:v>0.7</c:v>
                </c:pt>
                <c:pt idx="4">
                  <c:v>#N/A</c:v>
                </c:pt>
                <c:pt idx="5">
                  <c:v>0.67</c:v>
                </c:pt>
                <c:pt idx="6">
                  <c:v>#N/A</c:v>
                </c:pt>
                <c:pt idx="7">
                  <c:v>0.66</c:v>
                </c:pt>
                <c:pt idx="8">
                  <c:v>#N/A</c:v>
                </c:pt>
                <c:pt idx="9">
                  <c:v>0.4</c:v>
                </c:pt>
              </c:numCache>
            </c:numRef>
          </c:val>
          <c:extLst>
            <c:ext xmlns:c16="http://schemas.microsoft.com/office/drawing/2014/chart" uri="{C3380CC4-5D6E-409C-BE32-E72D297353CC}">
              <c16:uniqueId val="{00000004-D374-4868-AA2F-7FD20DF86F8E}"/>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1.1599999999999999</c:v>
                </c:pt>
                <c:pt idx="2">
                  <c:v>#N/A</c:v>
                </c:pt>
                <c:pt idx="3">
                  <c:v>1.19</c:v>
                </c:pt>
                <c:pt idx="4">
                  <c:v>#N/A</c:v>
                </c:pt>
                <c:pt idx="5">
                  <c:v>1.61</c:v>
                </c:pt>
                <c:pt idx="6">
                  <c:v>#N/A</c:v>
                </c:pt>
                <c:pt idx="7">
                  <c:v>1.31</c:v>
                </c:pt>
                <c:pt idx="8">
                  <c:v>#N/A</c:v>
                </c:pt>
                <c:pt idx="9">
                  <c:v>0.69</c:v>
                </c:pt>
              </c:numCache>
            </c:numRef>
          </c:val>
          <c:extLst>
            <c:ext xmlns:c16="http://schemas.microsoft.com/office/drawing/2014/chart" uri="{C3380CC4-5D6E-409C-BE32-E72D297353CC}">
              <c16:uniqueId val="{00000005-D374-4868-AA2F-7FD20DF86F8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c:v>
                </c:pt>
                <c:pt idx="2">
                  <c:v>#N/A</c:v>
                </c:pt>
                <c:pt idx="3">
                  <c:v>0.93</c:v>
                </c:pt>
                <c:pt idx="4">
                  <c:v>#N/A</c:v>
                </c:pt>
                <c:pt idx="5">
                  <c:v>0.73</c:v>
                </c:pt>
                <c:pt idx="6">
                  <c:v>#N/A</c:v>
                </c:pt>
                <c:pt idx="7">
                  <c:v>0.52</c:v>
                </c:pt>
                <c:pt idx="8">
                  <c:v>#N/A</c:v>
                </c:pt>
                <c:pt idx="9">
                  <c:v>0.72</c:v>
                </c:pt>
              </c:numCache>
            </c:numRef>
          </c:val>
          <c:extLst>
            <c:ext xmlns:c16="http://schemas.microsoft.com/office/drawing/2014/chart" uri="{C3380CC4-5D6E-409C-BE32-E72D297353CC}">
              <c16:uniqueId val="{00000006-D374-4868-AA2F-7FD20DF86F8E}"/>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1.86</c:v>
                </c:pt>
                <c:pt idx="2">
                  <c:v>#N/A</c:v>
                </c:pt>
                <c:pt idx="3">
                  <c:v>1.57</c:v>
                </c:pt>
                <c:pt idx="4">
                  <c:v>#N/A</c:v>
                </c:pt>
                <c:pt idx="5">
                  <c:v>1.44</c:v>
                </c:pt>
                <c:pt idx="6">
                  <c:v>#N/A</c:v>
                </c:pt>
                <c:pt idx="7">
                  <c:v>1.34</c:v>
                </c:pt>
                <c:pt idx="8">
                  <c:v>#N/A</c:v>
                </c:pt>
                <c:pt idx="9">
                  <c:v>1.37</c:v>
                </c:pt>
              </c:numCache>
            </c:numRef>
          </c:val>
          <c:extLst>
            <c:ext xmlns:c16="http://schemas.microsoft.com/office/drawing/2014/chart" uri="{C3380CC4-5D6E-409C-BE32-E72D297353CC}">
              <c16:uniqueId val="{00000007-D374-4868-AA2F-7FD20DF86F8E}"/>
            </c:ext>
          </c:extLst>
        </c:ser>
        <c:ser>
          <c:idx val="8"/>
          <c:order val="8"/>
          <c:tx>
            <c:strRef>
              <c:f>データシート!$A$35</c:f>
              <c:strCache>
                <c:ptCount val="1"/>
                <c:pt idx="0">
                  <c:v>水道用水供給事業会計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3.43</c:v>
                </c:pt>
                <c:pt idx="2">
                  <c:v>#N/A</c:v>
                </c:pt>
                <c:pt idx="3">
                  <c:v>2.75</c:v>
                </c:pt>
                <c:pt idx="4">
                  <c:v>#N/A</c:v>
                </c:pt>
                <c:pt idx="5">
                  <c:v>2.25</c:v>
                </c:pt>
                <c:pt idx="6">
                  <c:v>#N/A</c:v>
                </c:pt>
                <c:pt idx="7">
                  <c:v>2.0499999999999998</c:v>
                </c:pt>
                <c:pt idx="8">
                  <c:v>#N/A</c:v>
                </c:pt>
                <c:pt idx="9">
                  <c:v>2.12</c:v>
                </c:pt>
              </c:numCache>
            </c:numRef>
          </c:val>
          <c:extLst>
            <c:ext xmlns:c16="http://schemas.microsoft.com/office/drawing/2014/chart" uri="{C3380CC4-5D6E-409C-BE32-E72D297353CC}">
              <c16:uniqueId val="{00000008-D374-4868-AA2F-7FD20DF86F8E}"/>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1.85</c:v>
                </c:pt>
                <c:pt idx="2">
                  <c:v>#N/A</c:v>
                </c:pt>
                <c:pt idx="3">
                  <c:v>1.67</c:v>
                </c:pt>
                <c:pt idx="4">
                  <c:v>#N/A</c:v>
                </c:pt>
                <c:pt idx="5">
                  <c:v>2.35</c:v>
                </c:pt>
                <c:pt idx="6">
                  <c:v>#N/A</c:v>
                </c:pt>
                <c:pt idx="7">
                  <c:v>2.78</c:v>
                </c:pt>
                <c:pt idx="8">
                  <c:v>#N/A</c:v>
                </c:pt>
                <c:pt idx="9">
                  <c:v>2.99</c:v>
                </c:pt>
              </c:numCache>
            </c:numRef>
          </c:val>
          <c:extLst>
            <c:ext xmlns:c16="http://schemas.microsoft.com/office/drawing/2014/chart" uri="{C3380CC4-5D6E-409C-BE32-E72D297353CC}">
              <c16:uniqueId val="{00000009-D374-4868-AA2F-7FD20DF86F8E}"/>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51700</c:v>
                </c:pt>
                <c:pt idx="5">
                  <c:v>50582</c:v>
                </c:pt>
                <c:pt idx="8">
                  <c:v>50409</c:v>
                </c:pt>
                <c:pt idx="11">
                  <c:v>48731</c:v>
                </c:pt>
                <c:pt idx="14">
                  <c:v>47609</c:v>
                </c:pt>
              </c:numCache>
            </c:numRef>
          </c:val>
          <c:extLst>
            <c:ext xmlns:c16="http://schemas.microsoft.com/office/drawing/2014/chart" uri="{C3380CC4-5D6E-409C-BE32-E72D297353CC}">
              <c16:uniqueId val="{00000000-3FA5-4FFE-8503-9DD3D774D5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4</c:v>
                </c:pt>
                <c:pt idx="3">
                  <c:v>14</c:v>
                </c:pt>
                <c:pt idx="6">
                  <c:v>8</c:v>
                </c:pt>
                <c:pt idx="9">
                  <c:v>5</c:v>
                </c:pt>
                <c:pt idx="12">
                  <c:v>7</c:v>
                </c:pt>
              </c:numCache>
            </c:numRef>
          </c:val>
          <c:extLst>
            <c:ext xmlns:c16="http://schemas.microsoft.com/office/drawing/2014/chart" uri="{C3380CC4-5D6E-409C-BE32-E72D297353CC}">
              <c16:uniqueId val="{00000001-3FA5-4FFE-8503-9DD3D774D5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3124</c:v>
                </c:pt>
                <c:pt idx="3">
                  <c:v>3109</c:v>
                </c:pt>
                <c:pt idx="6">
                  <c:v>4118</c:v>
                </c:pt>
                <c:pt idx="9">
                  <c:v>3602</c:v>
                </c:pt>
                <c:pt idx="12">
                  <c:v>3713</c:v>
                </c:pt>
              </c:numCache>
            </c:numRef>
          </c:val>
          <c:extLst>
            <c:ext xmlns:c16="http://schemas.microsoft.com/office/drawing/2014/chart" uri="{C3380CC4-5D6E-409C-BE32-E72D297353CC}">
              <c16:uniqueId val="{00000002-3FA5-4FFE-8503-9DD3D774D5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A5-4FFE-8503-9DD3D774D5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3051</c:v>
                </c:pt>
                <c:pt idx="3">
                  <c:v>2934</c:v>
                </c:pt>
                <c:pt idx="6">
                  <c:v>2927</c:v>
                </c:pt>
                <c:pt idx="9">
                  <c:v>2935</c:v>
                </c:pt>
                <c:pt idx="12">
                  <c:v>2879</c:v>
                </c:pt>
              </c:numCache>
            </c:numRef>
          </c:val>
          <c:extLst>
            <c:ext xmlns:c16="http://schemas.microsoft.com/office/drawing/2014/chart" uri="{C3380CC4-5D6E-409C-BE32-E72D297353CC}">
              <c16:uniqueId val="{00000004-3FA5-4FFE-8503-9DD3D774D5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3000</c:v>
                </c:pt>
                <c:pt idx="3">
                  <c:v>3333</c:v>
                </c:pt>
                <c:pt idx="6">
                  <c:v>3500</c:v>
                </c:pt>
                <c:pt idx="9">
                  <c:v>3500</c:v>
                </c:pt>
                <c:pt idx="12">
                  <c:v>3861</c:v>
                </c:pt>
              </c:numCache>
            </c:numRef>
          </c:val>
          <c:extLst>
            <c:ext xmlns:c16="http://schemas.microsoft.com/office/drawing/2014/chart" uri="{C3380CC4-5D6E-409C-BE32-E72D297353CC}">
              <c16:uniqueId val="{00000005-3FA5-4FFE-8503-9DD3D774D5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A5-4FFE-8503-9DD3D774D5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72474</c:v>
                </c:pt>
                <c:pt idx="3">
                  <c:v>73711</c:v>
                </c:pt>
                <c:pt idx="6">
                  <c:v>74969</c:v>
                </c:pt>
                <c:pt idx="9">
                  <c:v>73650</c:v>
                </c:pt>
                <c:pt idx="12">
                  <c:v>70265</c:v>
                </c:pt>
              </c:numCache>
            </c:numRef>
          </c:val>
          <c:extLst>
            <c:ext xmlns:c16="http://schemas.microsoft.com/office/drawing/2014/chart" uri="{C3380CC4-5D6E-409C-BE32-E72D297353CC}">
              <c16:uniqueId val="{00000007-3FA5-4FFE-8503-9DD3D774D571}"/>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29953</c:v>
                </c:pt>
                <c:pt idx="2">
                  <c:v>#N/A</c:v>
                </c:pt>
                <c:pt idx="3">
                  <c:v>#N/A</c:v>
                </c:pt>
                <c:pt idx="4">
                  <c:v>32519</c:v>
                </c:pt>
                <c:pt idx="5">
                  <c:v>#N/A</c:v>
                </c:pt>
                <c:pt idx="6">
                  <c:v>#N/A</c:v>
                </c:pt>
                <c:pt idx="7">
                  <c:v>35113</c:v>
                </c:pt>
                <c:pt idx="8">
                  <c:v>#N/A</c:v>
                </c:pt>
                <c:pt idx="9">
                  <c:v>#N/A</c:v>
                </c:pt>
                <c:pt idx="10">
                  <c:v>34961</c:v>
                </c:pt>
                <c:pt idx="11">
                  <c:v>#N/A</c:v>
                </c:pt>
                <c:pt idx="12">
                  <c:v>#N/A</c:v>
                </c:pt>
                <c:pt idx="13">
                  <c:v>33116</c:v>
                </c:pt>
                <c:pt idx="14">
                  <c:v>#N/A</c:v>
                </c:pt>
              </c:numCache>
            </c:numRef>
          </c:val>
          <c:smooth val="0"/>
          <c:extLst>
            <c:ext xmlns:c16="http://schemas.microsoft.com/office/drawing/2014/chart" uri="{C3380CC4-5D6E-409C-BE32-E72D297353CC}">
              <c16:uniqueId val="{00000008-3FA5-4FFE-8503-9DD3D774D571}"/>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656561</c:v>
                </c:pt>
                <c:pt idx="5">
                  <c:v>657585</c:v>
                </c:pt>
                <c:pt idx="8">
                  <c:v>634834</c:v>
                </c:pt>
                <c:pt idx="11">
                  <c:v>613090</c:v>
                </c:pt>
                <c:pt idx="14">
                  <c:v>586789</c:v>
                </c:pt>
              </c:numCache>
            </c:numRef>
          </c:val>
          <c:extLst>
            <c:ext xmlns:c16="http://schemas.microsoft.com/office/drawing/2014/chart" uri="{C3380CC4-5D6E-409C-BE32-E72D297353CC}">
              <c16:uniqueId val="{00000000-E1D1-473E-BF9D-071190E2B8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4121</c:v>
                </c:pt>
                <c:pt idx="5">
                  <c:v>3970</c:v>
                </c:pt>
                <c:pt idx="8">
                  <c:v>4144</c:v>
                </c:pt>
                <c:pt idx="11">
                  <c:v>4040</c:v>
                </c:pt>
                <c:pt idx="14">
                  <c:v>3267</c:v>
                </c:pt>
              </c:numCache>
            </c:numRef>
          </c:val>
          <c:extLst>
            <c:ext xmlns:c16="http://schemas.microsoft.com/office/drawing/2014/chart" uri="{C3380CC4-5D6E-409C-BE32-E72D297353CC}">
              <c16:uniqueId val="{00000001-E1D1-473E-BF9D-071190E2B8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73816</c:v>
                </c:pt>
                <c:pt idx="5">
                  <c:v>99807</c:v>
                </c:pt>
                <c:pt idx="8">
                  <c:v>101248</c:v>
                </c:pt>
                <c:pt idx="11">
                  <c:v>104273</c:v>
                </c:pt>
                <c:pt idx="14">
                  <c:v>106006</c:v>
                </c:pt>
              </c:numCache>
            </c:numRef>
          </c:val>
          <c:extLst>
            <c:ext xmlns:c16="http://schemas.microsoft.com/office/drawing/2014/chart" uri="{C3380CC4-5D6E-409C-BE32-E72D297353CC}">
              <c16:uniqueId val="{00000002-E1D1-473E-BF9D-071190E2B8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D1-473E-BF9D-071190E2B8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D1-473E-BF9D-071190E2B8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1957</c:v>
                </c:pt>
                <c:pt idx="3">
                  <c:v>1692</c:v>
                </c:pt>
                <c:pt idx="6">
                  <c:v>1433</c:v>
                </c:pt>
                <c:pt idx="9">
                  <c:v>1317</c:v>
                </c:pt>
                <c:pt idx="12">
                  <c:v>1212</c:v>
                </c:pt>
              </c:numCache>
            </c:numRef>
          </c:val>
          <c:extLst>
            <c:ext xmlns:c16="http://schemas.microsoft.com/office/drawing/2014/chart" uri="{C3380CC4-5D6E-409C-BE32-E72D297353CC}">
              <c16:uniqueId val="{00000005-E1D1-473E-BF9D-071190E2B8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118225</c:v>
                </c:pt>
                <c:pt idx="3">
                  <c:v>113893</c:v>
                </c:pt>
                <c:pt idx="6">
                  <c:v>110177</c:v>
                </c:pt>
                <c:pt idx="9">
                  <c:v>113417</c:v>
                </c:pt>
                <c:pt idx="12">
                  <c:v>112273</c:v>
                </c:pt>
              </c:numCache>
            </c:numRef>
          </c:val>
          <c:extLst>
            <c:ext xmlns:c16="http://schemas.microsoft.com/office/drawing/2014/chart" uri="{C3380CC4-5D6E-409C-BE32-E72D297353CC}">
              <c16:uniqueId val="{00000006-E1D1-473E-BF9D-071190E2B8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7-E1D1-473E-BF9D-071190E2B8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37236</c:v>
                </c:pt>
                <c:pt idx="3">
                  <c:v>34289</c:v>
                </c:pt>
                <c:pt idx="6">
                  <c:v>36451</c:v>
                </c:pt>
                <c:pt idx="9">
                  <c:v>31835</c:v>
                </c:pt>
                <c:pt idx="12">
                  <c:v>35843</c:v>
                </c:pt>
              </c:numCache>
            </c:numRef>
          </c:val>
          <c:extLst>
            <c:ext xmlns:c16="http://schemas.microsoft.com/office/drawing/2014/chart" uri="{C3380CC4-5D6E-409C-BE32-E72D297353CC}">
              <c16:uniqueId val="{00000008-E1D1-473E-BF9D-071190E2B8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47588</c:v>
                </c:pt>
                <c:pt idx="3">
                  <c:v>48801</c:v>
                </c:pt>
                <c:pt idx="6">
                  <c:v>48312</c:v>
                </c:pt>
                <c:pt idx="9">
                  <c:v>52543</c:v>
                </c:pt>
                <c:pt idx="12">
                  <c:v>44419</c:v>
                </c:pt>
              </c:numCache>
            </c:numRef>
          </c:val>
          <c:extLst>
            <c:ext xmlns:c16="http://schemas.microsoft.com/office/drawing/2014/chart" uri="{C3380CC4-5D6E-409C-BE32-E72D297353CC}">
              <c16:uniqueId val="{00000009-E1D1-473E-BF9D-071190E2B8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1108160</c:v>
                </c:pt>
                <c:pt idx="3">
                  <c:v>1120360</c:v>
                </c:pt>
                <c:pt idx="6">
                  <c:v>1097425</c:v>
                </c:pt>
                <c:pt idx="9">
                  <c:v>1081265</c:v>
                </c:pt>
                <c:pt idx="12">
                  <c:v>1070619</c:v>
                </c:pt>
              </c:numCache>
            </c:numRef>
          </c:val>
          <c:extLst>
            <c:ext xmlns:c16="http://schemas.microsoft.com/office/drawing/2014/chart" uri="{C3380CC4-5D6E-409C-BE32-E72D297353CC}">
              <c16:uniqueId val="{0000000A-E1D1-473E-BF9D-071190E2B8AA}"/>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578669</c:v>
                </c:pt>
                <c:pt idx="2">
                  <c:v>#N/A</c:v>
                </c:pt>
                <c:pt idx="3">
                  <c:v>#N/A</c:v>
                </c:pt>
                <c:pt idx="4">
                  <c:v>557673</c:v>
                </c:pt>
                <c:pt idx="5">
                  <c:v>#N/A</c:v>
                </c:pt>
                <c:pt idx="6">
                  <c:v>#N/A</c:v>
                </c:pt>
                <c:pt idx="7">
                  <c:v>553571</c:v>
                </c:pt>
                <c:pt idx="8">
                  <c:v>#N/A</c:v>
                </c:pt>
                <c:pt idx="9">
                  <c:v>#N/A</c:v>
                </c:pt>
                <c:pt idx="10">
                  <c:v>558975</c:v>
                </c:pt>
                <c:pt idx="11">
                  <c:v>#N/A</c:v>
                </c:pt>
                <c:pt idx="12">
                  <c:v>#N/A</c:v>
                </c:pt>
                <c:pt idx="13">
                  <c:v>568306</c:v>
                </c:pt>
                <c:pt idx="14">
                  <c:v>#N/A</c:v>
                </c:pt>
              </c:numCache>
            </c:numRef>
          </c:val>
          <c:smooth val="0"/>
          <c:extLst>
            <c:ext xmlns:c16="http://schemas.microsoft.com/office/drawing/2014/chart" uri="{C3380CC4-5D6E-409C-BE32-E72D297353CC}">
              <c16:uniqueId val="{0000000B-E1D1-473E-BF9D-071190E2B8AA}"/>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28752</c:v>
                </c:pt>
                <c:pt idx="1">
                  <c:v>31816</c:v>
                </c:pt>
                <c:pt idx="2">
                  <c:v>31728</c:v>
                </c:pt>
              </c:numCache>
            </c:numRef>
          </c:val>
          <c:extLst>
            <c:ext xmlns:c16="http://schemas.microsoft.com/office/drawing/2014/chart" uri="{C3380CC4-5D6E-409C-BE32-E72D297353CC}">
              <c16:uniqueId val="{00000000-936C-45E6-A73D-7766B31FAB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17384</c:v>
                </c:pt>
                <c:pt idx="1">
                  <c:v>12290</c:v>
                </c:pt>
                <c:pt idx="2">
                  <c:v>14325</c:v>
                </c:pt>
              </c:numCache>
            </c:numRef>
          </c:val>
          <c:extLst>
            <c:ext xmlns:c16="http://schemas.microsoft.com/office/drawing/2014/chart" uri="{C3380CC4-5D6E-409C-BE32-E72D297353CC}">
              <c16:uniqueId val="{00000001-936C-45E6-A73D-7766B31FAB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42378</c:v>
                </c:pt>
                <c:pt idx="1">
                  <c:v>48282</c:v>
                </c:pt>
                <c:pt idx="2">
                  <c:v>48839</c:v>
                </c:pt>
              </c:numCache>
            </c:numRef>
          </c:val>
          <c:extLst>
            <c:ext xmlns:c16="http://schemas.microsoft.com/office/drawing/2014/chart" uri="{C3380CC4-5D6E-409C-BE32-E72D297353CC}">
              <c16:uniqueId val="{00000002-936C-45E6-A73D-7766B31FAB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」は、臨時財政対策債などの元金償還の進捗による減などにより、前年度から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億円減少した。</a:t>
          </a:r>
          <a:endParaRPr lang="ja-JP" altLang="ja-JP" sz="1400">
            <a:effectLst/>
          </a:endParaRPr>
        </a:p>
        <a:p>
          <a:r>
            <a:rPr kumimoji="1" lang="ja-JP" altLang="ja-JP" sz="1100">
              <a:solidFill>
                <a:schemeClr val="dk1"/>
              </a:solidFill>
              <a:effectLst/>
              <a:latin typeface="+mn-lt"/>
              <a:ea typeface="+mn-ea"/>
              <a:cs typeface="+mn-cs"/>
            </a:rPr>
            <a:t>　「算入公債費等（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」は、減税補てん債に係る算入額が減少したことなどにより、前年度から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億円減少した。　</a:t>
          </a:r>
          <a:endParaRPr lang="ja-JP" altLang="ja-JP" sz="1400">
            <a:effectLst/>
          </a:endParaRPr>
        </a:p>
        <a:p>
          <a:r>
            <a:rPr kumimoji="1" lang="ja-JP" altLang="ja-JP" sz="1100">
              <a:solidFill>
                <a:schemeClr val="dk1"/>
              </a:solidFill>
              <a:effectLst/>
              <a:latin typeface="+mn-lt"/>
              <a:ea typeface="+mn-ea"/>
              <a:cs typeface="+mn-cs"/>
            </a:rPr>
            <a:t>　これまでの財政健全化に対する取組の成果が指標上も徐々に現れてきているところであるが、全国平均を上回る水準であり、県の経営資源を活用した様々な歳入確保についてあらゆる可能性を検討するとともに、県が実施する必要性や効果、経費積算の妥当性を見極め、一層の効率化、合理化、経費の最小化、年度間の平準化を図り、公債費の適正管理に取り組む。</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年度割相当額を積み立てることを積立ルールとしており、当該額を積み立てている。</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」は、前年度から</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億円減少した。これは、公営企業繰入見込額が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地方債の現在高が</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億円、債務負担行為に基づく支出予定額が</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億円、退職手当負担見込額が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ことなどによるものである。</a:t>
          </a:r>
          <a:endParaRPr lang="ja-JP" altLang="ja-JP" sz="1400">
            <a:effectLst/>
          </a:endParaRPr>
        </a:p>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」から控除する「充当可能財源等（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」は、前年度から</a:t>
          </a:r>
          <a:r>
            <a:rPr kumimoji="1" lang="en-US" altLang="ja-JP" sz="1100">
              <a:solidFill>
                <a:schemeClr val="dk1"/>
              </a:solidFill>
              <a:effectLst/>
              <a:latin typeface="+mn-lt"/>
              <a:ea typeface="+mn-ea"/>
              <a:cs typeface="+mn-cs"/>
            </a:rPr>
            <a:t>253</a:t>
          </a:r>
          <a:r>
            <a:rPr kumimoji="1" lang="ja-JP" altLang="ja-JP" sz="1100">
              <a:solidFill>
                <a:schemeClr val="dk1"/>
              </a:solidFill>
              <a:effectLst/>
              <a:latin typeface="+mn-lt"/>
              <a:ea typeface="+mn-ea"/>
              <a:cs typeface="+mn-cs"/>
            </a:rPr>
            <a:t>億円減少した。この要因は、充当可能基金の残高が</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億円増加した一方、普通交付税算入額が</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億円減少したことなどによるものである。</a:t>
          </a:r>
          <a:endParaRPr lang="ja-JP" altLang="ja-JP" sz="1400">
            <a:effectLst/>
          </a:endParaRPr>
        </a:p>
        <a:p>
          <a:r>
            <a:rPr kumimoji="1" lang="ja-JP" altLang="ja-JP" sz="1100">
              <a:solidFill>
                <a:schemeClr val="dk1"/>
              </a:solidFill>
              <a:effectLst/>
              <a:latin typeface="+mn-lt"/>
              <a:ea typeface="+mn-ea"/>
              <a:cs typeface="+mn-cs"/>
            </a:rPr>
            <a:t>　これらの結果、「将来負担比率の分子（</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」は、前年度から</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億円増加した。</a:t>
          </a:r>
          <a:endParaRPr lang="ja-JP" altLang="ja-JP" sz="1400">
            <a:effectLst/>
          </a:endParaRPr>
        </a:p>
        <a:p>
          <a:r>
            <a:rPr kumimoji="1" lang="ja-JP" altLang="ja-JP" sz="1100">
              <a:solidFill>
                <a:schemeClr val="dk1"/>
              </a:solidFill>
              <a:effectLst/>
              <a:latin typeface="+mn-lt"/>
              <a:ea typeface="+mn-ea"/>
              <a:cs typeface="+mn-cs"/>
            </a:rPr>
            <a:t>　将来負担比率は、すぐに改善できるものではないが、今後、県の経営資源を活用した様々な歳入確保についてあらゆる可能性を検討するとともに、県が実施する必要性や効果、経費積算の妥当性を見極め、一層の効率化、合理化、経費の最小化、年度間の平準化を図り、持続可能な財政基盤の確立に取り組む。</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年度末の基金残高は、普通会計で</a:t>
          </a:r>
          <a:r>
            <a:rPr kumimoji="1" lang="en-US" altLang="ja-JP" sz="1100">
              <a:solidFill>
                <a:schemeClr val="dk1"/>
              </a:solidFill>
              <a:effectLst/>
              <a:latin typeface="+mn-lt"/>
              <a:ea typeface="+mn-ea"/>
              <a:cs typeface="+mn-cs"/>
            </a:rPr>
            <a:t>949</a:t>
          </a:r>
          <a:r>
            <a:rPr kumimoji="1" lang="ja-JP" altLang="ja-JP" sz="1100">
              <a:solidFill>
                <a:schemeClr val="dk1"/>
              </a:solidFill>
              <a:effectLst/>
              <a:latin typeface="+mn-lt"/>
              <a:ea typeface="+mn-ea"/>
              <a:cs typeface="+mn-cs"/>
            </a:rPr>
            <a:t>億円となっており、前年度から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・これは、退職手当基金で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億円、福祉・教育振興基金で６億円、国民スポーツ大会・全国障害者スポーツ大会運営等基金で５億円減少した一方で、今後の財源不足など将来に向けた対応として、減債基金で</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億円、公立学校情報機器整備基金で</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億円、公共建築物等長寿命化等推進基金 で</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ＣＯ</a:t>
          </a:r>
          <a:r>
            <a:rPr lang="en-US" altLang="ja-JP" sz="1100" b="0" i="0" baseline="0">
              <a:solidFill>
                <a:schemeClr val="dk1"/>
              </a:solidFill>
              <a:effectLst/>
              <a:latin typeface="+mn-lt"/>
              <a:ea typeface="+mn-ea"/>
              <a:cs typeface="+mn-cs"/>
            </a:rPr>
            <a:t>₂</a:t>
          </a:r>
          <a:r>
            <a:rPr lang="ja-JP" altLang="ja-JP" sz="1100" b="0" i="0" baseline="0">
              <a:solidFill>
                <a:schemeClr val="dk1"/>
              </a:solidFill>
              <a:effectLst/>
              <a:latin typeface="+mn-lt"/>
              <a:ea typeface="+mn-ea"/>
              <a:cs typeface="+mn-cs"/>
            </a:rPr>
            <a:t>ネットゼロ社会づくり推進基金 で</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億円、県立大学整備基金 </a:t>
          </a:r>
          <a:r>
            <a:rPr lang="ja-JP" altLang="ja-JP" sz="1100">
              <a:solidFill>
                <a:schemeClr val="dk1"/>
              </a:solidFill>
              <a:effectLst/>
              <a:latin typeface="+mn-lt"/>
              <a:ea typeface="+mn-ea"/>
              <a:cs typeface="+mn-cs"/>
            </a:rPr>
            <a:t>で</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文化財保存基金 </a:t>
          </a:r>
          <a:r>
            <a:rPr lang="ja-JP" altLang="ja-JP" sz="1100">
              <a:solidFill>
                <a:schemeClr val="dk1"/>
              </a:solidFill>
              <a:effectLst/>
              <a:latin typeface="+mn-lt"/>
              <a:ea typeface="+mn-ea"/>
              <a:cs typeface="+mn-cs"/>
            </a:rPr>
            <a:t>で</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億円等の</a:t>
          </a:r>
          <a:r>
            <a:rPr kumimoji="1" lang="ja-JP" altLang="ja-JP" sz="1100">
              <a:solidFill>
                <a:schemeClr val="dk1"/>
              </a:solidFill>
              <a:effectLst/>
              <a:latin typeface="+mn-lt"/>
              <a:ea typeface="+mn-ea"/>
              <a:cs typeface="+mn-cs"/>
            </a:rPr>
            <a:t>積み立てを行ったことなどによるものである。</a:t>
          </a:r>
          <a:endParaRPr kumimoji="0" lang="en-US" altLang="ja-JP" sz="1400">
            <a:solidFill>
              <a:schemeClr val="dk1"/>
            </a:solidFill>
            <a:effectLst/>
            <a:latin typeface="+mn-lt"/>
            <a:ea typeface="+mn-ea"/>
            <a:cs typeface="+mn-cs"/>
          </a:endParaRPr>
        </a:p>
        <a:p>
          <a:endParaRPr kumimoji="0" lang="en-US" altLang="ja-JP" sz="1400">
            <a:solidFill>
              <a:schemeClr val="dk1"/>
            </a:solidFill>
            <a:effectLst/>
            <a:latin typeface="+mn-lt"/>
            <a:ea typeface="+mn-ea"/>
            <a:cs typeface="+mn-cs"/>
          </a:endParaRPr>
        </a:p>
        <a:p>
          <a:endParaRPr kumimoji="0" lang="en-US" altLang="ja-JP" sz="1300">
            <a:solidFill>
              <a:schemeClr val="dk1"/>
            </a:solidFill>
            <a:effectLst/>
            <a:latin typeface="+mn-lt"/>
            <a:ea typeface="+mn-ea"/>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mn-lt"/>
              <a:ea typeface="+mn-ea"/>
              <a:cs typeface="+mn-cs"/>
            </a:rPr>
            <a:t>・災害対応や金利上昇などの不測の事態への対応のほか、公共施設の老朽化対策など今後の財政需要にも適切に対応していけるように一定額を確保していく。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・国民スポーツ大会・全国障害者スポーツ大会運営等基金 ：</a:t>
          </a:r>
          <a:r>
            <a:rPr lang="en-US" altLang="ja-JP" sz="1100" b="0" i="0" baseline="0">
              <a:solidFill>
                <a:schemeClr val="dk1"/>
              </a:solidFill>
              <a:effectLst/>
              <a:latin typeface="+mn-lt"/>
              <a:ea typeface="+mn-ea"/>
              <a:cs typeface="+mn-cs"/>
            </a:rPr>
            <a:t>CO2</a:t>
          </a:r>
          <a:r>
            <a:rPr lang="ja-JP" altLang="ja-JP" sz="1100" b="0" i="0" baseline="0">
              <a:solidFill>
                <a:schemeClr val="dk1"/>
              </a:solidFill>
              <a:effectLst/>
              <a:latin typeface="+mn-lt"/>
              <a:ea typeface="+mn-ea"/>
              <a:cs typeface="+mn-cs"/>
            </a:rPr>
            <a:t>ネットゼロ社会づくりに関する事業の円滑な推進を図る。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・福祉・教育振興基金：</a:t>
          </a:r>
          <a:r>
            <a:rPr kumimoji="1" lang="ja-JP" altLang="ja-JP" sz="1100">
              <a:solidFill>
                <a:schemeClr val="dk1"/>
              </a:solidFill>
              <a:effectLst/>
              <a:latin typeface="+mn-lt"/>
              <a:ea typeface="+mn-ea"/>
              <a:cs typeface="+mn-cs"/>
            </a:rPr>
            <a:t>福祉および教育の振興を図る。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・公共建築物等長寿命化等推進基金 </a:t>
          </a:r>
          <a:r>
            <a:rPr kumimoji="1" lang="ja-JP" altLang="ja-JP" sz="1100">
              <a:solidFill>
                <a:schemeClr val="dk1"/>
              </a:solidFill>
              <a:effectLst/>
              <a:latin typeface="+mn-lt"/>
              <a:ea typeface="+mn-ea"/>
              <a:cs typeface="+mn-cs"/>
            </a:rPr>
            <a:t>：県が有する公共建築物等の修繕による長寿命化および改築等による更新を計画的に推進する。</a:t>
          </a:r>
          <a:endParaRPr lang="ja-JP" altLang="ja-JP" sz="1400">
            <a:effectLst/>
          </a:endParaRPr>
        </a:p>
        <a:p>
          <a:r>
            <a:rPr lang="ja-JP" altLang="ja-JP" sz="1100" b="0" i="0" baseline="0">
              <a:solidFill>
                <a:schemeClr val="dk1"/>
              </a:solidFill>
              <a:effectLst/>
              <a:latin typeface="+mn-lt"/>
              <a:ea typeface="+mn-ea"/>
              <a:cs typeface="+mn-cs"/>
            </a:rPr>
            <a:t>・公立学校情報機器整備基金：公立学校における情報機器の円滑な整備を図る。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・県立高等専門学校整備運営基金：</a:t>
          </a:r>
          <a:r>
            <a:rPr kumimoji="1" lang="ja-JP" altLang="ja-JP" sz="1100">
              <a:solidFill>
                <a:schemeClr val="dk1"/>
              </a:solidFill>
              <a:effectLst/>
              <a:latin typeface="+mn-lt"/>
              <a:ea typeface="+mn-ea"/>
              <a:cs typeface="+mn-cs"/>
            </a:rPr>
            <a:t>滋賀県立高等専門学校の整備を円滑に行うとともに、将来の運営の安定化を図る。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・退職手当基金：滋賀県職員の退職手当の支給に必要な経費の財源の確保および退職手当に係る財政負担の平準化を図るための取崩により、約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億円の減少となっている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・公立学校情報機器整備基金</a:t>
          </a:r>
          <a:r>
            <a:rPr kumimoji="1" lang="ja-JP" altLang="ja-JP" sz="1100">
              <a:solidFill>
                <a:schemeClr val="dk1"/>
              </a:solidFill>
              <a:effectLst/>
              <a:latin typeface="+mn-lt"/>
              <a:ea typeface="+mn-ea"/>
              <a:cs typeface="+mn-cs"/>
            </a:rPr>
            <a:t>：公立学校における情報機器の円滑な整備を図るための積立により、</a:t>
          </a:r>
          <a:r>
            <a:rPr lang="ja-JP" altLang="ja-JP" sz="1100">
              <a:solidFill>
                <a:schemeClr val="dk1"/>
              </a:solidFill>
              <a:effectLst/>
              <a:latin typeface="+mn-lt"/>
              <a:ea typeface="+mn-ea"/>
              <a:cs typeface="+mn-cs"/>
            </a:rPr>
            <a:t>約</a:t>
          </a:r>
          <a:r>
            <a:rPr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億円の増加となっている。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a:t>
          </a:r>
          <a:r>
            <a:rPr lang="ja-JP" altLang="ja-JP" sz="1100">
              <a:solidFill>
                <a:schemeClr val="dk1"/>
              </a:solidFill>
              <a:effectLst/>
              <a:latin typeface="+mn-lt"/>
              <a:ea typeface="+mn-ea"/>
              <a:cs typeface="+mn-cs"/>
            </a:rPr>
            <a:t>ＣＯ₂ネットゼロ社会づくり推進基金</a:t>
          </a:r>
          <a:r>
            <a:rPr kumimoji="1" lang="ja-JP" altLang="ja-JP" sz="1100">
              <a:solidFill>
                <a:schemeClr val="dk1"/>
              </a:solidFill>
              <a:effectLst/>
              <a:latin typeface="+mn-lt"/>
              <a:ea typeface="+mn-ea"/>
              <a:cs typeface="+mn-cs"/>
            </a:rPr>
            <a:t>：ＣＯ₂ネットゼロ社会づくりに関する事業の円滑な推進を図るための積立により、約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億円の増加となっている。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・公共建築物等長寿命化等推進基金 </a:t>
          </a:r>
          <a:r>
            <a:rPr kumimoji="1" lang="ja-JP" altLang="ja-JP" sz="1100">
              <a:solidFill>
                <a:schemeClr val="dk1"/>
              </a:solidFill>
              <a:effectLst/>
              <a:latin typeface="+mn-lt"/>
              <a:ea typeface="+mn-ea"/>
              <a:cs typeface="+mn-cs"/>
            </a:rPr>
            <a:t>：県が有する公共建築物等の修繕による長寿命化および改築等による更新を計画的に推進するための積立により、約８億円の増加となっている。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・その他特定目的基金全体：公共施設、インフラ等の長寿命化対策や多額の負担が見込まれる特定の財政支出に備えるため、一定の残高を確保していく。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以降、財政構造改革として歳入歳出両面にわたる取組を進めてきたが、そうした取組をしてもなお解消できない財源不足が生じていることへの対応のほか、災害や国補正等の対応については、財源調整的な基金の取り崩し等により対応してき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億円の取崩を行ったことなどから、前年度から</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億円減少したものの</a:t>
          </a:r>
          <a:r>
            <a:rPr lang="en-US" altLang="ja-JP" sz="1100">
              <a:solidFill>
                <a:schemeClr val="dk1"/>
              </a:solidFill>
              <a:effectLst/>
              <a:latin typeface="+mn-lt"/>
              <a:ea typeface="+mn-ea"/>
              <a:cs typeface="+mn-cs"/>
            </a:rPr>
            <a:t>317</a:t>
          </a:r>
          <a:r>
            <a:rPr lang="ja-JP" altLang="ja-JP" sz="1100">
              <a:solidFill>
                <a:schemeClr val="dk1"/>
              </a:solidFill>
              <a:effectLst/>
              <a:latin typeface="+mn-lt"/>
              <a:ea typeface="+mn-ea"/>
              <a:cs typeface="+mn-cs"/>
            </a:rPr>
            <a:t>億円の残高を確保した</a:t>
          </a:r>
          <a:r>
            <a:rPr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・大規模災害の発生など不測の事態に備えるため、これまで同様、予算編成や予算執行における効率化の徹底はもとより、行政経営方針に基づく収支改善の取組を着実に進め、毎年度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億円程度の残高を確保していく。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・令和６年度においては、令和５年度に普通交付税で配分された今後の臨時財政対策債の償還分として積み立てた</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億円のうち、令和６年度分として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億円を取り崩した一方で、令和６年度に配分された</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億円の積み立てを行ったことから、前年度から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億円増の</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億円の残高を確保した。</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mn-lt"/>
              <a:ea typeface="+mn-ea"/>
              <a:cs typeface="+mn-cs"/>
            </a:rPr>
            <a:t>・金利上昇リスク等への備えのほか、令和元年度以降実質的な県債残高が増加傾向に転じており将来の公債費負担の増が見込まれるため、当初予算から税収が上振れた場合の剰余等を活用して一定の残高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1,405,246
1,363,729
4,017.38
629,756,938
621,956,154
1,101,980
363,762,355
1,054,757,015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en-US" sz="950">
              <a:solidFill>
                <a:schemeClr val="dk1"/>
              </a:solidFill>
              <a:effectLst/>
              <a:latin typeface="+mn-lt"/>
              <a:ea typeface="+mn-ea"/>
              <a:cs typeface="+mn-cs"/>
            </a:rPr>
            <a:t>　</a:t>
          </a:r>
          <a:r>
            <a:rPr kumimoji="1" lang="ja-JP" altLang="ja-JP" sz="950">
              <a:solidFill>
                <a:schemeClr val="dk1"/>
              </a:solidFill>
              <a:effectLst/>
              <a:latin typeface="+mn-lt"/>
              <a:ea typeface="+mn-ea"/>
              <a:cs typeface="+mn-cs"/>
            </a:rPr>
            <a:t>令和</a:t>
          </a:r>
          <a:r>
            <a:rPr kumimoji="1" lang="ja-JP" altLang="en-US" sz="950">
              <a:solidFill>
                <a:schemeClr val="dk1"/>
              </a:solidFill>
              <a:effectLst/>
              <a:latin typeface="+mn-lt"/>
              <a:ea typeface="+mn-ea"/>
              <a:cs typeface="+mn-cs"/>
            </a:rPr>
            <a:t>６</a:t>
          </a:r>
          <a:r>
            <a:rPr kumimoji="1" lang="ja-JP" altLang="ja-JP" sz="950">
              <a:solidFill>
                <a:schemeClr val="dk1"/>
              </a:solidFill>
              <a:effectLst/>
              <a:latin typeface="+mn-lt"/>
              <a:ea typeface="+mn-ea"/>
              <a:cs typeface="+mn-cs"/>
            </a:rPr>
            <a:t>年度の財政力指数は、</a:t>
          </a:r>
          <a:r>
            <a:rPr kumimoji="1" lang="ja-JP" altLang="en-US" sz="950">
              <a:solidFill>
                <a:sysClr val="windowText" lastClr="000000"/>
              </a:solidFill>
              <a:effectLst/>
              <a:latin typeface="+mn-lt"/>
              <a:ea typeface="+mn-ea"/>
              <a:cs typeface="+mn-cs"/>
            </a:rPr>
            <a:t>前年度と比べて</a:t>
          </a:r>
          <a:r>
            <a:rPr kumimoji="1" lang="en-US" altLang="ja-JP" sz="950">
              <a:solidFill>
                <a:sysClr val="windowText" lastClr="000000"/>
              </a:solidFill>
              <a:effectLst/>
              <a:latin typeface="+mn-lt"/>
              <a:ea typeface="+mn-ea"/>
              <a:cs typeface="+mn-cs"/>
            </a:rPr>
            <a:t>0.02</a:t>
          </a:r>
          <a:r>
            <a:rPr kumimoji="1" lang="ja-JP" altLang="en-US" sz="950">
              <a:solidFill>
                <a:sysClr val="windowText" lastClr="000000"/>
              </a:solidFill>
              <a:effectLst/>
              <a:latin typeface="+mn-lt"/>
              <a:ea typeface="+mn-ea"/>
              <a:cs typeface="+mn-cs"/>
            </a:rPr>
            <a:t>ポイント増加した。これは、新型コロナウイルス感染症の影響で企業収益が悪化した令和３年度と比較して、法人二税および特別法人事業譲与税</a:t>
          </a:r>
          <a:r>
            <a:rPr kumimoji="1" lang="ja-JP" altLang="ja-JP" sz="950">
              <a:solidFill>
                <a:sysClr val="windowText" lastClr="000000"/>
              </a:solidFill>
              <a:effectLst/>
              <a:latin typeface="+mn-lt"/>
              <a:ea typeface="+mn-ea"/>
              <a:cs typeface="+mn-cs"/>
            </a:rPr>
            <a:t>の増等により</a:t>
          </a:r>
          <a:r>
            <a:rPr kumimoji="1" lang="ja-JP" altLang="en-US" sz="950">
              <a:solidFill>
                <a:sysClr val="windowText" lastClr="000000"/>
              </a:solidFill>
              <a:effectLst/>
              <a:latin typeface="+mn-lt"/>
              <a:ea typeface="+mn-ea"/>
              <a:cs typeface="+mn-cs"/>
            </a:rPr>
            <a:t>基準財政収入額が</a:t>
          </a:r>
          <a:r>
            <a:rPr kumimoji="1" lang="ja-JP" altLang="ja-JP" sz="950">
              <a:solidFill>
                <a:sysClr val="windowText" lastClr="000000"/>
              </a:solidFill>
              <a:effectLst/>
              <a:latin typeface="+mn-lt"/>
              <a:ea typeface="+mn-ea"/>
              <a:cs typeface="+mn-cs"/>
            </a:rPr>
            <a:t>増加し</a:t>
          </a:r>
          <a:r>
            <a:rPr kumimoji="1" lang="ja-JP" altLang="en-US" sz="950">
              <a:solidFill>
                <a:sysClr val="windowText" lastClr="000000"/>
              </a:solidFill>
              <a:effectLst/>
              <a:latin typeface="+mn-lt"/>
              <a:ea typeface="+mn-ea"/>
              <a:cs typeface="+mn-cs"/>
            </a:rPr>
            <a:t>たことにより、令和６年度の単年度財政力指数が増加したものである。</a:t>
          </a:r>
          <a:endParaRPr kumimoji="1" lang="ja-JP" altLang="en-US" sz="950">
            <a:solidFill>
              <a:srgbClr val="FF0000"/>
            </a:solidFill>
            <a:effectLst/>
            <a:latin typeface="+mn-lt"/>
            <a:ea typeface="+mn-ea"/>
            <a:cs typeface="+mn-cs"/>
          </a:endParaRPr>
        </a:p>
        <a:p>
          <a:r>
            <a:rPr kumimoji="1" lang="ja-JP" altLang="en-US" sz="950">
              <a:solidFill>
                <a:srgbClr val="FF0000"/>
              </a:solidFill>
              <a:effectLst/>
              <a:latin typeface="+mn-lt"/>
              <a:ea typeface="+mn-ea"/>
              <a:cs typeface="+mn-cs"/>
            </a:rPr>
            <a:t>　</a:t>
          </a:r>
          <a:r>
            <a:rPr kumimoji="1" lang="ja-JP" altLang="en-US" sz="950">
              <a:solidFill>
                <a:sysClr val="windowText" lastClr="000000"/>
              </a:solidFill>
              <a:effectLst/>
              <a:latin typeface="+mn-lt"/>
              <a:ea typeface="+mn-ea"/>
              <a:cs typeface="+mn-cs"/>
            </a:rPr>
            <a:t>今後、県の経営資源を活用した歳入確保についてあらゆる可能性を検討するとともに、県が実施する必要性や効果、経費積算の妥当性を見極め、一層の効率化、合理化、経費の最小化、年度間の平準化を図り、持続可能な財政基盤の確立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124883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882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124883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年度の経常収支比率は、前年度に比べて</a:t>
          </a:r>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した。これは、</a:t>
          </a:r>
          <a:r>
            <a:rPr kumimoji="1" lang="ja-JP" altLang="en-US" sz="900">
              <a:solidFill>
                <a:schemeClr val="dk1"/>
              </a:solidFill>
              <a:effectLst/>
              <a:latin typeface="+mn-lt"/>
              <a:ea typeface="+mn-ea"/>
              <a:cs typeface="+mn-cs"/>
            </a:rPr>
            <a:t>人件費や</a:t>
          </a:r>
          <a:r>
            <a:rPr kumimoji="1" lang="ja-JP" altLang="ja-JP" sz="900">
              <a:solidFill>
                <a:schemeClr val="dk1"/>
              </a:solidFill>
              <a:effectLst/>
              <a:latin typeface="+mn-lt"/>
              <a:ea typeface="+mn-ea"/>
              <a:cs typeface="+mn-cs"/>
            </a:rPr>
            <a:t>補助費等の経常経費充当一般財源</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増加</a:t>
          </a:r>
          <a:r>
            <a:rPr kumimoji="1" lang="ja-JP" altLang="en-US" sz="900">
              <a:solidFill>
                <a:schemeClr val="dk1"/>
              </a:solidFill>
              <a:effectLst/>
              <a:latin typeface="+mn-lt"/>
              <a:ea typeface="+mn-ea"/>
              <a:cs typeface="+mn-cs"/>
            </a:rPr>
            <a:t>した一方、地方税や普通交付税など経常一般財源が大幅に増となったことによる。</a:t>
          </a:r>
          <a:endParaRPr lang="ja-JP" altLang="ja-JP" sz="900">
            <a:effectLst/>
          </a:endParaRPr>
        </a:p>
        <a:p>
          <a:r>
            <a:rPr kumimoji="1" lang="ja-JP" altLang="ja-JP" sz="900">
              <a:solidFill>
                <a:schemeClr val="dk1"/>
              </a:solidFill>
              <a:effectLst/>
              <a:latin typeface="+mn-lt"/>
              <a:ea typeface="+mn-ea"/>
              <a:cs typeface="+mn-cs"/>
            </a:rPr>
            <a:t>　近年、地方消費税率の引上げ等で経常一般財源の増要因がある一方、社会保障関係経費の増加等が経常経費充当一般財源を押し上げ増加傾向だったが、令和</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年度は</a:t>
          </a:r>
          <a:r>
            <a:rPr kumimoji="1" lang="ja-JP" altLang="en-US" sz="900">
              <a:solidFill>
                <a:schemeClr val="dk1"/>
              </a:solidFill>
              <a:effectLst/>
              <a:latin typeface="+mn-lt"/>
              <a:ea typeface="+mn-ea"/>
              <a:cs typeface="+mn-cs"/>
            </a:rPr>
            <a:t>企業業績の回復基調を受けて法人関係税が増となったことなどで減少した。</a:t>
          </a:r>
          <a:endParaRPr lang="ja-JP" altLang="ja-JP" sz="900">
            <a:effectLst/>
          </a:endParaRPr>
        </a:p>
        <a:p>
          <a:r>
            <a:rPr kumimoji="1" lang="ja-JP" altLang="ja-JP" sz="900">
              <a:solidFill>
                <a:schemeClr val="dk1"/>
              </a:solidFill>
              <a:effectLst/>
              <a:latin typeface="+mn-lt"/>
              <a:ea typeface="+mn-ea"/>
              <a:cs typeface="+mn-cs"/>
            </a:rPr>
            <a:t>　今後、県の経営資源を活用した歳入確保についてあらゆる可能性を検討するとともに、県が実施する必要性や効果、経費積算の妥当性を見極め、一層の効率化、合理化、経費の最小化、年度間の平準化を図り、持続可能な財政基盤の確立に取り組む。</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17639</xdr:rowOff>
    </xdr:from>
    <xdr:to>
      <xdr:col>23</xdr:col>
      <xdr:colOff>133350</xdr:colOff>
      <xdr:row>62</xdr:row>
      <xdr:rowOff>84667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647539"/>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156227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5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62</xdr:row>
      <xdr:rowOff>84667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3305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124178</xdr:rowOff>
    </xdr:from>
    <xdr:to>
      <xdr:col>15</xdr:col>
      <xdr:colOff>82550</xdr:colOff>
      <xdr:row>60</xdr:row>
      <xdr:rowOff>146050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9896828"/>
          <a:ext cx="889000" cy="5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101899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2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124178</xdr:rowOff>
    </xdr:from>
    <xdr:to>
      <xdr:col>11</xdr:col>
      <xdr:colOff>31750</xdr:colOff>
      <xdr:row>64</xdr:row>
      <xdr:rowOff>117122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9896828"/>
          <a:ext cx="889000" cy="119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138289</xdr:rowOff>
    </xdr:from>
    <xdr:to>
      <xdr:col>23</xdr:col>
      <xdr:colOff>184150</xdr:colOff>
      <xdr:row>62</xdr:row>
      <xdr:rowOff>68439</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59566</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1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73378</xdr:rowOff>
    </xdr:from>
    <xdr:to>
      <xdr:col>11</xdr:col>
      <xdr:colOff>82550</xdr:colOff>
      <xdr:row>58</xdr:row>
      <xdr:rowOff>3528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984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13705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61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66322</xdr:rowOff>
    </xdr:from>
    <xdr:to>
      <xdr:col>7</xdr:col>
      <xdr:colOff>31750</xdr:colOff>
      <xdr:row>64</xdr:row>
      <xdr:rowOff>167922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6649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0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６</a:t>
          </a:r>
          <a:r>
            <a:rPr kumimoji="1" lang="ja-JP" altLang="ja-JP" sz="1000">
              <a:solidFill>
                <a:schemeClr val="dk1"/>
              </a:solidFill>
              <a:effectLst/>
              <a:latin typeface="+mn-lt"/>
              <a:ea typeface="+mn-ea"/>
              <a:cs typeface="+mn-cs"/>
            </a:rPr>
            <a:t>年度の人口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人当たり人件費・物件費等決算額は、前年度と比べて</a:t>
          </a:r>
          <a:r>
            <a:rPr kumimoji="1" lang="en-US" altLang="ja-JP" sz="1000">
              <a:solidFill>
                <a:schemeClr val="dk1"/>
              </a:solidFill>
              <a:effectLst/>
              <a:latin typeface="+mn-lt"/>
              <a:ea typeface="+mn-ea"/>
              <a:cs typeface="+mn-cs"/>
            </a:rPr>
            <a:t>4,475</a:t>
          </a:r>
          <a:r>
            <a:rPr kumimoji="1" lang="ja-JP" altLang="ja-JP" sz="1000">
              <a:solidFill>
                <a:schemeClr val="dk1"/>
              </a:solidFill>
              <a:effectLst/>
              <a:latin typeface="+mn-lt"/>
              <a:ea typeface="+mn-ea"/>
              <a:cs typeface="+mn-cs"/>
            </a:rPr>
            <a:t>円増加。これは、</a:t>
          </a:r>
          <a:r>
            <a:rPr kumimoji="1" lang="ja-JP" altLang="en-US" sz="1000">
              <a:solidFill>
                <a:schemeClr val="dk1"/>
              </a:solidFill>
              <a:effectLst/>
              <a:latin typeface="+mn-lt"/>
              <a:ea typeface="+mn-ea"/>
              <a:cs typeface="+mn-cs"/>
            </a:rPr>
            <a:t>定年引上げに伴い定年退職者が生じなかった令和５年度と比較し、退職手当が増加したことにより人件費</a:t>
          </a:r>
          <a:r>
            <a:rPr kumimoji="1" lang="ja-JP" altLang="ja-JP" sz="1000">
              <a:solidFill>
                <a:schemeClr val="dk1"/>
              </a:solidFill>
              <a:effectLst/>
              <a:latin typeface="+mn-lt"/>
              <a:ea typeface="+mn-ea"/>
              <a:cs typeface="+mn-cs"/>
            </a:rPr>
            <a:t>が増加したことなどによる。</a:t>
          </a:r>
          <a:endParaRPr lang="ja-JP" altLang="ja-JP" sz="1000">
            <a:effectLst/>
          </a:endParaRPr>
        </a:p>
        <a:p>
          <a:r>
            <a:rPr kumimoji="1" lang="ja-JP" altLang="ja-JP" sz="1000">
              <a:solidFill>
                <a:schemeClr val="dk1"/>
              </a:solidFill>
              <a:effectLst/>
              <a:latin typeface="+mn-lt"/>
              <a:ea typeface="+mn-ea"/>
              <a:cs typeface="+mn-cs"/>
            </a:rPr>
            <a:t>　グループ内の他団体は本県に比べ人口規模がはるかに大きいため、本県の数値は相対的に大きくなっている。</a:t>
          </a:r>
          <a:endParaRPr lang="ja-JP" altLang="ja-JP" sz="1000">
            <a:effectLst/>
          </a:endParaRPr>
        </a:p>
        <a:p>
          <a:r>
            <a:rPr kumimoji="1" lang="ja-JP" altLang="ja-JP" sz="1000">
              <a:solidFill>
                <a:schemeClr val="dk1"/>
              </a:solidFill>
              <a:effectLst/>
              <a:latin typeface="+mn-lt"/>
              <a:ea typeface="+mn-ea"/>
              <a:cs typeface="+mn-cs"/>
            </a:rPr>
            <a:t>　今後、県の経営資源を活用した歳入確保についてあらゆる可能性を検討するとともに、県が実施する必要性や効果、経費積算の妥当性を見極め、一層の効率化、合理化、経費の最小化、年度間の平準化を図り、持続可能な財政基盤の確立に取り組む。</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23741</xdr:rowOff>
    </xdr:from>
    <xdr:to>
      <xdr:col>23</xdr:col>
      <xdr:colOff>133350</xdr:colOff>
      <xdr:row>86</xdr:row>
      <xdr:rowOff>83730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768441"/>
          <a:ext cx="838200" cy="5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23741</xdr:rowOff>
    </xdr:from>
    <xdr:to>
      <xdr:col>19</xdr:col>
      <xdr:colOff>133350</xdr:colOff>
      <xdr:row>86</xdr:row>
      <xdr:rowOff>93785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768441"/>
          <a:ext cx="889000" cy="7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51516</xdr:rowOff>
    </xdr:from>
    <xdr:to>
      <xdr:col>15</xdr:col>
      <xdr:colOff>82550</xdr:colOff>
      <xdr:row>86</xdr:row>
      <xdr:rowOff>93785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796216"/>
          <a:ext cx="889000" cy="4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149827</xdr:rowOff>
    </xdr:from>
    <xdr:to>
      <xdr:col>11</xdr:col>
      <xdr:colOff>31750</xdr:colOff>
      <xdr:row>86</xdr:row>
      <xdr:rowOff>51516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723077"/>
          <a:ext cx="889000" cy="7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32930</xdr:rowOff>
    </xdr:from>
    <xdr:to>
      <xdr:col>23</xdr:col>
      <xdr:colOff>184150</xdr:colOff>
      <xdr:row>86</xdr:row>
      <xdr:rowOff>134530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7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5007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74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144391</xdr:rowOff>
    </xdr:from>
    <xdr:to>
      <xdr:col>19</xdr:col>
      <xdr:colOff>184150</xdr:colOff>
      <xdr:row>86</xdr:row>
      <xdr:rowOff>74541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7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59318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804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42985</xdr:rowOff>
    </xdr:from>
    <xdr:to>
      <xdr:col>15</xdr:col>
      <xdr:colOff>133350</xdr:colOff>
      <xdr:row>86</xdr:row>
      <xdr:rowOff>144585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7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129362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87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716</xdr:rowOff>
    </xdr:from>
    <xdr:to>
      <xdr:col>11</xdr:col>
      <xdr:colOff>82550</xdr:colOff>
      <xdr:row>86</xdr:row>
      <xdr:rowOff>102316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7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87093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8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99027</xdr:rowOff>
    </xdr:from>
    <xdr:to>
      <xdr:col>7</xdr:col>
      <xdr:colOff>31750</xdr:colOff>
      <xdr:row>86</xdr:row>
      <xdr:rowOff>29177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6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13954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75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令和２年４月１日より当分の間、地域手当率の引き下げに伴い、民間給与水準との均衡を図るため給料表（国準拠）の給料月額に</a:t>
          </a:r>
          <a:r>
            <a:rPr kumimoji="1" lang="en-US" altLang="ja-JP" sz="1000">
              <a:solidFill>
                <a:schemeClr val="dk1"/>
              </a:solidFill>
              <a:effectLst/>
              <a:latin typeface="+mn-lt"/>
              <a:ea typeface="+mn-ea"/>
              <a:cs typeface="+mn-cs"/>
            </a:rPr>
            <a:t>+1.4152</a:t>
          </a:r>
          <a:r>
            <a:rPr kumimoji="1" lang="ja-JP" altLang="ja-JP" sz="1000">
              <a:solidFill>
                <a:schemeClr val="dk1"/>
              </a:solidFill>
              <a:effectLst/>
              <a:latin typeface="+mn-lt"/>
              <a:ea typeface="+mn-ea"/>
              <a:cs typeface="+mn-cs"/>
            </a:rPr>
            <a:t>％（県内：地域手当</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％支給地）または</a:t>
          </a:r>
          <a:r>
            <a:rPr kumimoji="1" lang="en-US" altLang="ja-JP" sz="1000">
              <a:solidFill>
                <a:schemeClr val="dk1"/>
              </a:solidFill>
              <a:effectLst/>
              <a:latin typeface="+mn-lt"/>
              <a:ea typeface="+mn-ea"/>
              <a:cs typeface="+mn-cs"/>
            </a:rPr>
            <a:t>+1.266</a:t>
          </a:r>
          <a:r>
            <a:rPr kumimoji="1" lang="ja-JP" altLang="ja-JP" sz="1000">
              <a:solidFill>
                <a:schemeClr val="dk1"/>
              </a:solidFill>
              <a:effectLst/>
              <a:latin typeface="+mn-lt"/>
              <a:ea typeface="+mn-ea"/>
              <a:cs typeface="+mn-cs"/>
            </a:rPr>
            <a:t>％（東京都：地域手当</a:t>
          </a:r>
          <a:r>
            <a:rPr kumimoji="1" lang="en-US" altLang="ja-JP" sz="1000">
              <a:solidFill>
                <a:schemeClr val="dk1"/>
              </a:solidFill>
              <a:effectLst/>
              <a:latin typeface="+mn-lt"/>
              <a:ea typeface="+mn-ea"/>
              <a:cs typeface="+mn-cs"/>
            </a:rPr>
            <a:t>18.5</a:t>
          </a:r>
          <a:r>
            <a:rPr kumimoji="1" lang="ja-JP" altLang="ja-JP" sz="1000">
              <a:solidFill>
                <a:schemeClr val="dk1"/>
              </a:solidFill>
              <a:effectLst/>
              <a:latin typeface="+mn-lt"/>
              <a:ea typeface="+mn-ea"/>
              <a:cs typeface="+mn-cs"/>
            </a:rPr>
            <a:t>％支給地）調整していることにより指数が増加。（地域手当補正後ラス：</a:t>
          </a:r>
          <a:r>
            <a:rPr kumimoji="1" lang="en-US" altLang="ja-JP" sz="1000">
              <a:solidFill>
                <a:schemeClr val="dk1"/>
              </a:solidFill>
              <a:effectLst/>
              <a:latin typeface="+mn-lt"/>
              <a:ea typeface="+mn-ea"/>
              <a:cs typeface="+mn-cs"/>
            </a:rPr>
            <a:t>97.9</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令和６年度は、職員構成等による変動もなく、令和５年度から横ばいとなった。</a:t>
          </a:r>
          <a:endParaRPr lang="ja-JP" altLang="ja-JP" sz="1000">
            <a:effectLst/>
          </a:endParaRPr>
        </a:p>
        <a:p>
          <a:r>
            <a:rPr kumimoji="1" lang="ja-JP" altLang="ja-JP" sz="1000">
              <a:solidFill>
                <a:schemeClr val="dk1"/>
              </a:solidFill>
              <a:effectLst/>
              <a:latin typeface="+mn-lt"/>
              <a:ea typeface="+mn-ea"/>
              <a:cs typeface="+mn-cs"/>
            </a:rPr>
            <a:t>　国と同様、平成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からは高年齢層職員の昇給・昇格制度の見直しを行うなどにより、給与水準の適正化に取り組んでいるところ。引き続き、人事委員会勧告を基本としつつ、国家公務員の給与水準も踏まえて、必要な見直しを行い、適切な給与管理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111761</xdr:rowOff>
    </xdr:from>
    <xdr:to>
      <xdr:col>81</xdr:col>
      <xdr:colOff>44450</xdr:colOff>
      <xdr:row>82</xdr:row>
      <xdr:rowOff>111761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4170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84</xdr:row>
      <xdr:rowOff>10161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1706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10161</xdr:rowOff>
    </xdr:from>
    <xdr:to>
      <xdr:col>72</xdr:col>
      <xdr:colOff>203200</xdr:colOff>
      <xdr:row>85</xdr:row>
      <xdr:rowOff>128270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411961"/>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5080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60961</xdr:rowOff>
    </xdr:from>
    <xdr:to>
      <xdr:col>81</xdr:col>
      <xdr:colOff>95250</xdr:colOff>
      <xdr:row>82</xdr:row>
      <xdr:rowOff>162561</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77488</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396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60961</xdr:rowOff>
    </xdr:from>
    <xdr:to>
      <xdr:col>77</xdr:col>
      <xdr:colOff>95250</xdr:colOff>
      <xdr:row>82</xdr:row>
      <xdr:rowOff>162561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1288</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388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同グループの他団体と比較して当県の人口規模は小さく、また、これまで全国でも数少ない人口増加県であったため、教育職員の減少幅が小さいことから、相対的に数値が大きくなっている。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年以降、数次にわたり定数削減をした結果、本県の一般行政部門の職員数</a:t>
          </a:r>
          <a:r>
            <a:rPr kumimoji="1" lang="en-US" altLang="ja-JP" sz="1100" b="0" i="0" baseline="0">
              <a:solidFill>
                <a:schemeClr val="dk1"/>
              </a:solidFill>
              <a:effectLst/>
              <a:latin typeface="+mn-lt"/>
              <a:ea typeface="+mn-ea"/>
              <a:cs typeface="+mn-cs"/>
            </a:rPr>
            <a:t>(R6)</a:t>
          </a:r>
          <a:r>
            <a:rPr kumimoji="1" lang="ja-JP" altLang="ja-JP"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3,488</a:t>
          </a:r>
          <a:r>
            <a:rPr kumimoji="1" lang="ja-JP" altLang="ja-JP" sz="1100" b="0" i="0" baseline="0">
              <a:solidFill>
                <a:schemeClr val="dk1"/>
              </a:solidFill>
              <a:effectLst/>
              <a:latin typeface="+mn-lt"/>
              <a:ea typeface="+mn-ea"/>
              <a:cs typeface="+mn-cs"/>
            </a:rPr>
            <a:t>人で、総務省定員回帰指標による試算職員数と比較した率では</a:t>
          </a:r>
          <a:r>
            <a:rPr kumimoji="1" lang="en-US" altLang="ja-JP" sz="1100" b="0" i="0" baseline="0">
              <a:solidFill>
                <a:schemeClr val="dk1"/>
              </a:solidFill>
              <a:effectLst/>
              <a:latin typeface="+mn-lt"/>
              <a:ea typeface="+mn-ea"/>
              <a:cs typeface="+mn-cs"/>
            </a:rPr>
            <a:t>95.1%</a:t>
          </a:r>
          <a:r>
            <a:rPr kumimoji="1" lang="ja-JP" altLang="ja-JP" sz="1100" b="0" i="0" baseline="0">
              <a:solidFill>
                <a:schemeClr val="dk1"/>
              </a:solidFill>
              <a:effectLst/>
              <a:latin typeface="+mn-lt"/>
              <a:ea typeface="+mn-ea"/>
              <a:cs typeface="+mn-cs"/>
            </a:rPr>
            <a:t>となり、全国で</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番目に低い水準となっているところ。「滋賀県行政経営方針</a:t>
          </a:r>
          <a:r>
            <a:rPr kumimoji="1" lang="en-US" altLang="ja-JP" sz="1100" b="0" i="0" baseline="0">
              <a:solidFill>
                <a:schemeClr val="dk1"/>
              </a:solidFill>
              <a:effectLst/>
              <a:latin typeface="+mn-lt"/>
              <a:ea typeface="+mn-ea"/>
              <a:cs typeface="+mn-cs"/>
            </a:rPr>
            <a:t>2023-2026</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2023</a:t>
          </a:r>
          <a:r>
            <a:rPr kumimoji="1" lang="ja-JP" altLang="ja-JP" sz="1100" b="0" i="0" baseline="0">
              <a:solidFill>
                <a:schemeClr val="dk1"/>
              </a:solidFill>
              <a:effectLst/>
              <a:latin typeface="+mn-lt"/>
              <a:ea typeface="+mn-ea"/>
              <a:cs typeface="+mn-cs"/>
            </a:rPr>
            <a:t>年３月策定）」に基づき、引き続き適正な定員管理に取り組む。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51429</xdr:rowOff>
    </xdr:from>
    <xdr:to>
      <xdr:col>81</xdr:col>
      <xdr:colOff>44450</xdr:colOff>
      <xdr:row>65</xdr:row>
      <xdr:rowOff>91105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195679"/>
          <a:ext cx="838200" cy="3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30349</xdr:rowOff>
    </xdr:from>
    <xdr:to>
      <xdr:col>77</xdr:col>
      <xdr:colOff>44450</xdr:colOff>
      <xdr:row>65</xdr:row>
      <xdr:rowOff>51429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174599"/>
          <a:ext cx="889000" cy="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21783</xdr:rowOff>
    </xdr:from>
    <xdr:to>
      <xdr:col>72</xdr:col>
      <xdr:colOff>203200</xdr:colOff>
      <xdr:row>65</xdr:row>
      <xdr:rowOff>30349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1166033"/>
          <a:ext cx="8890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15923</xdr:rowOff>
    </xdr:from>
    <xdr:to>
      <xdr:col>68</xdr:col>
      <xdr:colOff>152400</xdr:colOff>
      <xdr:row>65</xdr:row>
      <xdr:rowOff>21783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160173"/>
          <a:ext cx="889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40305</xdr:rowOff>
    </xdr:from>
    <xdr:to>
      <xdr:col>81</xdr:col>
      <xdr:colOff>95250</xdr:colOff>
      <xdr:row>65</xdr:row>
      <xdr:rowOff>141905</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1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12382</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15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629</xdr:rowOff>
    </xdr:from>
    <xdr:to>
      <xdr:col>77</xdr:col>
      <xdr:colOff>95250</xdr:colOff>
      <xdr:row>65</xdr:row>
      <xdr:rowOff>102229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14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87006</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231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150999</xdr:rowOff>
    </xdr:from>
    <xdr:to>
      <xdr:col>73</xdr:col>
      <xdr:colOff>44450</xdr:colOff>
      <xdr:row>65</xdr:row>
      <xdr:rowOff>81149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11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65926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21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142433</xdr:rowOff>
    </xdr:from>
    <xdr:to>
      <xdr:col>68</xdr:col>
      <xdr:colOff>203200</xdr:colOff>
      <xdr:row>65</xdr:row>
      <xdr:rowOff>72583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11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57360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20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136573</xdr:rowOff>
    </xdr:from>
    <xdr:to>
      <xdr:col>64</xdr:col>
      <xdr:colOff>152400</xdr:colOff>
      <xdr:row>65</xdr:row>
      <xdr:rowOff>66723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1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51500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19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６</a:t>
          </a:r>
          <a:r>
            <a:rPr kumimoji="1" lang="ja-JP" altLang="ja-JP" sz="1000">
              <a:solidFill>
                <a:schemeClr val="dk1"/>
              </a:solidFill>
              <a:effectLst/>
              <a:latin typeface="+mn-lt"/>
              <a:ea typeface="+mn-ea"/>
              <a:cs typeface="+mn-cs"/>
            </a:rPr>
            <a:t>年度の実質公債費比率は、前年度に比べて</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令和３年度以来の改善</a:t>
          </a:r>
          <a:r>
            <a:rPr kumimoji="1" lang="ja-JP" altLang="ja-JP" sz="1000">
              <a:solidFill>
                <a:schemeClr val="dk1"/>
              </a:solidFill>
              <a:effectLst/>
              <a:latin typeface="+mn-lt"/>
              <a:ea typeface="+mn-ea"/>
              <a:cs typeface="+mn-cs"/>
            </a:rPr>
            <a:t>となった。これは、令和</a:t>
          </a:r>
          <a:r>
            <a:rPr kumimoji="1" lang="ja-JP" altLang="en-US" sz="1000">
              <a:solidFill>
                <a:schemeClr val="dk1"/>
              </a:solidFill>
              <a:effectLst/>
              <a:latin typeface="+mn-lt"/>
              <a:ea typeface="+mn-ea"/>
              <a:cs typeface="+mn-cs"/>
            </a:rPr>
            <a:t>６</a:t>
          </a:r>
          <a:r>
            <a:rPr kumimoji="1" lang="ja-JP" altLang="ja-JP" sz="1000">
              <a:solidFill>
                <a:schemeClr val="dk1"/>
              </a:solidFill>
              <a:effectLst/>
              <a:latin typeface="+mn-lt"/>
              <a:ea typeface="+mn-ea"/>
              <a:cs typeface="+mn-cs"/>
            </a:rPr>
            <a:t>年度の単年度比率が令和</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年度と比較して、</a:t>
          </a:r>
          <a:r>
            <a:rPr kumimoji="1" lang="ja-JP" altLang="en-US" sz="1000">
              <a:solidFill>
                <a:schemeClr val="dk1"/>
              </a:solidFill>
              <a:effectLst/>
              <a:latin typeface="+mn-lt"/>
              <a:ea typeface="+mn-ea"/>
              <a:cs typeface="+mn-cs"/>
            </a:rPr>
            <a:t>償還の進捗により元金が減少したこと、標準財政規模が増加したことなどにより</a:t>
          </a:r>
          <a:r>
            <a:rPr kumimoji="1" lang="en-US" altLang="ja-JP" sz="1000">
              <a:solidFill>
                <a:schemeClr val="dk1"/>
              </a:solidFill>
              <a:effectLst/>
              <a:latin typeface="+mn-lt"/>
              <a:ea typeface="+mn-ea"/>
              <a:cs typeface="+mn-cs"/>
            </a:rPr>
            <a:t>0.29</a:t>
          </a:r>
          <a:r>
            <a:rPr kumimoji="1" lang="ja-JP" altLang="en-US" sz="1000">
              <a:solidFill>
                <a:schemeClr val="dk1"/>
              </a:solidFill>
              <a:effectLst/>
              <a:latin typeface="+mn-lt"/>
              <a:ea typeface="+mn-ea"/>
              <a:cs typeface="+mn-cs"/>
            </a:rPr>
            <a:t>ポイント減少したことが要因</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今後、</a:t>
          </a:r>
          <a:r>
            <a:rPr lang="ja-JP" altLang="en-US" sz="1000"/>
            <a:t>今後、県の経営資源を活用した歳入確保についてあらゆる可能性を検討するとともに、県が実施する必要性や効果、経費積算の妥当性を見極め、一層の効率化、合理化、経費の最小化、年度間の平準化、公債費の適正管理を図り、持続可能な財政基盤の確立に取り組む。</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19755</xdr:rowOff>
    </xdr:from>
    <xdr:to>
      <xdr:col>81</xdr:col>
      <xdr:colOff>44450</xdr:colOff>
      <xdr:row>40</xdr:row>
      <xdr:rowOff>33161</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8777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150989</xdr:rowOff>
    </xdr:from>
    <xdr:to>
      <xdr:col>77</xdr:col>
      <xdr:colOff>44450</xdr:colOff>
      <xdr:row>40</xdr:row>
      <xdr:rowOff>33161</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68375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39</xdr:row>
      <xdr:rowOff>150989</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7705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83961</xdr:rowOff>
    </xdr:from>
    <xdr:to>
      <xdr:col>68</xdr:col>
      <xdr:colOff>152400</xdr:colOff>
      <xdr:row>39</xdr:row>
      <xdr:rowOff>97367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112482</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7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100189</xdr:rowOff>
    </xdr:from>
    <xdr:to>
      <xdr:col>73</xdr:col>
      <xdr:colOff>44450</xdr:colOff>
      <xdr:row>40</xdr:row>
      <xdr:rowOff>30339</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40516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33161</xdr:rowOff>
    </xdr:from>
    <xdr:to>
      <xdr:col>68</xdr:col>
      <xdr:colOff>203200</xdr:colOff>
      <xdr:row>39</xdr:row>
      <xdr:rowOff>134761</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144938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50">
              <a:solidFill>
                <a:schemeClr val="dk1"/>
              </a:solidFill>
              <a:effectLst/>
              <a:latin typeface="+mn-lt"/>
              <a:ea typeface="+mn-ea"/>
              <a:cs typeface="+mn-cs"/>
            </a:rPr>
            <a:t>令和</a:t>
          </a:r>
          <a:r>
            <a:rPr kumimoji="1" lang="ja-JP" altLang="en-US" sz="950">
              <a:solidFill>
                <a:schemeClr val="dk1"/>
              </a:solidFill>
              <a:effectLst/>
              <a:latin typeface="+mn-lt"/>
              <a:ea typeface="+mn-ea"/>
              <a:cs typeface="+mn-cs"/>
            </a:rPr>
            <a:t>６</a:t>
          </a:r>
          <a:r>
            <a:rPr kumimoji="1" lang="ja-JP" altLang="ja-JP" sz="950">
              <a:solidFill>
                <a:schemeClr val="dk1"/>
              </a:solidFill>
              <a:effectLst/>
              <a:latin typeface="+mn-lt"/>
              <a:ea typeface="+mn-ea"/>
              <a:cs typeface="+mn-cs"/>
            </a:rPr>
            <a:t>年度の将来負担比率は、前年度に比べ</a:t>
          </a:r>
          <a:r>
            <a:rPr kumimoji="1" lang="en-US" altLang="ja-JP" sz="950">
              <a:solidFill>
                <a:schemeClr val="dk1"/>
              </a:solidFill>
              <a:effectLst/>
              <a:latin typeface="+mn-lt"/>
              <a:ea typeface="+mn-ea"/>
              <a:cs typeface="+mn-cs"/>
            </a:rPr>
            <a:t>4.8</a:t>
          </a:r>
          <a:r>
            <a:rPr kumimoji="1" lang="ja-JP" altLang="ja-JP" sz="950">
              <a:solidFill>
                <a:schemeClr val="dk1"/>
              </a:solidFill>
              <a:effectLst/>
              <a:latin typeface="+mn-lt"/>
              <a:ea typeface="+mn-ea"/>
              <a:cs typeface="+mn-cs"/>
            </a:rPr>
            <a:t>ポイント減少した。算定の分子が増加（</a:t>
          </a:r>
          <a:r>
            <a:rPr kumimoji="1" lang="en-US" altLang="ja-JP" sz="950">
              <a:solidFill>
                <a:schemeClr val="dk1"/>
              </a:solidFill>
              <a:effectLst/>
              <a:latin typeface="+mn-lt"/>
              <a:ea typeface="+mn-ea"/>
              <a:cs typeface="+mn-cs"/>
            </a:rPr>
            <a:t>1.7</a:t>
          </a:r>
          <a:r>
            <a:rPr kumimoji="1" lang="ja-JP" altLang="ja-JP" sz="950">
              <a:solidFill>
                <a:schemeClr val="dk1"/>
              </a:solidFill>
              <a:effectLst/>
              <a:latin typeface="+mn-lt"/>
              <a:ea typeface="+mn-ea"/>
              <a:cs typeface="+mn-cs"/>
            </a:rPr>
            <a:t>％）したものの、分母が分子以上に増加（</a:t>
          </a:r>
          <a:r>
            <a:rPr kumimoji="1" lang="en-US" altLang="ja-JP" sz="950">
              <a:solidFill>
                <a:schemeClr val="dk1"/>
              </a:solidFill>
              <a:effectLst/>
              <a:latin typeface="+mn-lt"/>
              <a:ea typeface="+mn-ea"/>
              <a:cs typeface="+mn-cs"/>
            </a:rPr>
            <a:t>4.4</a:t>
          </a:r>
          <a:r>
            <a:rPr kumimoji="1" lang="ja-JP" altLang="ja-JP" sz="950">
              <a:solidFill>
                <a:schemeClr val="dk1"/>
              </a:solidFill>
              <a:effectLst/>
              <a:latin typeface="+mn-lt"/>
              <a:ea typeface="+mn-ea"/>
              <a:cs typeface="+mn-cs"/>
            </a:rPr>
            <a:t>％）したことによる。</a:t>
          </a:r>
          <a:endParaRPr kumimoji="1" lang="en-US" altLang="ja-JP" sz="950">
            <a:solidFill>
              <a:schemeClr val="dk1"/>
            </a:solidFill>
            <a:effectLst/>
            <a:latin typeface="+mn-lt"/>
            <a:ea typeface="+mn-ea"/>
            <a:cs typeface="+mn-cs"/>
          </a:endParaRPr>
        </a:p>
        <a:p>
          <a:r>
            <a:rPr kumimoji="1" lang="ja-JP" altLang="en-US" sz="950">
              <a:solidFill>
                <a:schemeClr val="dk1"/>
              </a:solidFill>
              <a:effectLst/>
              <a:latin typeface="+mn-lt"/>
              <a:ea typeface="+mn-ea"/>
              <a:cs typeface="+mn-cs"/>
            </a:rPr>
            <a:t>　</a:t>
          </a:r>
          <a:r>
            <a:rPr kumimoji="1" lang="ja-JP" altLang="ja-JP" sz="950">
              <a:solidFill>
                <a:schemeClr val="dk1"/>
              </a:solidFill>
              <a:effectLst/>
              <a:latin typeface="+mn-lt"/>
              <a:ea typeface="+mn-ea"/>
              <a:cs typeface="+mn-cs"/>
            </a:rPr>
            <a:t>分子に関しては、</a:t>
          </a:r>
          <a:r>
            <a:rPr kumimoji="1" lang="ja-JP" altLang="en-US" sz="950">
              <a:solidFill>
                <a:schemeClr val="dk1"/>
              </a:solidFill>
              <a:effectLst/>
              <a:latin typeface="+mn-lt"/>
              <a:ea typeface="+mn-ea"/>
              <a:cs typeface="+mn-cs"/>
            </a:rPr>
            <a:t>普通交付税算入額の減により充当可能財源が減少したこと等から総額が増加し、</a:t>
          </a:r>
          <a:r>
            <a:rPr kumimoji="1" lang="ja-JP" altLang="ja-JP" sz="950">
              <a:solidFill>
                <a:schemeClr val="dk1"/>
              </a:solidFill>
              <a:effectLst/>
              <a:latin typeface="+mn-lt"/>
              <a:ea typeface="+mn-ea"/>
              <a:cs typeface="+mn-cs"/>
            </a:rPr>
            <a:t>分母に関しては標準財政規模の基礎となる標準税収入額が増加したこと</a:t>
          </a:r>
          <a:r>
            <a:rPr kumimoji="1" lang="ja-JP" altLang="en-US" sz="950">
              <a:solidFill>
                <a:schemeClr val="dk1"/>
              </a:solidFill>
              <a:effectLst/>
              <a:latin typeface="+mn-lt"/>
              <a:ea typeface="+mn-ea"/>
              <a:cs typeface="+mn-cs"/>
            </a:rPr>
            <a:t>等</a:t>
          </a:r>
          <a:r>
            <a:rPr kumimoji="1" lang="ja-JP" altLang="ja-JP" sz="950">
              <a:solidFill>
                <a:schemeClr val="dk1"/>
              </a:solidFill>
              <a:effectLst/>
              <a:latin typeface="+mn-lt"/>
              <a:ea typeface="+mn-ea"/>
              <a:cs typeface="+mn-cs"/>
            </a:rPr>
            <a:t>が要因。</a:t>
          </a:r>
          <a:endParaRPr lang="ja-JP" altLang="ja-JP" sz="950">
            <a:effectLst/>
          </a:endParaRPr>
        </a:p>
        <a:p>
          <a:r>
            <a:rPr kumimoji="1" lang="ja-JP" altLang="ja-JP" sz="950">
              <a:solidFill>
                <a:schemeClr val="dk1"/>
              </a:solidFill>
              <a:effectLst/>
              <a:latin typeface="+mn-lt"/>
              <a:ea typeface="+mn-ea"/>
              <a:cs typeface="+mn-cs"/>
            </a:rPr>
            <a:t>　今後、県の経営資源を活用した歳入確保についてあらゆる可能性を検討するとともに、県が実施する必要性や効果、経費積算の妥当性を見極め、一層の効率化、合理化、経費の最小化、年度間の平準化を図り、持続可能な財政基盤の確立に取り組む。</a:t>
          </a:r>
          <a:endParaRPr lang="ja-JP" altLang="ja-JP" sz="9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54991</xdr:rowOff>
    </xdr:from>
    <xdr:to>
      <xdr:col>81</xdr:col>
      <xdr:colOff>44450</xdr:colOff>
      <xdr:row>19</xdr:row>
      <xdr:rowOff>78156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312541"/>
          <a:ext cx="8382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101922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016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78156</xdr:rowOff>
    </xdr:from>
    <xdr:to>
      <xdr:col>77</xdr:col>
      <xdr:colOff>44450</xdr:colOff>
      <xdr:row>19</xdr:row>
      <xdr:rowOff>90221</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3357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55160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969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78638</xdr:rowOff>
    </xdr:from>
    <xdr:to>
      <xdr:col>72</xdr:col>
      <xdr:colOff>203200</xdr:colOff>
      <xdr:row>19</xdr:row>
      <xdr:rowOff>90221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336188"/>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80256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9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78638</xdr:rowOff>
    </xdr:from>
    <xdr:to>
      <xdr:col>68</xdr:col>
      <xdr:colOff>152400</xdr:colOff>
      <xdr:row>19</xdr:row>
      <xdr:rowOff>166954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336188"/>
          <a:ext cx="8890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78808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99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3878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0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4191</xdr:rowOff>
    </xdr:from>
    <xdr:to>
      <xdr:col>81</xdr:col>
      <xdr:colOff>95250</xdr:colOff>
      <xdr:row>19</xdr:row>
      <xdr:rowOff>105791</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2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147718</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23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27356</xdr:rowOff>
    </xdr:from>
    <xdr:to>
      <xdr:col>77</xdr:col>
      <xdr:colOff>95250</xdr:colOff>
      <xdr:row>19</xdr:row>
      <xdr:rowOff>128956</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28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113733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371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39421</xdr:rowOff>
    </xdr:from>
    <xdr:to>
      <xdr:col>73</xdr:col>
      <xdr:colOff>44450</xdr:colOff>
      <xdr:row>19</xdr:row>
      <xdr:rowOff>141021</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2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125798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38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27838</xdr:rowOff>
    </xdr:from>
    <xdr:to>
      <xdr:col>68</xdr:col>
      <xdr:colOff>203200</xdr:colOff>
      <xdr:row>19</xdr:row>
      <xdr:rowOff>129438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2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114215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37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116154</xdr:rowOff>
    </xdr:from>
    <xdr:to>
      <xdr:col>64</xdr:col>
      <xdr:colOff>152400</xdr:colOff>
      <xdr:row>20</xdr:row>
      <xdr:rowOff>46304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37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31081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46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1,405,246
1,363,729
4,017.38
629,756,938
621,956,154
1,101,980
363,762,355
1,054,757,015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令和６年度は、給与改定に伴う増や定年年齢の引上げに伴う退職手当の増などにより人件費は増加し、人件費の占める割合としては前年度と比較して</a:t>
          </a:r>
          <a:r>
            <a:rPr kumimoji="1" lang="en-US" altLang="ja-JP" sz="800">
              <a:solidFill>
                <a:schemeClr val="dk1"/>
              </a:solidFill>
              <a:effectLst/>
              <a:latin typeface="+mn-lt"/>
              <a:ea typeface="+mn-ea"/>
              <a:cs typeface="+mn-cs"/>
            </a:rPr>
            <a:t>1.6</a:t>
          </a:r>
          <a:r>
            <a:rPr kumimoji="1" lang="ja-JP" altLang="en-US" sz="800">
              <a:solidFill>
                <a:schemeClr val="dk1"/>
              </a:solidFill>
              <a:effectLst/>
              <a:latin typeface="+mn-lt"/>
              <a:ea typeface="+mn-ea"/>
              <a:cs typeface="+mn-cs"/>
            </a:rPr>
            <a:t>ポイント増加した。</a:t>
          </a:r>
        </a:p>
        <a:p>
          <a:r>
            <a:rPr kumimoji="1" lang="ja-JP" altLang="en-US" sz="800">
              <a:solidFill>
                <a:schemeClr val="dk1"/>
              </a:solidFill>
              <a:effectLst/>
              <a:latin typeface="+mn-lt"/>
              <a:ea typeface="+mn-ea"/>
              <a:cs typeface="+mn-cs"/>
            </a:rPr>
            <a:t>　令和２年度は給与改定に伴う減少などにより、令和３年度は退職手当等の増加により人件費は増加したものの県の歳出総額が増加したことにより、それぞれ減少した。令和４年度は、給与改定に伴う増があったが、退職手当の減や時間外勤務手当の減などにより人件費は減少したものの、県の歳出総額が減少したことにより、人件費の占める割合としては増加した。令和５年度は、給与改定に伴う増があったものの、定年年齢の引上げに伴う退職手当の減や共済負担金・社会保険料の減などにより人件費は減少し、人件費の占める割合としては減少した。</a:t>
          </a:r>
        </a:p>
        <a:p>
          <a:r>
            <a:rPr kumimoji="1" lang="ja-JP" altLang="en-US" sz="800">
              <a:solidFill>
                <a:schemeClr val="dk1"/>
              </a:solidFill>
              <a:effectLst/>
              <a:latin typeface="+mn-lt"/>
              <a:ea typeface="+mn-ea"/>
              <a:cs typeface="+mn-cs"/>
            </a:rPr>
            <a:t>　引き続き、適正な定員・給与管理を通じ、人件費の抑制に努める。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158750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6421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19050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642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38100</xdr:rowOff>
    </xdr:from>
    <xdr:to>
      <xdr:col>15</xdr:col>
      <xdr:colOff>98425</xdr:colOff>
      <xdr:row>39</xdr:row>
      <xdr:rowOff>19050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553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38100</xdr:rowOff>
    </xdr:from>
    <xdr:to>
      <xdr:col>11</xdr:col>
      <xdr:colOff>9525</xdr:colOff>
      <xdr:row>41</xdr:row>
      <xdr:rowOff>44450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55320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107950</xdr:rowOff>
    </xdr:from>
    <xdr:to>
      <xdr:col>24</xdr:col>
      <xdr:colOff>76200</xdr:colOff>
      <xdr:row>40</xdr:row>
      <xdr:rowOff>38100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80027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139700</xdr:rowOff>
    </xdr:from>
    <xdr:to>
      <xdr:col>15</xdr:col>
      <xdr:colOff>149225</xdr:colOff>
      <xdr:row>39</xdr:row>
      <xdr:rowOff>69850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158750</xdr:rowOff>
    </xdr:from>
    <xdr:to>
      <xdr:col>11</xdr:col>
      <xdr:colOff>60325</xdr:colOff>
      <xdr:row>38</xdr:row>
      <xdr:rowOff>88900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165100</xdr:rowOff>
    </xdr:from>
    <xdr:to>
      <xdr:col>6</xdr:col>
      <xdr:colOff>171450</xdr:colOff>
      <xdr:row>41</xdr:row>
      <xdr:rowOff>95250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80027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年度は、前年度と比べて</a:t>
          </a:r>
          <a:r>
            <a:rPr kumimoji="1" lang="en-US" altLang="ja-JP" sz="1050">
              <a:solidFill>
                <a:schemeClr val="dk1"/>
              </a:solidFill>
              <a:effectLst/>
              <a:latin typeface="+mn-lt"/>
              <a:ea typeface="+mn-ea"/>
              <a:cs typeface="+mn-cs"/>
            </a:rPr>
            <a:t>0.1</a:t>
          </a:r>
          <a:r>
            <a:rPr kumimoji="1" lang="ja-JP" altLang="ja-JP" sz="1050">
              <a:solidFill>
                <a:schemeClr val="dk1"/>
              </a:solidFill>
              <a:effectLst/>
              <a:latin typeface="+mn-lt"/>
              <a:ea typeface="+mn-ea"/>
              <a:cs typeface="+mn-cs"/>
            </a:rPr>
            <a:t>ポイント増の</a:t>
          </a:r>
          <a:r>
            <a:rPr kumimoji="1" lang="en-US" altLang="ja-JP" sz="1050">
              <a:solidFill>
                <a:schemeClr val="dk1"/>
              </a:solidFill>
              <a:effectLst/>
              <a:latin typeface="+mn-lt"/>
              <a:ea typeface="+mn-ea"/>
              <a:cs typeface="+mn-cs"/>
            </a:rPr>
            <a:t>3.8</a:t>
          </a:r>
          <a:r>
            <a:rPr kumimoji="1" lang="ja-JP" altLang="ja-JP" sz="1050">
              <a:solidFill>
                <a:schemeClr val="dk1"/>
              </a:solidFill>
              <a:effectLst/>
              <a:latin typeface="+mn-lt"/>
              <a:ea typeface="+mn-ea"/>
              <a:cs typeface="+mn-cs"/>
            </a:rPr>
            <a:t>％となった。直近５年間の動向を見ると、全体としてはおおむね横ばいで推移している。</a:t>
          </a:r>
          <a:endParaRPr lang="ja-JP" altLang="ja-JP" sz="1050">
            <a:effectLst/>
          </a:endParaRPr>
        </a:p>
        <a:p>
          <a:r>
            <a:rPr kumimoji="1" lang="ja-JP" altLang="ja-JP" sz="1050">
              <a:solidFill>
                <a:schemeClr val="dk1"/>
              </a:solidFill>
              <a:effectLst/>
              <a:latin typeface="+mn-lt"/>
              <a:ea typeface="+mn-ea"/>
              <a:cs typeface="+mn-cs"/>
            </a:rPr>
            <a:t>　本県は、他の団体と比較して施設等の維持管理経費の割合が大きいことなどから、グループ内では相対的に比率がやや高くなっている。</a:t>
          </a:r>
          <a:endParaRPr lang="ja-JP" altLang="ja-JP" sz="1050">
            <a:effectLst/>
          </a:endParaRPr>
        </a:p>
        <a:p>
          <a:r>
            <a:rPr kumimoji="1" lang="ja-JP" altLang="ja-JP" sz="1050">
              <a:solidFill>
                <a:schemeClr val="dk1"/>
              </a:solidFill>
              <a:effectLst/>
              <a:latin typeface="+mn-lt"/>
              <a:ea typeface="+mn-ea"/>
              <a:cs typeface="+mn-cs"/>
            </a:rPr>
            <a:t>　今後、県が実施する必要性や効果、経費積算の妥当性を見極め、一層の効率化、合理化、経費の最小化、年度間の平準化を図り、持続可能な財政基盤の確立に取り組む。</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70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3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41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4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年度は、経常収支比率に占める扶助費の割合は前年度から</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直近５年間の動向を見ると、全体としてはおおむね横ばいで推移しており、引き続き適正な管理に努め、増加抑制を図る。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53</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54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年度は、経常収支比率に占める割合は前年度から横ばいの</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今後、県が実施する必要性や効果、経費積算の妥当性を見極め、一層の効率化、合理化、経費の最小化、年度間の平準化を図り、持続可能な財政基盤の確立に取り組む。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476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385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92710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431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chemeClr val="dk1"/>
              </a:solidFill>
              <a:effectLst/>
              <a:latin typeface="+mn-lt"/>
              <a:ea typeface="+mn-ea"/>
              <a:cs typeface="+mn-cs"/>
            </a:rPr>
            <a:t>　</a:t>
          </a:r>
          <a:r>
            <a:rPr kumimoji="1" lang="ja-JP" altLang="ja-JP" sz="950">
              <a:solidFill>
                <a:schemeClr val="dk1"/>
              </a:solidFill>
              <a:effectLst/>
              <a:latin typeface="+mn-lt"/>
              <a:ea typeface="+mn-ea"/>
              <a:cs typeface="+mn-cs"/>
            </a:rPr>
            <a:t>令和</a:t>
          </a:r>
          <a:r>
            <a:rPr kumimoji="1" lang="ja-JP" altLang="en-US" sz="950">
              <a:solidFill>
                <a:schemeClr val="dk1"/>
              </a:solidFill>
              <a:effectLst/>
              <a:latin typeface="+mn-lt"/>
              <a:ea typeface="+mn-ea"/>
              <a:cs typeface="+mn-cs"/>
            </a:rPr>
            <a:t>６</a:t>
          </a:r>
          <a:r>
            <a:rPr kumimoji="1" lang="ja-JP" altLang="ja-JP" sz="950">
              <a:solidFill>
                <a:schemeClr val="dk1"/>
              </a:solidFill>
              <a:effectLst/>
              <a:latin typeface="+mn-lt"/>
              <a:ea typeface="+mn-ea"/>
              <a:cs typeface="+mn-cs"/>
            </a:rPr>
            <a:t>年度は、</a:t>
          </a:r>
          <a:r>
            <a:rPr kumimoji="1" lang="ja-JP" altLang="en-US" sz="950">
              <a:solidFill>
                <a:schemeClr val="dk1"/>
              </a:solidFill>
              <a:effectLst/>
              <a:latin typeface="+mn-lt"/>
              <a:ea typeface="+mn-ea"/>
              <a:cs typeface="+mn-cs"/>
            </a:rPr>
            <a:t>社会保障関係経費などが増加したものの</a:t>
          </a:r>
          <a:r>
            <a:rPr kumimoji="1" lang="ja-JP"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経常経費充当一般財源の総額が増加したことにより、</a:t>
          </a:r>
          <a:r>
            <a:rPr kumimoji="1" lang="ja-JP" altLang="ja-JP" sz="950">
              <a:solidFill>
                <a:schemeClr val="dk1"/>
              </a:solidFill>
              <a:effectLst/>
              <a:latin typeface="+mn-lt"/>
              <a:ea typeface="+mn-ea"/>
              <a:cs typeface="+mn-cs"/>
            </a:rPr>
            <a:t>経常収支比率に占める補助費等の割合は前年度から</a:t>
          </a:r>
          <a:r>
            <a:rPr kumimoji="1" lang="en-US" altLang="ja-JP" sz="950">
              <a:solidFill>
                <a:schemeClr val="dk1"/>
              </a:solidFill>
              <a:effectLst/>
              <a:latin typeface="+mn-lt"/>
              <a:ea typeface="+mn-ea"/>
              <a:cs typeface="+mn-cs"/>
            </a:rPr>
            <a:t>0.2</a:t>
          </a:r>
          <a:r>
            <a:rPr kumimoji="1" lang="ja-JP" altLang="ja-JP" sz="950">
              <a:solidFill>
                <a:schemeClr val="dk1"/>
              </a:solidFill>
              <a:effectLst/>
              <a:latin typeface="+mn-lt"/>
              <a:ea typeface="+mn-ea"/>
              <a:cs typeface="+mn-cs"/>
            </a:rPr>
            <a:t>ポイント</a:t>
          </a:r>
          <a:r>
            <a:rPr kumimoji="1" lang="ja-JP" altLang="en-US" sz="950">
              <a:solidFill>
                <a:schemeClr val="dk1"/>
              </a:solidFill>
              <a:effectLst/>
              <a:latin typeface="+mn-lt"/>
              <a:ea typeface="+mn-ea"/>
              <a:cs typeface="+mn-cs"/>
            </a:rPr>
            <a:t>減</a:t>
          </a:r>
          <a:r>
            <a:rPr kumimoji="1" lang="ja-JP" altLang="ja-JP" sz="950">
              <a:solidFill>
                <a:schemeClr val="dk1"/>
              </a:solidFill>
              <a:effectLst/>
              <a:latin typeface="+mn-lt"/>
              <a:ea typeface="+mn-ea"/>
              <a:cs typeface="+mn-cs"/>
            </a:rPr>
            <a:t>の</a:t>
          </a:r>
          <a:r>
            <a:rPr kumimoji="1" lang="en-US" altLang="ja-JP" sz="950">
              <a:solidFill>
                <a:schemeClr val="dk1"/>
              </a:solidFill>
              <a:effectLst/>
              <a:latin typeface="+mn-lt"/>
              <a:ea typeface="+mn-ea"/>
              <a:cs typeface="+mn-cs"/>
            </a:rPr>
            <a:t>24.9</a:t>
          </a:r>
          <a:r>
            <a:rPr kumimoji="1" lang="ja-JP" altLang="ja-JP" sz="950">
              <a:solidFill>
                <a:schemeClr val="dk1"/>
              </a:solidFill>
              <a:effectLst/>
              <a:latin typeface="+mn-lt"/>
              <a:ea typeface="+mn-ea"/>
              <a:cs typeface="+mn-cs"/>
            </a:rPr>
            <a:t>％となった。</a:t>
          </a:r>
          <a:endParaRPr lang="ja-JP" altLang="ja-JP" sz="950">
            <a:effectLst/>
          </a:endParaRPr>
        </a:p>
        <a:p>
          <a:r>
            <a:rPr kumimoji="1" lang="ja-JP" altLang="ja-JP" sz="950">
              <a:solidFill>
                <a:schemeClr val="dk1"/>
              </a:solidFill>
              <a:effectLst/>
              <a:latin typeface="+mn-lt"/>
              <a:ea typeface="+mn-ea"/>
              <a:cs typeface="+mn-cs"/>
            </a:rPr>
            <a:t>　本県は、これまでの財政構造改革の取組を通じて、各種補助金の見直し、削減を進めてきたことなどから、グループ内では低い数値となっている。</a:t>
          </a:r>
          <a:endParaRPr lang="ja-JP" altLang="ja-JP" sz="950">
            <a:effectLst/>
          </a:endParaRPr>
        </a:p>
        <a:p>
          <a:r>
            <a:rPr kumimoji="1" lang="ja-JP" altLang="ja-JP" sz="950">
              <a:solidFill>
                <a:schemeClr val="dk1"/>
              </a:solidFill>
              <a:effectLst/>
              <a:latin typeface="+mn-lt"/>
              <a:ea typeface="+mn-ea"/>
              <a:cs typeface="+mn-cs"/>
            </a:rPr>
            <a:t>　今後、県が実施する必要性や効果、経費積算の妥当性を見極め、一層の効率化、合理化、経費の最小化、年度間の平準化を図り、持続可能な財政基盤の確立に取り組む。</a:t>
          </a:r>
          <a:endParaRPr lang="ja-JP" altLang="ja-JP" sz="9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168910</xdr:rowOff>
    </xdr:from>
    <xdr:to>
      <xdr:col>82</xdr:col>
      <xdr:colOff>107950</xdr:colOff>
      <xdr:row>40</xdr:row>
      <xdr:rowOff>66040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267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83837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168910</xdr:rowOff>
    </xdr:from>
    <xdr:to>
      <xdr:col>82</xdr:col>
      <xdr:colOff>196850</xdr:colOff>
      <xdr:row>33</xdr:row>
      <xdr:rowOff>168910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39370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024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35</xdr:row>
      <xdr:rowOff>39370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8877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34</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773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34</xdr:row>
      <xdr:rowOff>96520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7734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64770</xdr:rowOff>
    </xdr:from>
    <xdr:to>
      <xdr:col>69</xdr:col>
      <xdr:colOff>142875</xdr:colOff>
      <xdr:row>35</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160020</xdr:rowOff>
    </xdr:from>
    <xdr:to>
      <xdr:col>78</xdr:col>
      <xdr:colOff>120650</xdr:colOff>
      <xdr:row>35</xdr:row>
      <xdr:rowOff>90170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100347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en-US" sz="950">
              <a:solidFill>
                <a:schemeClr val="dk1"/>
              </a:solidFill>
              <a:effectLst/>
              <a:latin typeface="+mn-lt"/>
              <a:ea typeface="+mn-ea"/>
              <a:cs typeface="+mn-cs"/>
            </a:rPr>
            <a:t>元金償還額の減などにより公債費は減少し、経常一般財源等総額が増加したことにより、経常収支比率に占める公債費の割合は前年度から</a:t>
          </a:r>
          <a:r>
            <a:rPr kumimoji="1" lang="en-US" altLang="ja-JP" sz="950">
              <a:solidFill>
                <a:schemeClr val="dk1"/>
              </a:solidFill>
              <a:effectLst/>
              <a:latin typeface="+mn-lt"/>
              <a:ea typeface="+mn-ea"/>
              <a:cs typeface="+mn-cs"/>
            </a:rPr>
            <a:t>2.0</a:t>
          </a:r>
          <a:r>
            <a:rPr kumimoji="1" lang="ja-JP" altLang="en-US" sz="950">
              <a:solidFill>
                <a:schemeClr val="dk1"/>
              </a:solidFill>
              <a:effectLst/>
              <a:latin typeface="+mn-lt"/>
              <a:ea typeface="+mn-ea"/>
              <a:cs typeface="+mn-cs"/>
            </a:rPr>
            <a:t>ポイント減の</a:t>
          </a:r>
          <a:r>
            <a:rPr kumimoji="1" lang="en-US" altLang="ja-JP" sz="950">
              <a:solidFill>
                <a:schemeClr val="dk1"/>
              </a:solidFill>
              <a:effectLst/>
              <a:latin typeface="+mn-lt"/>
              <a:ea typeface="+mn-ea"/>
              <a:cs typeface="+mn-cs"/>
            </a:rPr>
            <a:t>19.4</a:t>
          </a:r>
          <a:r>
            <a:rPr kumimoji="1" lang="ja-JP" altLang="en-US" sz="950">
              <a:solidFill>
                <a:schemeClr val="dk1"/>
              </a:solidFill>
              <a:effectLst/>
              <a:latin typeface="+mn-lt"/>
              <a:ea typeface="+mn-ea"/>
              <a:cs typeface="+mn-cs"/>
            </a:rPr>
            <a:t>％となった。　</a:t>
          </a:r>
          <a:endParaRPr lang="ja-JP" altLang="ja-JP" sz="950">
            <a:effectLst/>
          </a:endParaRPr>
        </a:p>
        <a:p>
          <a:r>
            <a:rPr kumimoji="1" lang="ja-JP" altLang="ja-JP" sz="950">
              <a:solidFill>
                <a:schemeClr val="dk1"/>
              </a:solidFill>
              <a:effectLst/>
              <a:latin typeface="+mn-lt"/>
              <a:ea typeface="+mn-ea"/>
              <a:cs typeface="+mn-cs"/>
            </a:rPr>
            <a:t>　県債の発行にあたっては、事業の必要性を見極めるとともに、地方交付税措置のある有利な県債を活用するなど、将来の財政負担を考慮し、引き続き投資と財政の健全性の両面に十分留意しながら、公債費の適正管理に取り組む。</a:t>
          </a:r>
          <a:endParaRPr lang="ja-JP" altLang="ja-JP" sz="9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167822</xdr:rowOff>
    </xdr:from>
    <xdr:to>
      <xdr:col>24</xdr:col>
      <xdr:colOff>25400</xdr:colOff>
      <xdr:row>75</xdr:row>
      <xdr:rowOff>151493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683672"/>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135165</xdr:rowOff>
    </xdr:from>
    <xdr:to>
      <xdr:col>19</xdr:col>
      <xdr:colOff>187325</xdr:colOff>
      <xdr:row>75</xdr:row>
      <xdr:rowOff>151493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93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4535</xdr:rowOff>
    </xdr:from>
    <xdr:to>
      <xdr:col>15</xdr:col>
      <xdr:colOff>98425</xdr:colOff>
      <xdr:row>75</xdr:row>
      <xdr:rowOff>135165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8632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4535</xdr:rowOff>
    </xdr:from>
    <xdr:to>
      <xdr:col>11</xdr:col>
      <xdr:colOff>9525</xdr:colOff>
      <xdr:row>77</xdr:row>
      <xdr:rowOff>4536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863285"/>
          <a:ext cx="889000" cy="3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117022</xdr:rowOff>
    </xdr:from>
    <xdr:to>
      <xdr:col>24</xdr:col>
      <xdr:colOff>76200</xdr:colOff>
      <xdr:row>74</xdr:row>
      <xdr:rowOff>47172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133549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4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100693</xdr:rowOff>
    </xdr:from>
    <xdr:to>
      <xdr:col>20</xdr:col>
      <xdr:colOff>38100</xdr:colOff>
      <xdr:row>76</xdr:row>
      <xdr:rowOff>30843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41020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84365</xdr:rowOff>
    </xdr:from>
    <xdr:to>
      <xdr:col>15</xdr:col>
      <xdr:colOff>149225</xdr:colOff>
      <xdr:row>76</xdr:row>
      <xdr:rowOff>14514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24692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125185</xdr:rowOff>
    </xdr:from>
    <xdr:to>
      <xdr:col>11</xdr:col>
      <xdr:colOff>60325</xdr:colOff>
      <xdr:row>75</xdr:row>
      <xdr:rowOff>55335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65512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58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125186</xdr:rowOff>
    </xdr:from>
    <xdr:to>
      <xdr:col>6</xdr:col>
      <xdr:colOff>171450</xdr:colOff>
      <xdr:row>77</xdr:row>
      <xdr:rowOff>55336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65512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年度は、</a:t>
          </a:r>
          <a:r>
            <a:rPr kumimoji="1" lang="ja-JP" altLang="en-US" sz="900">
              <a:solidFill>
                <a:schemeClr val="dk1"/>
              </a:solidFill>
              <a:effectLst/>
              <a:latin typeface="+mn-lt"/>
              <a:ea typeface="+mn-ea"/>
              <a:cs typeface="+mn-cs"/>
            </a:rPr>
            <a:t>人件費や</a:t>
          </a:r>
          <a:r>
            <a:rPr kumimoji="1" lang="ja-JP" altLang="ja-JP" sz="900">
              <a:solidFill>
                <a:schemeClr val="dk1"/>
              </a:solidFill>
              <a:effectLst/>
              <a:latin typeface="+mn-lt"/>
              <a:ea typeface="+mn-ea"/>
              <a:cs typeface="+mn-cs"/>
            </a:rPr>
            <a:t>社会保障関係費などの経常経費が増加したため、経常収支比率に占める公債費以外の比率は、前年度から</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ポイント増の</a:t>
          </a:r>
          <a:r>
            <a:rPr kumimoji="1" lang="en-US" altLang="ja-JP" sz="900">
              <a:solidFill>
                <a:schemeClr val="dk1"/>
              </a:solidFill>
              <a:effectLst/>
              <a:latin typeface="+mn-lt"/>
              <a:ea typeface="+mn-ea"/>
              <a:cs typeface="+mn-cs"/>
            </a:rPr>
            <a:t>72.5</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本県では、これまでの行財政改革の取組を通じて各種補助金の見直し・削減等の取組を進めており、グループ内でも低位な数値となっている。</a:t>
          </a:r>
          <a:endParaRPr lang="ja-JP" altLang="ja-JP" sz="900">
            <a:effectLst/>
          </a:endParaRPr>
        </a:p>
        <a:p>
          <a:r>
            <a:rPr kumimoji="1" lang="ja-JP" altLang="ja-JP" sz="900">
              <a:solidFill>
                <a:schemeClr val="dk1"/>
              </a:solidFill>
              <a:effectLst/>
              <a:latin typeface="+mn-lt"/>
              <a:ea typeface="+mn-ea"/>
              <a:cs typeface="+mn-cs"/>
            </a:rPr>
            <a:t>　今後、県が実施する必要性や効果、経費積算の妥当性を見極め、一層の効率化、合理化、経費の最小化、年度間の平準化を図り、持続可能な財政基盤の確立に取り組む。</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114300</xdr:rowOff>
    </xdr:from>
    <xdr:to>
      <xdr:col>82</xdr:col>
      <xdr:colOff>107950</xdr:colOff>
      <xdr:row>77</xdr:row>
      <xdr:rowOff>133350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445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76</xdr:row>
      <xdr:rowOff>114300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90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139700</xdr:rowOff>
    </xdr:from>
    <xdr:to>
      <xdr:col>73</xdr:col>
      <xdr:colOff>180975</xdr:colOff>
      <xdr:row>75</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4841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139700</xdr:rowOff>
    </xdr:from>
    <xdr:to>
      <xdr:col>69</xdr:col>
      <xdr:colOff>92075</xdr:colOff>
      <xdr:row>77</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484100"/>
          <a:ext cx="889000" cy="86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143527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82550</xdr:rowOff>
    </xdr:from>
    <xdr:to>
      <xdr:col>82</xdr:col>
      <xdr:colOff>158750</xdr:colOff>
      <xdr:row>78</xdr:row>
      <xdr:rowOff>12700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99077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63500</xdr:rowOff>
    </xdr:from>
    <xdr:to>
      <xdr:col>78</xdr:col>
      <xdr:colOff>120650</xdr:colOff>
      <xdr:row>76</xdr:row>
      <xdr:rowOff>165100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3827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6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88900</xdr:rowOff>
    </xdr:from>
    <xdr:to>
      <xdr:col>69</xdr:col>
      <xdr:colOff>142875</xdr:colOff>
      <xdr:row>73</xdr:row>
      <xdr:rowOff>19050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4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29227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35577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62660</xdr:rowOff>
    </xdr:from>
    <xdr:to>
      <xdr:col>29</xdr:col>
      <xdr:colOff>127000</xdr:colOff>
      <xdr:row>13</xdr:row>
      <xdr:rowOff>147601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39135"/>
          <a:ext cx="647700" cy="84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147601</xdr:rowOff>
    </xdr:from>
    <xdr:to>
      <xdr:col>26</xdr:col>
      <xdr:colOff>50800</xdr:colOff>
      <xdr:row>14</xdr:row>
      <xdr:rowOff>4824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24076"/>
          <a:ext cx="698500" cy="28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169449</xdr:rowOff>
    </xdr:from>
    <xdr:to>
      <xdr:col>22</xdr:col>
      <xdr:colOff>114300</xdr:colOff>
      <xdr:row>14</xdr:row>
      <xdr:rowOff>4824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445924"/>
          <a:ext cx="698500" cy="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169449</xdr:rowOff>
    </xdr:from>
    <xdr:to>
      <xdr:col>18</xdr:col>
      <xdr:colOff>177800</xdr:colOff>
      <xdr:row>14</xdr:row>
      <xdr:rowOff>11764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45924"/>
          <a:ext cx="698500" cy="13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11860</xdr:rowOff>
    </xdr:from>
    <xdr:to>
      <xdr:col>29</xdr:col>
      <xdr:colOff>177800</xdr:colOff>
      <xdr:row>13</xdr:row>
      <xdr:rowOff>113460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88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28387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3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96801</xdr:rowOff>
    </xdr:from>
    <xdr:to>
      <xdr:col>26</xdr:col>
      <xdr:colOff>101600</xdr:colOff>
      <xdr:row>14</xdr:row>
      <xdr:rowOff>26951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73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37128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42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125474</xdr:rowOff>
    </xdr:from>
    <xdr:to>
      <xdr:col>22</xdr:col>
      <xdr:colOff>165100</xdr:colOff>
      <xdr:row>14</xdr:row>
      <xdr:rowOff>55624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0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65801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7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118649</xdr:rowOff>
    </xdr:from>
    <xdr:to>
      <xdr:col>19</xdr:col>
      <xdr:colOff>38100</xdr:colOff>
      <xdr:row>14</xdr:row>
      <xdr:rowOff>48799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95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58976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6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132414</xdr:rowOff>
    </xdr:from>
    <xdr:to>
      <xdr:col>15</xdr:col>
      <xdr:colOff>101600</xdr:colOff>
      <xdr:row>14</xdr:row>
      <xdr:rowOff>62564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08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72741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193934</xdr:rowOff>
    </xdr:from>
    <xdr:to>
      <xdr:col>29</xdr:col>
      <xdr:colOff>127000</xdr:colOff>
      <xdr:row>35</xdr:row>
      <xdr:rowOff>249713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04284"/>
          <a:ext cx="647700" cy="55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191785</xdr:rowOff>
    </xdr:from>
    <xdr:to>
      <xdr:col>26</xdr:col>
      <xdr:colOff>50800</xdr:colOff>
      <xdr:row>35</xdr:row>
      <xdr:rowOff>193934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02135"/>
          <a:ext cx="698500" cy="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191785</xdr:rowOff>
    </xdr:from>
    <xdr:to>
      <xdr:col>22</xdr:col>
      <xdr:colOff>114300</xdr:colOff>
      <xdr:row>35</xdr:row>
      <xdr:rowOff>276550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02135"/>
          <a:ext cx="698500" cy="84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0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276550</xdr:rowOff>
    </xdr:from>
    <xdr:to>
      <xdr:col>18</xdr:col>
      <xdr:colOff>177800</xdr:colOff>
      <xdr:row>36</xdr:row>
      <xdr:rowOff>19055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86900"/>
          <a:ext cx="698500" cy="85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198913</xdr:rowOff>
    </xdr:from>
    <xdr:to>
      <xdr:col>29</xdr:col>
      <xdr:colOff>177800</xdr:colOff>
      <xdr:row>35</xdr:row>
      <xdr:rowOff>300513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09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43990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143134</xdr:rowOff>
    </xdr:from>
    <xdr:to>
      <xdr:col>26</xdr:col>
      <xdr:colOff>101600</xdr:colOff>
      <xdr:row>35</xdr:row>
      <xdr:rowOff>244734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53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254911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22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140985</xdr:rowOff>
    </xdr:from>
    <xdr:to>
      <xdr:col>22</xdr:col>
      <xdr:colOff>165100</xdr:colOff>
      <xdr:row>35</xdr:row>
      <xdr:rowOff>242585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5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252762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2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225750</xdr:rowOff>
    </xdr:from>
    <xdr:to>
      <xdr:col>19</xdr:col>
      <xdr:colOff>38100</xdr:colOff>
      <xdr:row>35</xdr:row>
      <xdr:rowOff>327350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337527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311155</xdr:rowOff>
    </xdr:from>
    <xdr:to>
      <xdr:col>15</xdr:col>
      <xdr:colOff>101600</xdr:colOff>
      <xdr:row>36</xdr:row>
      <xdr:rowOff>69855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21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80032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9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1,405,246
1,363,729
4,017.38
629,756,938
621,956,154
1,101,980
363,762,355
1,054,757,015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38240</xdr:rowOff>
    </xdr:from>
    <xdr:to>
      <xdr:col>24</xdr:col>
      <xdr:colOff>63500</xdr:colOff>
      <xdr:row>33</xdr:row>
      <xdr:rowOff>56661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24640"/>
          <a:ext cx="838200" cy="18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163075</xdr:rowOff>
    </xdr:from>
    <xdr:to>
      <xdr:col>19</xdr:col>
      <xdr:colOff>177800</xdr:colOff>
      <xdr:row>33</xdr:row>
      <xdr:rowOff>56661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49475"/>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149854</xdr:rowOff>
    </xdr:from>
    <xdr:to>
      <xdr:col>15</xdr:col>
      <xdr:colOff>50800</xdr:colOff>
      <xdr:row>32</xdr:row>
      <xdr:rowOff>163075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36254"/>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149854</xdr:rowOff>
    </xdr:from>
    <xdr:to>
      <xdr:col>10</xdr:col>
      <xdr:colOff>114300</xdr:colOff>
      <xdr:row>33</xdr:row>
      <xdr:rowOff>11817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36254"/>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158890</xdr:rowOff>
    </xdr:from>
    <xdr:to>
      <xdr:col>24</xdr:col>
      <xdr:colOff>114300</xdr:colOff>
      <xdr:row>32</xdr:row>
      <xdr:rowOff>89040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7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10317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2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5861</xdr:rowOff>
    </xdr:from>
    <xdr:to>
      <xdr:col>20</xdr:col>
      <xdr:colOff>38100</xdr:colOff>
      <xdr:row>33</xdr:row>
      <xdr:rowOff>107461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6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123988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43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112275</xdr:rowOff>
    </xdr:from>
    <xdr:to>
      <xdr:col>15</xdr:col>
      <xdr:colOff>101600</xdr:colOff>
      <xdr:row>33</xdr:row>
      <xdr:rowOff>42425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58952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7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99054</xdr:rowOff>
    </xdr:from>
    <xdr:to>
      <xdr:col>10</xdr:col>
      <xdr:colOff>165100</xdr:colOff>
      <xdr:row>33</xdr:row>
      <xdr:rowOff>29204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8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45731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6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132467</xdr:rowOff>
    </xdr:from>
    <xdr:to>
      <xdr:col>6</xdr:col>
      <xdr:colOff>38100</xdr:colOff>
      <xdr:row>33</xdr:row>
      <xdr:rowOff>62617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1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79144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9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66777</xdr:rowOff>
    </xdr:from>
    <xdr:to>
      <xdr:col>24</xdr:col>
      <xdr:colOff>63500</xdr:colOff>
      <xdr:row>55</xdr:row>
      <xdr:rowOff>139871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496527"/>
          <a:ext cx="838200" cy="7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8655</xdr:rowOff>
    </xdr:from>
    <xdr:to>
      <xdr:col>19</xdr:col>
      <xdr:colOff>177800</xdr:colOff>
      <xdr:row>55</xdr:row>
      <xdr:rowOff>66777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095505"/>
          <a:ext cx="889000" cy="40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8655</xdr:rowOff>
    </xdr:from>
    <xdr:to>
      <xdr:col>15</xdr:col>
      <xdr:colOff>50800</xdr:colOff>
      <xdr:row>54</xdr:row>
      <xdr:rowOff>62205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095505"/>
          <a:ext cx="889000" cy="22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62205</xdr:rowOff>
    </xdr:from>
    <xdr:to>
      <xdr:col>10</xdr:col>
      <xdr:colOff>114300</xdr:colOff>
      <xdr:row>55</xdr:row>
      <xdr:rowOff>116440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320505"/>
          <a:ext cx="889000" cy="2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89071</xdr:rowOff>
    </xdr:from>
    <xdr:to>
      <xdr:col>24</xdr:col>
      <xdr:colOff>114300</xdr:colOff>
      <xdr:row>56</xdr:row>
      <xdr:rowOff>19221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111948</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3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15977</xdr:rowOff>
    </xdr:from>
    <xdr:to>
      <xdr:col>20</xdr:col>
      <xdr:colOff>38100</xdr:colOff>
      <xdr:row>55</xdr:row>
      <xdr:rowOff>117577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134104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2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129305</xdr:rowOff>
    </xdr:from>
    <xdr:to>
      <xdr:col>15</xdr:col>
      <xdr:colOff>101600</xdr:colOff>
      <xdr:row>53</xdr:row>
      <xdr:rowOff>59455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0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75982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81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11405</xdr:rowOff>
    </xdr:from>
    <xdr:to>
      <xdr:col>10</xdr:col>
      <xdr:colOff>165100</xdr:colOff>
      <xdr:row>54</xdr:row>
      <xdr:rowOff>113005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26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129532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04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65640</xdr:rowOff>
    </xdr:from>
    <xdr:to>
      <xdr:col>6</xdr:col>
      <xdr:colOff>38100</xdr:colOff>
      <xdr:row>55</xdr:row>
      <xdr:rowOff>167240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2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7798</xdr:rowOff>
    </xdr:from>
    <xdr:to>
      <xdr:col>24</xdr:col>
      <xdr:colOff>63500</xdr:colOff>
      <xdr:row>78</xdr:row>
      <xdr:rowOff>46583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80898"/>
          <a:ext cx="838200" cy="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46583</xdr:rowOff>
    </xdr:from>
    <xdr:to>
      <xdr:col>19</xdr:col>
      <xdr:colOff>177800</xdr:colOff>
      <xdr:row>78</xdr:row>
      <xdr:rowOff>47803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419683"/>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15875</xdr:rowOff>
    </xdr:from>
    <xdr:to>
      <xdr:col>15</xdr:col>
      <xdr:colOff>50800</xdr:colOff>
      <xdr:row>78</xdr:row>
      <xdr:rowOff>47803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88975"/>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15875</xdr:rowOff>
    </xdr:from>
    <xdr:to>
      <xdr:col>10</xdr:col>
      <xdr:colOff>114300</xdr:colOff>
      <xdr:row>78</xdr:row>
      <xdr:rowOff>63043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88975"/>
          <a:ext cx="8890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128448</xdr:rowOff>
    </xdr:from>
    <xdr:to>
      <xdr:col>24</xdr:col>
      <xdr:colOff>114300</xdr:colOff>
      <xdr:row>78</xdr:row>
      <xdr:rowOff>58598</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106875</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0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167233</xdr:rowOff>
    </xdr:from>
    <xdr:to>
      <xdr:col>20</xdr:col>
      <xdr:colOff>38100</xdr:colOff>
      <xdr:row>78</xdr:row>
      <xdr:rowOff>97383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88510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46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168453</xdr:rowOff>
    </xdr:from>
    <xdr:to>
      <xdr:col>15</xdr:col>
      <xdr:colOff>101600</xdr:colOff>
      <xdr:row>78</xdr:row>
      <xdr:rowOff>98603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89730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6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136525</xdr:rowOff>
    </xdr:from>
    <xdr:to>
      <xdr:col>10</xdr:col>
      <xdr:colOff>165100</xdr:colOff>
      <xdr:row>78</xdr:row>
      <xdr:rowOff>66675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57802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12243</xdr:rowOff>
    </xdr:from>
    <xdr:to>
      <xdr:col>6</xdr:col>
      <xdr:colOff>38100</xdr:colOff>
      <xdr:row>78</xdr:row>
      <xdr:rowOff>113843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8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104970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50419</xdr:rowOff>
    </xdr:from>
    <xdr:to>
      <xdr:col>24</xdr:col>
      <xdr:colOff>63500</xdr:colOff>
      <xdr:row>97</xdr:row>
      <xdr:rowOff>52197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681069"/>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115697</xdr:rowOff>
    </xdr:from>
    <xdr:to>
      <xdr:col>19</xdr:col>
      <xdr:colOff>177800</xdr:colOff>
      <xdr:row>97</xdr:row>
      <xdr:rowOff>52197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574897"/>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115697</xdr:rowOff>
    </xdr:from>
    <xdr:to>
      <xdr:col>15</xdr:col>
      <xdr:colOff>50800</xdr:colOff>
      <xdr:row>97</xdr:row>
      <xdr:rowOff>83313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574897"/>
          <a:ext cx="889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83313</xdr:rowOff>
    </xdr:from>
    <xdr:to>
      <xdr:col>10</xdr:col>
      <xdr:colOff>114300</xdr:colOff>
      <xdr:row>98</xdr:row>
      <xdr:rowOff>34289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713963"/>
          <a:ext cx="889000" cy="1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171069</xdr:rowOff>
    </xdr:from>
    <xdr:to>
      <xdr:col>24</xdr:col>
      <xdr:colOff>114300</xdr:colOff>
      <xdr:row>97</xdr:row>
      <xdr:rowOff>101219</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6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22496</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48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1397</xdr:rowOff>
    </xdr:from>
    <xdr:to>
      <xdr:col>20</xdr:col>
      <xdr:colOff>38100</xdr:colOff>
      <xdr:row>97</xdr:row>
      <xdr:rowOff>102997</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63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119524</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40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64897</xdr:rowOff>
    </xdr:from>
    <xdr:to>
      <xdr:col>15</xdr:col>
      <xdr:colOff>101600</xdr:colOff>
      <xdr:row>96</xdr:row>
      <xdr:rowOff>166497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5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11574</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2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32513</xdr:rowOff>
    </xdr:from>
    <xdr:to>
      <xdr:col>10</xdr:col>
      <xdr:colOff>165100</xdr:colOff>
      <xdr:row>97</xdr:row>
      <xdr:rowOff>134113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6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150640</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43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154939</xdr:rowOff>
    </xdr:from>
    <xdr:to>
      <xdr:col>6</xdr:col>
      <xdr:colOff>38100</xdr:colOff>
      <xdr:row>98</xdr:row>
      <xdr:rowOff>85089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7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101616</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656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112668</xdr:rowOff>
    </xdr:from>
    <xdr:to>
      <xdr:col>55</xdr:col>
      <xdr:colOff>0</xdr:colOff>
      <xdr:row>36</xdr:row>
      <xdr:rowOff>127432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639300" y="6284868"/>
          <a:ext cx="8382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144900</xdr:rowOff>
    </xdr:from>
    <xdr:to>
      <xdr:col>50</xdr:col>
      <xdr:colOff>114300</xdr:colOff>
      <xdr:row>36</xdr:row>
      <xdr:rowOff>112668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802750"/>
          <a:ext cx="889000" cy="4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36678</xdr:rowOff>
    </xdr:from>
    <xdr:to>
      <xdr:col>45</xdr:col>
      <xdr:colOff>177800</xdr:colOff>
      <xdr:row>33</xdr:row>
      <xdr:rowOff>144900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694528"/>
          <a:ext cx="889000" cy="10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36678</xdr:rowOff>
    </xdr:from>
    <xdr:to>
      <xdr:col>41</xdr:col>
      <xdr:colOff>50800</xdr:colOff>
      <xdr:row>35</xdr:row>
      <xdr:rowOff>47460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694528"/>
          <a:ext cx="889000" cy="35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157738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615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76632</xdr:rowOff>
    </xdr:from>
    <xdr:to>
      <xdr:col>55</xdr:col>
      <xdr:colOff>50800</xdr:colOff>
      <xdr:row>37</xdr:row>
      <xdr:rowOff>6782</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24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99509</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10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61868</xdr:rowOff>
    </xdr:from>
    <xdr:to>
      <xdr:col>50</xdr:col>
      <xdr:colOff>165100</xdr:colOff>
      <xdr:row>36</xdr:row>
      <xdr:rowOff>163468</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2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8545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00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94100</xdr:rowOff>
    </xdr:from>
    <xdr:to>
      <xdr:col>46</xdr:col>
      <xdr:colOff>38100</xdr:colOff>
      <xdr:row>34</xdr:row>
      <xdr:rowOff>24250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7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40777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52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157328</xdr:rowOff>
    </xdr:from>
    <xdr:to>
      <xdr:col>41</xdr:col>
      <xdr:colOff>101600</xdr:colOff>
      <xdr:row>33</xdr:row>
      <xdr:rowOff>87478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64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78605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73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168110</xdr:rowOff>
    </xdr:from>
    <xdr:to>
      <xdr:col>36</xdr:col>
      <xdr:colOff>165100</xdr:colOff>
      <xdr:row>35</xdr:row>
      <xdr:rowOff>98260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599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114787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77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60744</xdr:rowOff>
    </xdr:from>
    <xdr:to>
      <xdr:col>55</xdr:col>
      <xdr:colOff>0</xdr:colOff>
      <xdr:row>53</xdr:row>
      <xdr:rowOff>132423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147594"/>
          <a:ext cx="838200" cy="7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81572</xdr:rowOff>
    </xdr:from>
    <xdr:to>
      <xdr:col>50</xdr:col>
      <xdr:colOff>114300</xdr:colOff>
      <xdr:row>53</xdr:row>
      <xdr:rowOff>132423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8750300" y="9168422"/>
          <a:ext cx="889000" cy="5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168987</xdr:rowOff>
    </xdr:from>
    <xdr:to>
      <xdr:col>45</xdr:col>
      <xdr:colOff>177800</xdr:colOff>
      <xdr:row>53</xdr:row>
      <xdr:rowOff>81572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084387"/>
          <a:ext cx="889000" cy="8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168987</xdr:rowOff>
    </xdr:from>
    <xdr:to>
      <xdr:col>41</xdr:col>
      <xdr:colOff>50800</xdr:colOff>
      <xdr:row>53</xdr:row>
      <xdr:rowOff>120815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084387"/>
          <a:ext cx="889000" cy="1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9944</xdr:rowOff>
    </xdr:from>
    <xdr:to>
      <xdr:col>55</xdr:col>
      <xdr:colOff>50800</xdr:colOff>
      <xdr:row>53</xdr:row>
      <xdr:rowOff>111544</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0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32821</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894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81623</xdr:rowOff>
    </xdr:from>
    <xdr:to>
      <xdr:col>50</xdr:col>
      <xdr:colOff>165100</xdr:colOff>
      <xdr:row>54</xdr:row>
      <xdr:rowOff>11773</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1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28300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894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30772</xdr:rowOff>
    </xdr:from>
    <xdr:to>
      <xdr:col>46</xdr:col>
      <xdr:colOff>38100</xdr:colOff>
      <xdr:row>53</xdr:row>
      <xdr:rowOff>132372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11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148899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889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118187</xdr:rowOff>
    </xdr:from>
    <xdr:to>
      <xdr:col>41</xdr:col>
      <xdr:colOff>101600</xdr:colOff>
      <xdr:row>53</xdr:row>
      <xdr:rowOff>48337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03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64864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80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70015</xdr:rowOff>
    </xdr:from>
    <xdr:to>
      <xdr:col>36</xdr:col>
      <xdr:colOff>165100</xdr:colOff>
      <xdr:row>54</xdr:row>
      <xdr:rowOff>165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1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16692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93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7317</xdr:rowOff>
    </xdr:from>
    <xdr:to>
      <xdr:col>55</xdr:col>
      <xdr:colOff>0</xdr:colOff>
      <xdr:row>74</xdr:row>
      <xdr:rowOff>43528</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9639300" y="12351717"/>
          <a:ext cx="838200" cy="37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127402</xdr:rowOff>
    </xdr:from>
    <xdr:to>
      <xdr:col>50</xdr:col>
      <xdr:colOff>114300</xdr:colOff>
      <xdr:row>74</xdr:row>
      <xdr:rowOff>43528</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2643252"/>
          <a:ext cx="889000" cy="8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49815</xdr:rowOff>
    </xdr:from>
    <xdr:to>
      <xdr:col>45</xdr:col>
      <xdr:colOff>177800</xdr:colOff>
      <xdr:row>73</xdr:row>
      <xdr:rowOff>127402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2565665"/>
          <a:ext cx="889000" cy="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49815</xdr:rowOff>
    </xdr:from>
    <xdr:to>
      <xdr:col>41</xdr:col>
      <xdr:colOff>50800</xdr:colOff>
      <xdr:row>74</xdr:row>
      <xdr:rowOff>894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2565665"/>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127967</xdr:rowOff>
    </xdr:from>
    <xdr:to>
      <xdr:col>55</xdr:col>
      <xdr:colOff>50800</xdr:colOff>
      <xdr:row>72</xdr:row>
      <xdr:rowOff>58117</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230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150844</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15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164178</xdr:rowOff>
    </xdr:from>
    <xdr:to>
      <xdr:col>50</xdr:col>
      <xdr:colOff>165100</xdr:colOff>
      <xdr:row>74</xdr:row>
      <xdr:rowOff>94328</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26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110855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24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76602</xdr:rowOff>
    </xdr:from>
    <xdr:to>
      <xdr:col>46</xdr:col>
      <xdr:colOff>38100</xdr:colOff>
      <xdr:row>74</xdr:row>
      <xdr:rowOff>6752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25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23279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36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170465</xdr:rowOff>
    </xdr:from>
    <xdr:to>
      <xdr:col>41</xdr:col>
      <xdr:colOff>101600</xdr:colOff>
      <xdr:row>73</xdr:row>
      <xdr:rowOff>100615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25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117142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29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121544</xdr:rowOff>
    </xdr:from>
    <xdr:to>
      <xdr:col>36</xdr:col>
      <xdr:colOff>165100</xdr:colOff>
      <xdr:row>74</xdr:row>
      <xdr:rowOff>51694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263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68221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41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146284</xdr:rowOff>
    </xdr:from>
    <xdr:to>
      <xdr:col>55</xdr:col>
      <xdr:colOff>0</xdr:colOff>
      <xdr:row>98</xdr:row>
      <xdr:rowOff>47620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9639300" y="16262584"/>
          <a:ext cx="838200" cy="5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31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47620</xdr:rowOff>
    </xdr:from>
    <xdr:to>
      <xdr:col>50</xdr:col>
      <xdr:colOff>114300</xdr:colOff>
      <xdr:row>94</xdr:row>
      <xdr:rowOff>146284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8750300" y="16163920"/>
          <a:ext cx="889000" cy="9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146741</xdr:rowOff>
    </xdr:from>
    <xdr:to>
      <xdr:col>45</xdr:col>
      <xdr:colOff>177800</xdr:colOff>
      <xdr:row>94</xdr:row>
      <xdr:rowOff>47620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7861300" y="16091591"/>
          <a:ext cx="8890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146741</xdr:rowOff>
    </xdr:from>
    <xdr:to>
      <xdr:col>41</xdr:col>
      <xdr:colOff>50800</xdr:colOff>
      <xdr:row>95</xdr:row>
      <xdr:rowOff>12278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6091591"/>
          <a:ext cx="889000" cy="20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168270</xdr:rowOff>
    </xdr:from>
    <xdr:to>
      <xdr:col>55</xdr:col>
      <xdr:colOff>50800</xdr:colOff>
      <xdr:row>98</xdr:row>
      <xdr:rowOff>98420</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7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83197</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7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95484</xdr:rowOff>
    </xdr:from>
    <xdr:to>
      <xdr:col>50</xdr:col>
      <xdr:colOff>165100</xdr:colOff>
      <xdr:row>95</xdr:row>
      <xdr:rowOff>25634</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21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42161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59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168270</xdr:rowOff>
    </xdr:from>
    <xdr:to>
      <xdr:col>46</xdr:col>
      <xdr:colOff>38100</xdr:colOff>
      <xdr:row>94</xdr:row>
      <xdr:rowOff>98420</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1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114947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88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95941</xdr:rowOff>
    </xdr:from>
    <xdr:to>
      <xdr:col>41</xdr:col>
      <xdr:colOff>101600</xdr:colOff>
      <xdr:row>94</xdr:row>
      <xdr:rowOff>26091</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04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42618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58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132928</xdr:rowOff>
    </xdr:from>
    <xdr:to>
      <xdr:col>36</xdr:col>
      <xdr:colOff>165100</xdr:colOff>
      <xdr:row>95</xdr:row>
      <xdr:rowOff>63078</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24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79605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02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150673</xdr:rowOff>
    </xdr:from>
    <xdr:to>
      <xdr:col>85</xdr:col>
      <xdr:colOff>127000</xdr:colOff>
      <xdr:row>38</xdr:row>
      <xdr:rowOff>72492</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5481300" y="6494323"/>
          <a:ext cx="8382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150673</xdr:rowOff>
    </xdr:from>
    <xdr:to>
      <xdr:col>81</xdr:col>
      <xdr:colOff>50800</xdr:colOff>
      <xdr:row>37</xdr:row>
      <xdr:rowOff>164161</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4592300" y="6494323"/>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164161</xdr:rowOff>
    </xdr:from>
    <xdr:to>
      <xdr:col>76</xdr:col>
      <xdr:colOff>114300</xdr:colOff>
      <xdr:row>38</xdr:row>
      <xdr:rowOff>66319</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3703300" y="6507811"/>
          <a:ext cx="889000" cy="7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66319</xdr:rowOff>
    </xdr:from>
    <xdr:to>
      <xdr:col>71</xdr:col>
      <xdr:colOff>177800</xdr:colOff>
      <xdr:row>38</xdr:row>
      <xdr:rowOff>121641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2814300" y="6581419"/>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21692</xdr:rowOff>
    </xdr:from>
    <xdr:to>
      <xdr:col>85</xdr:col>
      <xdr:colOff>177800</xdr:colOff>
      <xdr:row>38</xdr:row>
      <xdr:rowOff>123292</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6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108069</xdr:rowOff>
    </xdr:from>
    <xdr:ext cx="378565"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451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99873</xdr:rowOff>
    </xdr:from>
    <xdr:to>
      <xdr:col>81</xdr:col>
      <xdr:colOff>101600</xdr:colOff>
      <xdr:row>38</xdr:row>
      <xdr:rowOff>30023</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21150</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79317"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113360</xdr:rowOff>
    </xdr:from>
    <xdr:to>
      <xdr:col>76</xdr:col>
      <xdr:colOff>165100</xdr:colOff>
      <xdr:row>38</xdr:row>
      <xdr:rowOff>43511</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64570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34638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54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15519</xdr:rowOff>
    </xdr:from>
    <xdr:to>
      <xdr:col>72</xdr:col>
      <xdr:colOff>38100</xdr:colOff>
      <xdr:row>38</xdr:row>
      <xdr:rowOff>117119</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108246</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4017" y="6623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70841</xdr:rowOff>
    </xdr:from>
    <xdr:to>
      <xdr:col>67</xdr:col>
      <xdr:colOff>101600</xdr:colOff>
      <xdr:row>39</xdr:row>
      <xdr:rowOff>991</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163568</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57333" y="6678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130746</xdr:rowOff>
    </xdr:from>
    <xdr:to>
      <xdr:col>85</xdr:col>
      <xdr:colOff>127000</xdr:colOff>
      <xdr:row>74</xdr:row>
      <xdr:rowOff>32830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5481300" y="12646596"/>
          <a:ext cx="83820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123507</xdr:rowOff>
    </xdr:from>
    <xdr:to>
      <xdr:col>81</xdr:col>
      <xdr:colOff>50800</xdr:colOff>
      <xdr:row>73</xdr:row>
      <xdr:rowOff>130746</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4592300" y="12467907"/>
          <a:ext cx="889000" cy="17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123507</xdr:rowOff>
    </xdr:from>
    <xdr:to>
      <xdr:col>76</xdr:col>
      <xdr:colOff>114300</xdr:colOff>
      <xdr:row>73</xdr:row>
      <xdr:rowOff>139814</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3703300" y="12467907"/>
          <a:ext cx="889000" cy="18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139814</xdr:rowOff>
    </xdr:from>
    <xdr:to>
      <xdr:col>71</xdr:col>
      <xdr:colOff>177800</xdr:colOff>
      <xdr:row>74</xdr:row>
      <xdr:rowOff>16675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2814300" y="12655664"/>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153480</xdr:rowOff>
    </xdr:from>
    <xdr:to>
      <xdr:col>85</xdr:col>
      <xdr:colOff>177800</xdr:colOff>
      <xdr:row>74</xdr:row>
      <xdr:rowOff>83630</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26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4907</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25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79946</xdr:rowOff>
    </xdr:from>
    <xdr:to>
      <xdr:col>81</xdr:col>
      <xdr:colOff>101600</xdr:colOff>
      <xdr:row>74</xdr:row>
      <xdr:rowOff>10096</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25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26623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237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72707</xdr:rowOff>
    </xdr:from>
    <xdr:to>
      <xdr:col>76</xdr:col>
      <xdr:colOff>165100</xdr:colOff>
      <xdr:row>73</xdr:row>
      <xdr:rowOff>2857</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24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19384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89014</xdr:rowOff>
    </xdr:from>
    <xdr:to>
      <xdr:col>72</xdr:col>
      <xdr:colOff>38100</xdr:colOff>
      <xdr:row>74</xdr:row>
      <xdr:rowOff>19164</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26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35691</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3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137325</xdr:rowOff>
    </xdr:from>
    <xdr:to>
      <xdr:col>67</xdr:col>
      <xdr:colOff>101600</xdr:colOff>
      <xdr:row>74</xdr:row>
      <xdr:rowOff>67475</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26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84002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42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7683</xdr:rowOff>
    </xdr:from>
    <xdr:to>
      <xdr:col>85</xdr:col>
      <xdr:colOff>127000</xdr:colOff>
      <xdr:row>97</xdr:row>
      <xdr:rowOff>18656</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5481300" y="16638333"/>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18656</xdr:rowOff>
    </xdr:from>
    <xdr:to>
      <xdr:col>81</xdr:col>
      <xdr:colOff>50800</xdr:colOff>
      <xdr:row>97</xdr:row>
      <xdr:rowOff>19152</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4592300" y="16649306"/>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67996</xdr:rowOff>
    </xdr:from>
    <xdr:to>
      <xdr:col>76</xdr:col>
      <xdr:colOff>114300</xdr:colOff>
      <xdr:row>97</xdr:row>
      <xdr:rowOff>19152</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184296"/>
          <a:ext cx="889000" cy="46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67996</xdr:rowOff>
    </xdr:from>
    <xdr:to>
      <xdr:col>71</xdr:col>
      <xdr:colOff>177800</xdr:colOff>
      <xdr:row>98</xdr:row>
      <xdr:rowOff>38278</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184296"/>
          <a:ext cx="889000" cy="65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128333</xdr:rowOff>
    </xdr:from>
    <xdr:to>
      <xdr:col>85</xdr:col>
      <xdr:colOff>177800</xdr:colOff>
      <xdr:row>97</xdr:row>
      <xdr:rowOff>58483</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6268700" y="165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43260</xdr:rowOff>
    </xdr:from>
    <xdr:ext cx="469744" cy="259045"/>
    <xdr:sp macro=""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650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139306</xdr:rowOff>
    </xdr:from>
    <xdr:to>
      <xdr:col>81</xdr:col>
      <xdr:colOff>101600</xdr:colOff>
      <xdr:row>97</xdr:row>
      <xdr:rowOff>69456</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5430500" y="165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60583</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33728" y="166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139802</xdr:rowOff>
    </xdr:from>
    <xdr:to>
      <xdr:col>76</xdr:col>
      <xdr:colOff>165100</xdr:colOff>
      <xdr:row>97</xdr:row>
      <xdr:rowOff>69952</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4541500" y="165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61079</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57428" y="1669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17196</xdr:rowOff>
    </xdr:from>
    <xdr:to>
      <xdr:col>72</xdr:col>
      <xdr:colOff>38100</xdr:colOff>
      <xdr:row>94</xdr:row>
      <xdr:rowOff>118796</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652500" y="1613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135323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59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158928</xdr:rowOff>
    </xdr:from>
    <xdr:to>
      <xdr:col>67</xdr:col>
      <xdr:colOff>101600</xdr:colOff>
      <xdr:row>98</xdr:row>
      <xdr:rowOff>89078</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763500" y="167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80205</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88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5283</xdr:rowOff>
    </xdr:from>
    <xdr:to>
      <xdr:col>116</xdr:col>
      <xdr:colOff>63500</xdr:colOff>
      <xdr:row>36</xdr:row>
      <xdr:rowOff>158902</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21323300" y="6177483"/>
          <a:ext cx="8382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40352</xdr:rowOff>
    </xdr:from>
    <xdr:ext cx="378565"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384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171247</xdr:rowOff>
    </xdr:from>
    <xdr:to>
      <xdr:col>111</xdr:col>
      <xdr:colOff>177800</xdr:colOff>
      <xdr:row>36</xdr:row>
      <xdr:rowOff>5283</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0434300" y="6171997"/>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27550</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171247</xdr:rowOff>
    </xdr:from>
    <xdr:to>
      <xdr:col>107</xdr:col>
      <xdr:colOff>50800</xdr:colOff>
      <xdr:row>36</xdr:row>
      <xdr:rowOff>47803</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19545300" y="6171997"/>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47803</xdr:rowOff>
    </xdr:from>
    <xdr:to>
      <xdr:col>102</xdr:col>
      <xdr:colOff>114300</xdr:colOff>
      <xdr:row>36</xdr:row>
      <xdr:rowOff>168504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18656300" y="6220003"/>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108102</xdr:rowOff>
    </xdr:from>
    <xdr:to>
      <xdr:col>116</xdr:col>
      <xdr:colOff>114300</xdr:colOff>
      <xdr:row>37</xdr:row>
      <xdr:rowOff>38252</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22110700" y="62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130979</xdr:rowOff>
    </xdr:from>
    <xdr:ext cx="378565"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6131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125933</xdr:rowOff>
    </xdr:from>
    <xdr:to>
      <xdr:col>112</xdr:col>
      <xdr:colOff>38100</xdr:colOff>
      <xdr:row>36</xdr:row>
      <xdr:rowOff>56083</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1272500" y="61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34</xdr:row>
      <xdr:rowOff>72610</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0757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120447</xdr:rowOff>
    </xdr:from>
    <xdr:to>
      <xdr:col>107</xdr:col>
      <xdr:colOff>101600</xdr:colOff>
      <xdr:row>36</xdr:row>
      <xdr:rowOff>50597</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0383500" y="61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67124</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199428" y="589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168453</xdr:rowOff>
    </xdr:from>
    <xdr:to>
      <xdr:col>102</xdr:col>
      <xdr:colOff>165100</xdr:colOff>
      <xdr:row>36</xdr:row>
      <xdr:rowOff>98603</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9494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115130</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6017" y="594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117704</xdr:rowOff>
    </xdr:from>
    <xdr:to>
      <xdr:col>98</xdr:col>
      <xdr:colOff>38100</xdr:colOff>
      <xdr:row>37</xdr:row>
      <xdr:rowOff>47854</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8605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64381</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7017" y="6065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73455</xdr:rowOff>
    </xdr:from>
    <xdr:to>
      <xdr:col>116</xdr:col>
      <xdr:colOff>63500</xdr:colOff>
      <xdr:row>57</xdr:row>
      <xdr:rowOff>121347</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1323300" y="9846105"/>
          <a:ext cx="8382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53355</xdr:rowOff>
    </xdr:from>
    <xdr:to>
      <xdr:col>111</xdr:col>
      <xdr:colOff>177800</xdr:colOff>
      <xdr:row>57</xdr:row>
      <xdr:rowOff>73455</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0434300" y="9826005"/>
          <a:ext cx="889000" cy="2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49762</xdr:rowOff>
    </xdr:from>
    <xdr:to>
      <xdr:col>107</xdr:col>
      <xdr:colOff>50800</xdr:colOff>
      <xdr:row>57</xdr:row>
      <xdr:rowOff>53355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9545300" y="9479512"/>
          <a:ext cx="889000" cy="34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49762</xdr:rowOff>
    </xdr:from>
    <xdr:to>
      <xdr:col>102</xdr:col>
      <xdr:colOff>114300</xdr:colOff>
      <xdr:row>55</xdr:row>
      <xdr:rowOff>127682</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18656300" y="9479512"/>
          <a:ext cx="889000" cy="7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70547</xdr:rowOff>
    </xdr:from>
    <xdr:to>
      <xdr:col>116</xdr:col>
      <xdr:colOff>114300</xdr:colOff>
      <xdr:row>58</xdr:row>
      <xdr:rowOff>697</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984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48974</xdr:rowOff>
    </xdr:from>
    <xdr:ext cx="534377"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82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22655</xdr:rowOff>
    </xdr:from>
    <xdr:to>
      <xdr:col>112</xdr:col>
      <xdr:colOff>38100</xdr:colOff>
      <xdr:row>57</xdr:row>
      <xdr:rowOff>124255</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97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115382</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88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2555</xdr:rowOff>
    </xdr:from>
    <xdr:to>
      <xdr:col>107</xdr:col>
      <xdr:colOff>101600</xdr:colOff>
      <xdr:row>57</xdr:row>
      <xdr:rowOff>104155</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97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95282</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8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170412</xdr:rowOff>
    </xdr:from>
    <xdr:to>
      <xdr:col>102</xdr:col>
      <xdr:colOff>165100</xdr:colOff>
      <xdr:row>55</xdr:row>
      <xdr:rowOff>100562</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942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117089</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20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76882</xdr:rowOff>
    </xdr:from>
    <xdr:to>
      <xdr:col>98</xdr:col>
      <xdr:colOff>38100</xdr:colOff>
      <xdr:row>56</xdr:row>
      <xdr:rowOff>7032</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95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169609</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5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155702</xdr:rowOff>
    </xdr:from>
    <xdr:to>
      <xdr:col>116</xdr:col>
      <xdr:colOff>63500</xdr:colOff>
      <xdr:row>78</xdr:row>
      <xdr:rowOff>165227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1323300" y="13528802"/>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155702</xdr:rowOff>
    </xdr:from>
    <xdr:to>
      <xdr:col>111</xdr:col>
      <xdr:colOff>177800</xdr:colOff>
      <xdr:row>79</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0434300" y="1352880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25400</xdr:rowOff>
    </xdr:from>
    <xdr:to>
      <xdr:col>107</xdr:col>
      <xdr:colOff>50800</xdr:colOff>
      <xdr:row>79</xdr:row>
      <xdr:rowOff>55118</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19545300" y="1356995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55118</xdr:rowOff>
    </xdr:from>
    <xdr:to>
      <xdr:col>102</xdr:col>
      <xdr:colOff>114300</xdr:colOff>
      <xdr:row>79</xdr:row>
      <xdr:rowOff>81787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18656300" y="13599668"/>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114427</xdr:rowOff>
    </xdr:from>
    <xdr:to>
      <xdr:col>116</xdr:col>
      <xdr:colOff>114300</xdr:colOff>
      <xdr:row>79</xdr:row>
      <xdr:rowOff>44577</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2110700" y="134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29354</xdr:rowOff>
    </xdr:from>
    <xdr:ext cx="469744" cy="259045"/>
    <xdr:sp macro="" textlink="">
      <xdr:nvSpPr>
        <xdr:cNvPr id="839" name="繰出金該当値テキスト">
          <a:extLst>
            <a:ext uri="{FF2B5EF4-FFF2-40B4-BE49-F238E27FC236}">
              <a16:creationId xmlns:a16="http://schemas.microsoft.com/office/drawing/2014/main" id="{00000000-0008-0000-0600-000047030000}"/>
            </a:ext>
          </a:extLst>
        </xdr:cNvPr>
        <xdr:cNvSpPr txBox="1"/>
      </xdr:nvSpPr>
      <xdr:spPr>
        <a:xfrm>
          <a:off x="22212300" y="1340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104902</xdr:rowOff>
    </xdr:from>
    <xdr:to>
      <xdr:col>112</xdr:col>
      <xdr:colOff>38100</xdr:colOff>
      <xdr:row>79</xdr:row>
      <xdr:rowOff>35052</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1272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79</xdr:row>
      <xdr:rowOff>26179</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35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146050</xdr:rowOff>
    </xdr:from>
    <xdr:to>
      <xdr:col>107</xdr:col>
      <xdr:colOff>101600</xdr:colOff>
      <xdr:row>79</xdr:row>
      <xdr:rowOff>76200</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0383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79</xdr:row>
      <xdr:rowOff>67327</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4318</xdr:rowOff>
    </xdr:from>
    <xdr:to>
      <xdr:col>102</xdr:col>
      <xdr:colOff>165100</xdr:colOff>
      <xdr:row>79</xdr:row>
      <xdr:rowOff>105918</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9494500" y="135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79</xdr:row>
      <xdr:rowOff>97045</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364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30987</xdr:rowOff>
    </xdr:from>
    <xdr:to>
      <xdr:col>98</xdr:col>
      <xdr:colOff>38100</xdr:colOff>
      <xdr:row>79</xdr:row>
      <xdr:rowOff>132587</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8605500" y="135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79</xdr:row>
      <xdr:rowOff>123714</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36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6" name="前年度繰上充用金該当値テキスト">
          <a:extLst>
            <a:ext uri="{FF2B5EF4-FFF2-40B4-BE49-F238E27FC236}">
              <a16:creationId xmlns:a16="http://schemas.microsoft.com/office/drawing/2014/main" id="{00000000-0008-0000-0600-00007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歳出総額は、住民一人当たり</a:t>
          </a:r>
          <a:r>
            <a:rPr kumimoji="1" lang="en-US" altLang="ja-JP" sz="1100">
              <a:solidFill>
                <a:schemeClr val="dk1"/>
              </a:solidFill>
              <a:effectLst/>
              <a:latin typeface="+mn-lt"/>
              <a:ea typeface="+mn-ea"/>
              <a:cs typeface="+mn-cs"/>
            </a:rPr>
            <a:t>442,596</a:t>
          </a:r>
          <a:r>
            <a:rPr kumimoji="1" lang="ja-JP" altLang="ja-JP" sz="1100">
              <a:solidFill>
                <a:schemeClr val="dk1"/>
              </a:solidFill>
              <a:effectLst/>
              <a:latin typeface="+mn-lt"/>
              <a:ea typeface="+mn-ea"/>
              <a:cs typeface="+mn-cs"/>
            </a:rPr>
            <a:t>円で前年度から</a:t>
          </a:r>
          <a:r>
            <a:rPr kumimoji="1" lang="en-US" altLang="ja-JP" sz="1100">
              <a:solidFill>
                <a:schemeClr val="dk1"/>
              </a:solidFill>
              <a:effectLst/>
              <a:latin typeface="+mn-lt"/>
              <a:ea typeface="+mn-ea"/>
              <a:cs typeface="+mn-cs"/>
            </a:rPr>
            <a:t>8,734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これは、</a:t>
          </a:r>
          <a:r>
            <a:rPr kumimoji="1" lang="ja-JP" altLang="ja-JP" sz="1100">
              <a:solidFill>
                <a:sysClr val="windowText" lastClr="000000"/>
              </a:solidFill>
              <a:effectLst/>
              <a:latin typeface="+mn-lt"/>
              <a:ea typeface="+mn-ea"/>
              <a:cs typeface="+mn-cs"/>
            </a:rPr>
            <a:t>定年引上げに伴</a:t>
          </a:r>
          <a:r>
            <a:rPr kumimoji="1" lang="ja-JP" altLang="en-US" sz="1100">
              <a:solidFill>
                <a:sysClr val="windowText" lastClr="000000"/>
              </a:solidFill>
              <a:effectLst/>
              <a:latin typeface="+mn-lt"/>
              <a:ea typeface="+mn-ea"/>
              <a:cs typeface="+mn-cs"/>
            </a:rPr>
            <a:t>い</a:t>
          </a:r>
          <a:r>
            <a:rPr kumimoji="1" lang="ja-JP" altLang="ja-JP" sz="1100">
              <a:solidFill>
                <a:sysClr val="windowText" lastClr="000000"/>
              </a:solidFill>
              <a:effectLst/>
              <a:latin typeface="+mn-lt"/>
              <a:ea typeface="+mn-ea"/>
              <a:cs typeface="+mn-cs"/>
            </a:rPr>
            <a:t>退職手当が増加</a:t>
          </a:r>
          <a:r>
            <a:rPr kumimoji="1" lang="ja-JP" altLang="en-US" sz="1100">
              <a:solidFill>
                <a:sysClr val="windowText" lastClr="000000"/>
              </a:solidFill>
              <a:effectLst/>
              <a:latin typeface="+mn-lt"/>
              <a:ea typeface="+mn-ea"/>
              <a:cs typeface="+mn-cs"/>
            </a:rPr>
            <a:t>したこと</a:t>
          </a:r>
          <a:r>
            <a:rPr lang="ja-JP" altLang="ja-JP" sz="1100">
              <a:solidFill>
                <a:sysClr val="windowText" lastClr="000000"/>
              </a:solidFill>
              <a:effectLst/>
              <a:latin typeface="+mn-lt"/>
              <a:ea typeface="+mn-ea"/>
              <a:cs typeface="+mn-cs"/>
            </a:rPr>
            <a:t>により</a:t>
          </a:r>
          <a:r>
            <a:rPr lang="ja-JP" altLang="en-US" sz="1100">
              <a:solidFill>
                <a:sysClr val="windowText" lastClr="000000"/>
              </a:solidFill>
              <a:effectLst/>
              <a:latin typeface="+mn-lt"/>
              <a:ea typeface="+mn-ea"/>
              <a:cs typeface="+mn-cs"/>
            </a:rPr>
            <a:t>人件費</a:t>
          </a:r>
          <a:r>
            <a:rPr lang="ja-JP" altLang="ja-JP" sz="1100">
              <a:solidFill>
                <a:sysClr val="windowText" lastClr="000000"/>
              </a:solidFill>
              <a:effectLst/>
              <a:latin typeface="+mn-lt"/>
              <a:ea typeface="+mn-ea"/>
              <a:cs typeface="+mn-cs"/>
            </a:rPr>
            <a:t>が</a:t>
          </a:r>
          <a:r>
            <a:rPr lang="en-US" altLang="ja-JP" sz="1100">
              <a:solidFill>
                <a:sysClr val="windowText" lastClr="000000"/>
              </a:solidFill>
              <a:effectLst/>
              <a:latin typeface="+mn-lt"/>
              <a:ea typeface="+mn-ea"/>
              <a:cs typeface="+mn-cs"/>
            </a:rPr>
            <a:t>9,967</a:t>
          </a:r>
          <a:r>
            <a:rPr lang="ja-JP" altLang="ja-JP" sz="1100">
              <a:solidFill>
                <a:sysClr val="windowText" lastClr="000000"/>
              </a:solidFill>
              <a:effectLst/>
              <a:latin typeface="+mn-lt"/>
              <a:ea typeface="+mn-ea"/>
              <a:cs typeface="+mn-cs"/>
            </a:rPr>
            <a:t>円、</a:t>
          </a:r>
          <a:r>
            <a:rPr lang="ja-JP" altLang="en-US" sz="1100">
              <a:solidFill>
                <a:sysClr val="windowText" lastClr="000000"/>
              </a:solidFill>
              <a:effectLst/>
              <a:latin typeface="+mn-lt"/>
              <a:ea typeface="+mn-ea"/>
              <a:cs typeface="+mn-cs"/>
            </a:rPr>
            <a:t>県有施設の整備な</a:t>
          </a:r>
          <a:r>
            <a:rPr lang="ja-JP" altLang="ja-JP" sz="1100">
              <a:solidFill>
                <a:sysClr val="windowText" lastClr="000000"/>
              </a:solidFill>
              <a:effectLst/>
              <a:latin typeface="+mn-lt"/>
              <a:ea typeface="+mn-ea"/>
              <a:cs typeface="+mn-cs"/>
            </a:rPr>
            <a:t>どにより</a:t>
          </a:r>
          <a:r>
            <a:rPr kumimoji="1" lang="ja-JP" altLang="ja-JP" sz="1100">
              <a:solidFill>
                <a:sysClr val="windowText" lastClr="000000"/>
              </a:solidFill>
              <a:effectLst/>
              <a:latin typeface="+mn-lt"/>
              <a:ea typeface="+mn-ea"/>
              <a:cs typeface="+mn-cs"/>
            </a:rPr>
            <a:t>普通建設事業費</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5,644</a:t>
          </a:r>
          <a:r>
            <a:rPr kumimoji="1" lang="ja-JP" altLang="en-US" sz="1100">
              <a:solidFill>
                <a:sysClr val="windowText" lastClr="000000"/>
              </a:solidFill>
              <a:effectLst/>
              <a:latin typeface="+mn-lt"/>
              <a:ea typeface="+mn-ea"/>
              <a:cs typeface="+mn-cs"/>
            </a:rPr>
            <a:t>円、</a:t>
          </a:r>
          <a:r>
            <a:rPr lang="ja-JP" altLang="en-US" sz="1100" b="0" i="0" u="none" strike="noStrike" baseline="0">
              <a:solidFill>
                <a:schemeClr val="dk1"/>
              </a:solidFill>
              <a:latin typeface="+mn-lt"/>
              <a:ea typeface="+mn-ea"/>
              <a:cs typeface="+mn-cs"/>
            </a:rPr>
            <a:t>道路除雪経費が増加したことにより維持補修費が</a:t>
          </a:r>
          <a:r>
            <a:rPr lang="en-US" altLang="ja-JP" sz="1100" b="0" i="0" u="none" strike="noStrike" baseline="0">
              <a:solidFill>
                <a:schemeClr val="dk1"/>
              </a:solidFill>
              <a:latin typeface="+mn-lt"/>
              <a:ea typeface="+mn-ea"/>
              <a:cs typeface="+mn-cs"/>
            </a:rPr>
            <a:t>509</a:t>
          </a:r>
          <a:r>
            <a:rPr lang="ja-JP" altLang="en-US" sz="1100" b="0" i="0" u="none" strike="noStrike" baseline="0">
              <a:solidFill>
                <a:schemeClr val="dk1"/>
              </a:solidFill>
              <a:latin typeface="+mn-lt"/>
              <a:ea typeface="+mn-ea"/>
              <a:cs typeface="+mn-cs"/>
            </a:rPr>
            <a:t>円増加したこと</a:t>
          </a:r>
          <a:r>
            <a:rPr kumimoji="1" lang="ja-JP" altLang="ja-JP" sz="1100">
              <a:solidFill>
                <a:sysClr val="windowText" lastClr="000000"/>
              </a:solidFill>
              <a:effectLst/>
              <a:latin typeface="+mn-lt"/>
              <a:ea typeface="+mn-ea"/>
              <a:cs typeface="+mn-cs"/>
            </a:rPr>
            <a:t>などによるものである。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本県では、人件費や普通建設事業費でグループ内平均との乖離が大きい。これは、グループ内の他団体では本県に比べて人口規模がはるかに大きく、本県の人口あたりの職員数や道路や公共施設などの規模が相対的に大きくなるためであり、人口規模が同等の団体との比較ではむしろ小さな数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1,405,246
1,363,729
4,017.38
629,756,938
621,956,154
1,101,980
363,762,355
1,054,757,015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29210</xdr:rowOff>
    </xdr:from>
    <xdr:to>
      <xdr:col>24</xdr:col>
      <xdr:colOff>63500</xdr:colOff>
      <xdr:row>32</xdr:row>
      <xdr:rowOff>55880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156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55880</xdr:rowOff>
    </xdr:from>
    <xdr:to>
      <xdr:col>19</xdr:col>
      <xdr:colOff>177800</xdr:colOff>
      <xdr:row>32</xdr:row>
      <xdr:rowOff>74930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42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69215</xdr:rowOff>
    </xdr:from>
    <xdr:to>
      <xdr:col>15</xdr:col>
      <xdr:colOff>50800</xdr:colOff>
      <xdr:row>32</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556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69215</xdr:rowOff>
    </xdr:from>
    <xdr:to>
      <xdr:col>10</xdr:col>
      <xdr:colOff>114300</xdr:colOff>
      <xdr:row>32</xdr:row>
      <xdr:rowOff>82550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556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149860</xdr:rowOff>
    </xdr:from>
    <xdr:to>
      <xdr:col>24</xdr:col>
      <xdr:colOff>114300</xdr:colOff>
      <xdr:row>32</xdr:row>
      <xdr:rowOff>80010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1287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5080</xdr:rowOff>
    </xdr:from>
    <xdr:to>
      <xdr:col>20</xdr:col>
      <xdr:colOff>38100</xdr:colOff>
      <xdr:row>32</xdr:row>
      <xdr:rowOff>106680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123207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26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24130</xdr:rowOff>
    </xdr:from>
    <xdr:to>
      <xdr:col>15</xdr:col>
      <xdr:colOff>101600</xdr:colOff>
      <xdr:row>32</xdr:row>
      <xdr:rowOff>125730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30</xdr:row>
      <xdr:rowOff>142257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285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18415</xdr:rowOff>
    </xdr:from>
    <xdr:to>
      <xdr:col>10</xdr:col>
      <xdr:colOff>165100</xdr:colOff>
      <xdr:row>32</xdr:row>
      <xdr:rowOff>120015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30</xdr:row>
      <xdr:rowOff>136542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28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31750</xdr:rowOff>
    </xdr:from>
    <xdr:to>
      <xdr:col>6</xdr:col>
      <xdr:colOff>38100</xdr:colOff>
      <xdr:row>32</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30</xdr:row>
      <xdr:rowOff>149877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29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4336</xdr:rowOff>
    </xdr:from>
    <xdr:to>
      <xdr:col>24</xdr:col>
      <xdr:colOff>63500</xdr:colOff>
      <xdr:row>57</xdr:row>
      <xdr:rowOff>126409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76986"/>
          <a:ext cx="838200" cy="1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126409</xdr:rowOff>
    </xdr:from>
    <xdr:to>
      <xdr:col>19</xdr:col>
      <xdr:colOff>177800</xdr:colOff>
      <xdr:row>58</xdr:row>
      <xdr:rowOff>19261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99059"/>
          <a:ext cx="889000" cy="6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87873</xdr:rowOff>
    </xdr:from>
    <xdr:to>
      <xdr:col>15</xdr:col>
      <xdr:colOff>50800</xdr:colOff>
      <xdr:row>58</xdr:row>
      <xdr:rowOff>19261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517623"/>
          <a:ext cx="889000" cy="44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87873</xdr:rowOff>
    </xdr:from>
    <xdr:to>
      <xdr:col>10</xdr:col>
      <xdr:colOff>114300</xdr:colOff>
      <xdr:row>58</xdr:row>
      <xdr:rowOff>85816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517623"/>
          <a:ext cx="889000" cy="5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132830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124986</xdr:rowOff>
    </xdr:from>
    <xdr:to>
      <xdr:col>24</xdr:col>
      <xdr:colOff>114300</xdr:colOff>
      <xdr:row>57</xdr:row>
      <xdr:rowOff>55136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103413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0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75609</xdr:rowOff>
    </xdr:from>
    <xdr:to>
      <xdr:col>20</xdr:col>
      <xdr:colOff>38100</xdr:colOff>
      <xdr:row>58</xdr:row>
      <xdr:rowOff>5759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168336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94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139911</xdr:rowOff>
    </xdr:from>
    <xdr:to>
      <xdr:col>15</xdr:col>
      <xdr:colOff>101600</xdr:colOff>
      <xdr:row>58</xdr:row>
      <xdr:rowOff>70061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61188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0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37073</xdr:rowOff>
    </xdr:from>
    <xdr:to>
      <xdr:col>10</xdr:col>
      <xdr:colOff>165100</xdr:colOff>
      <xdr:row>55</xdr:row>
      <xdr:rowOff>138673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6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155200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2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35016</xdr:rowOff>
    </xdr:from>
    <xdr:to>
      <xdr:col>6</xdr:col>
      <xdr:colOff>38100</xdr:colOff>
      <xdr:row>58</xdr:row>
      <xdr:rowOff>136616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7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127743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7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90494</xdr:rowOff>
    </xdr:from>
    <xdr:to>
      <xdr:col>24</xdr:col>
      <xdr:colOff>63500</xdr:colOff>
      <xdr:row>75</xdr:row>
      <xdr:rowOff>91180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606344"/>
          <a:ext cx="838200" cy="3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41459</xdr:rowOff>
    </xdr:from>
    <xdr:to>
      <xdr:col>19</xdr:col>
      <xdr:colOff>177800</xdr:colOff>
      <xdr:row>75</xdr:row>
      <xdr:rowOff>91180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2900209"/>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41459</xdr:rowOff>
    </xdr:from>
    <xdr:to>
      <xdr:col>15</xdr:col>
      <xdr:colOff>50800</xdr:colOff>
      <xdr:row>75</xdr:row>
      <xdr:rowOff>86893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900209"/>
          <a:ext cx="889000" cy="4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107810</xdr:rowOff>
    </xdr:from>
    <xdr:to>
      <xdr:col>10</xdr:col>
      <xdr:colOff>114300</xdr:colOff>
      <xdr:row>75</xdr:row>
      <xdr:rowOff>86893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452210"/>
          <a:ext cx="889000" cy="49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39694</xdr:rowOff>
    </xdr:from>
    <xdr:to>
      <xdr:col>24</xdr:col>
      <xdr:colOff>114300</xdr:colOff>
      <xdr:row>73</xdr:row>
      <xdr:rowOff>141294</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55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62571</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40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40380</xdr:rowOff>
    </xdr:from>
    <xdr:to>
      <xdr:col>20</xdr:col>
      <xdr:colOff>38100</xdr:colOff>
      <xdr:row>75</xdr:row>
      <xdr:rowOff>141980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8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158507</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67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162109</xdr:rowOff>
    </xdr:from>
    <xdr:to>
      <xdr:col>15</xdr:col>
      <xdr:colOff>101600</xdr:colOff>
      <xdr:row>75</xdr:row>
      <xdr:rowOff>92259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84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108786</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6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36093</xdr:rowOff>
    </xdr:from>
    <xdr:to>
      <xdr:col>10</xdr:col>
      <xdr:colOff>165100</xdr:colOff>
      <xdr:row>75</xdr:row>
      <xdr:rowOff>137693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8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154220</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6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57010</xdr:rowOff>
    </xdr:from>
    <xdr:to>
      <xdr:col>6</xdr:col>
      <xdr:colOff>38100</xdr:colOff>
      <xdr:row>72</xdr:row>
      <xdr:rowOff>158610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4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3687</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17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166903</xdr:rowOff>
    </xdr:from>
    <xdr:to>
      <xdr:col>24</xdr:col>
      <xdr:colOff>63500</xdr:colOff>
      <xdr:row>96</xdr:row>
      <xdr:rowOff>25955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283203"/>
          <a:ext cx="838200" cy="20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117494</xdr:rowOff>
    </xdr:from>
    <xdr:to>
      <xdr:col>19</xdr:col>
      <xdr:colOff>177800</xdr:colOff>
      <xdr:row>94</xdr:row>
      <xdr:rowOff>166903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376544"/>
          <a:ext cx="889000" cy="90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117494</xdr:rowOff>
    </xdr:from>
    <xdr:to>
      <xdr:col>15</xdr:col>
      <xdr:colOff>50800</xdr:colOff>
      <xdr:row>90</xdr:row>
      <xdr:rowOff>156877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376544"/>
          <a:ext cx="889000" cy="2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156877</xdr:rowOff>
    </xdr:from>
    <xdr:to>
      <xdr:col>10</xdr:col>
      <xdr:colOff>114300</xdr:colOff>
      <xdr:row>92</xdr:row>
      <xdr:rowOff>137348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587377"/>
          <a:ext cx="889000" cy="3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136625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9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87216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2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146605</xdr:rowOff>
    </xdr:from>
    <xdr:to>
      <xdr:col>24</xdr:col>
      <xdr:colOff>114300</xdr:colOff>
      <xdr:row>96</xdr:row>
      <xdr:rowOff>76755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4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169482</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2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116103</xdr:rowOff>
    </xdr:from>
    <xdr:to>
      <xdr:col>20</xdr:col>
      <xdr:colOff>38100</xdr:colOff>
      <xdr:row>95</xdr:row>
      <xdr:rowOff>46253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23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62780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00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66694</xdr:rowOff>
    </xdr:from>
    <xdr:to>
      <xdr:col>15</xdr:col>
      <xdr:colOff>101600</xdr:colOff>
      <xdr:row>89</xdr:row>
      <xdr:rowOff>168294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32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13371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10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106077</xdr:rowOff>
    </xdr:from>
    <xdr:to>
      <xdr:col>10</xdr:col>
      <xdr:colOff>165100</xdr:colOff>
      <xdr:row>91</xdr:row>
      <xdr:rowOff>36227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5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52754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3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86548</xdr:rowOff>
    </xdr:from>
    <xdr:to>
      <xdr:col>6</xdr:col>
      <xdr:colOff>38100</xdr:colOff>
      <xdr:row>93</xdr:row>
      <xdr:rowOff>16698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585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33225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63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124079</xdr:rowOff>
    </xdr:from>
    <xdr:to>
      <xdr:col>54</xdr:col>
      <xdr:colOff>189865</xdr:colOff>
      <xdr:row>38</xdr:row>
      <xdr:rowOff>109601</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6296279"/>
          <a:ext cx="1270" cy="32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113428</xdr:rowOff>
    </xdr:from>
    <xdr:ext cx="378565"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28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109601</xdr:rowOff>
    </xdr:from>
    <xdr:to>
      <xdr:col>55</xdr:col>
      <xdr:colOff>88900</xdr:colOff>
      <xdr:row>38</xdr:row>
      <xdr:rowOff>109601</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2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70756</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607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124079</xdr:rowOff>
    </xdr:from>
    <xdr:to>
      <xdr:col>55</xdr:col>
      <xdr:colOff>88900</xdr:colOff>
      <xdr:row>36</xdr:row>
      <xdr:rowOff>124079</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29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121793</xdr:rowOff>
    </xdr:from>
    <xdr:to>
      <xdr:col>55</xdr:col>
      <xdr:colOff>0</xdr:colOff>
      <xdr:row>38</xdr:row>
      <xdr:rowOff>5588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6465443"/>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121619</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465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143192</xdr:rowOff>
    </xdr:from>
    <xdr:to>
      <xdr:col>55</xdr:col>
      <xdr:colOff>50800</xdr:colOff>
      <xdr:row>38</xdr:row>
      <xdr:rowOff>73343</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4868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33210</xdr:rowOff>
    </xdr:from>
    <xdr:to>
      <xdr:col>50</xdr:col>
      <xdr:colOff>114300</xdr:colOff>
      <xdr:row>38</xdr:row>
      <xdr:rowOff>5588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6376860"/>
          <a:ext cx="889000" cy="14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163195</xdr:rowOff>
    </xdr:from>
    <xdr:to>
      <xdr:col>50</xdr:col>
      <xdr:colOff>165100</xdr:colOff>
      <xdr:row>38</xdr:row>
      <xdr:rowOff>93345</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84472</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37317" y="659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109982</xdr:rowOff>
    </xdr:from>
    <xdr:to>
      <xdr:col>45</xdr:col>
      <xdr:colOff>177800</xdr:colOff>
      <xdr:row>37</xdr:row>
      <xdr:rowOff>33210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5424932"/>
          <a:ext cx="889000" cy="95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137097</xdr:rowOff>
    </xdr:from>
    <xdr:to>
      <xdr:col>46</xdr:col>
      <xdr:colOff>38100</xdr:colOff>
      <xdr:row>38</xdr:row>
      <xdr:rowOff>67247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4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58373</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57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109982</xdr:rowOff>
    </xdr:from>
    <xdr:to>
      <xdr:col>41</xdr:col>
      <xdr:colOff>50800</xdr:colOff>
      <xdr:row>38</xdr:row>
      <xdr:rowOff>24638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5424932"/>
          <a:ext cx="889000" cy="11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126619</xdr:rowOff>
    </xdr:from>
    <xdr:to>
      <xdr:col>41</xdr:col>
      <xdr:colOff>101600</xdr:colOff>
      <xdr:row>38</xdr:row>
      <xdr:rowOff>56769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47896</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656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116903</xdr:rowOff>
    </xdr:from>
    <xdr:to>
      <xdr:col>36</xdr:col>
      <xdr:colOff>165100</xdr:colOff>
      <xdr:row>38</xdr:row>
      <xdr:rowOff>47053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460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63580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8" y="623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70993</xdr:rowOff>
    </xdr:from>
    <xdr:to>
      <xdr:col>55</xdr:col>
      <xdr:colOff>50800</xdr:colOff>
      <xdr:row>38</xdr:row>
      <xdr:rowOff>1143</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4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93870</xdr:rowOff>
    </xdr:from>
    <xdr:ext cx="469744"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26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126238</xdr:rowOff>
    </xdr:from>
    <xdr:to>
      <xdr:col>50</xdr:col>
      <xdr:colOff>165100</xdr:colOff>
      <xdr:row>38</xdr:row>
      <xdr:rowOff>56388</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4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72915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391728"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153860</xdr:rowOff>
    </xdr:from>
    <xdr:to>
      <xdr:col>46</xdr:col>
      <xdr:colOff>38100</xdr:colOff>
      <xdr:row>37</xdr:row>
      <xdr:rowOff>84010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3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100537</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610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59182</xdr:rowOff>
    </xdr:from>
    <xdr:to>
      <xdr:col>41</xdr:col>
      <xdr:colOff>101600</xdr:colOff>
      <xdr:row>31</xdr:row>
      <xdr:rowOff>160782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53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5859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514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145288</xdr:rowOff>
    </xdr:from>
    <xdr:to>
      <xdr:col>36</xdr:col>
      <xdr:colOff>165100</xdr:colOff>
      <xdr:row>38</xdr:row>
      <xdr:rowOff>75438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66565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86403</xdr:rowOff>
    </xdr:from>
    <xdr:to>
      <xdr:col>55</xdr:col>
      <xdr:colOff>0</xdr:colOff>
      <xdr:row>55</xdr:row>
      <xdr:rowOff>98258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516153"/>
          <a:ext cx="8382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44929</xdr:rowOff>
    </xdr:from>
    <xdr:to>
      <xdr:col>50</xdr:col>
      <xdr:colOff>114300</xdr:colOff>
      <xdr:row>55</xdr:row>
      <xdr:rowOff>98258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474679"/>
          <a:ext cx="8890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44929</xdr:rowOff>
    </xdr:from>
    <xdr:to>
      <xdr:col>45</xdr:col>
      <xdr:colOff>177800</xdr:colOff>
      <xdr:row>55</xdr:row>
      <xdr:rowOff>47901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47467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47901</xdr:rowOff>
    </xdr:from>
    <xdr:to>
      <xdr:col>41</xdr:col>
      <xdr:colOff>50800</xdr:colOff>
      <xdr:row>55</xdr:row>
      <xdr:rowOff>57404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477651"/>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35603</xdr:rowOff>
    </xdr:from>
    <xdr:to>
      <xdr:col>55</xdr:col>
      <xdr:colOff>50800</xdr:colOff>
      <xdr:row>55</xdr:row>
      <xdr:rowOff>137203</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4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58480</xdr:rowOff>
    </xdr:from>
    <xdr:ext cx="534377"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47458</xdr:rowOff>
    </xdr:from>
    <xdr:to>
      <xdr:col>50</xdr:col>
      <xdr:colOff>165100</xdr:colOff>
      <xdr:row>55</xdr:row>
      <xdr:rowOff>149058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4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165585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59411" y="92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165579</xdr:rowOff>
    </xdr:from>
    <xdr:to>
      <xdr:col>46</xdr:col>
      <xdr:colOff>38100</xdr:colOff>
      <xdr:row>55</xdr:row>
      <xdr:rowOff>95729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42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112256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919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168551</xdr:rowOff>
    </xdr:from>
    <xdr:to>
      <xdr:col>41</xdr:col>
      <xdr:colOff>101600</xdr:colOff>
      <xdr:row>55</xdr:row>
      <xdr:rowOff>98701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42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115228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20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6604</xdr:rowOff>
    </xdr:from>
    <xdr:to>
      <xdr:col>36</xdr:col>
      <xdr:colOff>165100</xdr:colOff>
      <xdr:row>55</xdr:row>
      <xdr:rowOff>108204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4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124731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2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166332</xdr:rowOff>
    </xdr:from>
    <xdr:to>
      <xdr:col>55</xdr:col>
      <xdr:colOff>0</xdr:colOff>
      <xdr:row>77</xdr:row>
      <xdr:rowOff>115599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196532"/>
          <a:ext cx="838200" cy="12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58514</xdr:rowOff>
    </xdr:from>
    <xdr:to>
      <xdr:col>50</xdr:col>
      <xdr:colOff>114300</xdr:colOff>
      <xdr:row>76</xdr:row>
      <xdr:rowOff>166332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088714"/>
          <a:ext cx="889000" cy="10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139422</xdr:rowOff>
    </xdr:from>
    <xdr:to>
      <xdr:col>45</xdr:col>
      <xdr:colOff>177800</xdr:colOff>
      <xdr:row>76</xdr:row>
      <xdr:rowOff>58514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2655272"/>
          <a:ext cx="889000" cy="43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139422</xdr:rowOff>
    </xdr:from>
    <xdr:to>
      <xdr:col>41</xdr:col>
      <xdr:colOff>50800</xdr:colOff>
      <xdr:row>75</xdr:row>
      <xdr:rowOff>54204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2655272"/>
          <a:ext cx="889000" cy="25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64799</xdr:rowOff>
    </xdr:from>
    <xdr:to>
      <xdr:col>55</xdr:col>
      <xdr:colOff>50800</xdr:colOff>
      <xdr:row>77</xdr:row>
      <xdr:rowOff>166399</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26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43226</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24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115532</xdr:rowOff>
    </xdr:from>
    <xdr:to>
      <xdr:col>50</xdr:col>
      <xdr:colOff>165100</xdr:colOff>
      <xdr:row>77</xdr:row>
      <xdr:rowOff>45682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14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36809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59411" y="1323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7714</xdr:rowOff>
    </xdr:from>
    <xdr:to>
      <xdr:col>46</xdr:col>
      <xdr:colOff>38100</xdr:colOff>
      <xdr:row>76</xdr:row>
      <xdr:rowOff>109314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03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100441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1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88622</xdr:rowOff>
    </xdr:from>
    <xdr:to>
      <xdr:col>41</xdr:col>
      <xdr:colOff>101600</xdr:colOff>
      <xdr:row>74</xdr:row>
      <xdr:rowOff>18772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26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9899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69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3404</xdr:rowOff>
    </xdr:from>
    <xdr:to>
      <xdr:col>36</xdr:col>
      <xdr:colOff>165100</xdr:colOff>
      <xdr:row>75</xdr:row>
      <xdr:rowOff>105004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28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96131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95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61796</xdr:rowOff>
    </xdr:from>
    <xdr:to>
      <xdr:col>55</xdr:col>
      <xdr:colOff>0</xdr:colOff>
      <xdr:row>95</xdr:row>
      <xdr:rowOff>71120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349546"/>
          <a:ext cx="8382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17546</xdr:rowOff>
    </xdr:from>
    <xdr:to>
      <xdr:col>50</xdr:col>
      <xdr:colOff>114300</xdr:colOff>
      <xdr:row>95</xdr:row>
      <xdr:rowOff>61796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05296"/>
          <a:ext cx="889000" cy="4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99009</xdr:rowOff>
    </xdr:from>
    <xdr:to>
      <xdr:col>45</xdr:col>
      <xdr:colOff>177800</xdr:colOff>
      <xdr:row>95</xdr:row>
      <xdr:rowOff>17546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215309"/>
          <a:ext cx="889000" cy="8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99009</xdr:rowOff>
    </xdr:from>
    <xdr:to>
      <xdr:col>41</xdr:col>
      <xdr:colOff>50800</xdr:colOff>
      <xdr:row>95</xdr:row>
      <xdr:rowOff>146329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215309"/>
          <a:ext cx="889000" cy="2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20320</xdr:rowOff>
    </xdr:from>
    <xdr:to>
      <xdr:col>55</xdr:col>
      <xdr:colOff>50800</xdr:colOff>
      <xdr:row>95</xdr:row>
      <xdr:rowOff>121920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43197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10996</xdr:rowOff>
    </xdr:from>
    <xdr:to>
      <xdr:col>50</xdr:col>
      <xdr:colOff>165100</xdr:colOff>
      <xdr:row>95</xdr:row>
      <xdr:rowOff>112596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9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129123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59411" y="1607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138196</xdr:rowOff>
    </xdr:from>
    <xdr:to>
      <xdr:col>46</xdr:col>
      <xdr:colOff>38100</xdr:colOff>
      <xdr:row>95</xdr:row>
      <xdr:rowOff>68346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84873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02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48209</xdr:rowOff>
    </xdr:from>
    <xdr:to>
      <xdr:col>41</xdr:col>
      <xdr:colOff>101600</xdr:colOff>
      <xdr:row>94</xdr:row>
      <xdr:rowOff>149809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1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166336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593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95529</xdr:rowOff>
    </xdr:from>
    <xdr:to>
      <xdr:col>36</xdr:col>
      <xdr:colOff>165100</xdr:colOff>
      <xdr:row>96</xdr:row>
      <xdr:rowOff>25679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42206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15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警察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7" name="警察費最小値テキスト">
          <a:extLst>
            <a:ext uri="{FF2B5EF4-FFF2-40B4-BE49-F238E27FC236}">
              <a16:creationId xmlns:a16="http://schemas.microsoft.com/office/drawing/2014/main" id="{00000000-0008-0000-0700-0000FB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9" name="警察費最大値テキスト">
          <a:extLst>
            <a:ext uri="{FF2B5EF4-FFF2-40B4-BE49-F238E27FC236}">
              <a16:creationId xmlns:a16="http://schemas.microsoft.com/office/drawing/2014/main" id="{00000000-0008-0000-0700-0000FD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64770</xdr:rowOff>
    </xdr:from>
    <xdr:to>
      <xdr:col>85</xdr:col>
      <xdr:colOff>127000</xdr:colOff>
      <xdr:row>38</xdr:row>
      <xdr:rowOff>49403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408420"/>
          <a:ext cx="838200" cy="1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2" name="警察費平均値テキスト">
          <a:extLst>
            <a:ext uri="{FF2B5EF4-FFF2-40B4-BE49-F238E27FC236}">
              <a16:creationId xmlns:a16="http://schemas.microsoft.com/office/drawing/2014/main" id="{00000000-0008-0000-0700-00000002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49403</xdr:rowOff>
    </xdr:from>
    <xdr:to>
      <xdr:col>81</xdr:col>
      <xdr:colOff>50800</xdr:colOff>
      <xdr:row>39</xdr:row>
      <xdr:rowOff>30988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64503"/>
          <a:ext cx="889000" cy="1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63754</xdr:rowOff>
    </xdr:from>
    <xdr:to>
      <xdr:col>76</xdr:col>
      <xdr:colOff>114300</xdr:colOff>
      <xdr:row>39</xdr:row>
      <xdr:rowOff>30988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78854"/>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63754</xdr:rowOff>
    </xdr:from>
    <xdr:to>
      <xdr:col>71</xdr:col>
      <xdr:colOff>177800</xdr:colOff>
      <xdr:row>38</xdr:row>
      <xdr:rowOff>135763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78854"/>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163847</xdr:rowOff>
    </xdr:from>
    <xdr:ext cx="534377" cy="259045"/>
    <xdr:sp macro="" textlink="">
      <xdr:nvSpPr>
        <xdr:cNvPr id="531" name="警察費該当値テキスト">
          <a:extLst>
            <a:ext uri="{FF2B5EF4-FFF2-40B4-BE49-F238E27FC236}">
              <a16:creationId xmlns:a16="http://schemas.microsoft.com/office/drawing/2014/main" id="{00000000-0008-0000-0700-000013020000}"/>
            </a:ext>
          </a:extLst>
        </xdr:cNvPr>
        <xdr:cNvSpPr txBox="1"/>
      </xdr:nvSpPr>
      <xdr:spPr>
        <a:xfrm>
          <a:off x="16370300" y="633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170053</xdr:rowOff>
    </xdr:from>
    <xdr:to>
      <xdr:col>81</xdr:col>
      <xdr:colOff>101600</xdr:colOff>
      <xdr:row>38</xdr:row>
      <xdr:rowOff>100203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91330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01411" y="660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151638</xdr:rowOff>
    </xdr:from>
    <xdr:to>
      <xdr:col>76</xdr:col>
      <xdr:colOff>165100</xdr:colOff>
      <xdr:row>39</xdr:row>
      <xdr:rowOff>81788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72915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12954</xdr:rowOff>
    </xdr:from>
    <xdr:to>
      <xdr:col>72</xdr:col>
      <xdr:colOff>38100</xdr:colOff>
      <xdr:row>38</xdr:row>
      <xdr:rowOff>114554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105681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84963</xdr:rowOff>
    </xdr:from>
    <xdr:to>
      <xdr:col>67</xdr:col>
      <xdr:colOff>101600</xdr:colOff>
      <xdr:row>39</xdr:row>
      <xdr:rowOff>15113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6240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9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71444</xdr:rowOff>
    </xdr:from>
    <xdr:to>
      <xdr:col>85</xdr:col>
      <xdr:colOff>127000</xdr:colOff>
      <xdr:row>52</xdr:row>
      <xdr:rowOff>96551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8815394"/>
          <a:ext cx="838200" cy="19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170180</xdr:rowOff>
    </xdr:from>
    <xdr:to>
      <xdr:col>81</xdr:col>
      <xdr:colOff>50800</xdr:colOff>
      <xdr:row>52</xdr:row>
      <xdr:rowOff>96551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8914130"/>
          <a:ext cx="889000" cy="9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170180</xdr:rowOff>
    </xdr:from>
    <xdr:to>
      <xdr:col>76</xdr:col>
      <xdr:colOff>114300</xdr:colOff>
      <xdr:row>52</xdr:row>
      <xdr:rowOff>34563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8914130"/>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34563</xdr:rowOff>
    </xdr:from>
    <xdr:to>
      <xdr:col>71</xdr:col>
      <xdr:colOff>177800</xdr:colOff>
      <xdr:row>52</xdr:row>
      <xdr:rowOff>59157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8949963"/>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20644</xdr:rowOff>
    </xdr:from>
    <xdr:to>
      <xdr:col>85</xdr:col>
      <xdr:colOff>177800</xdr:colOff>
      <xdr:row>51</xdr:row>
      <xdr:rowOff>122244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876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43521</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861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45751</xdr:rowOff>
    </xdr:from>
    <xdr:to>
      <xdr:col>81</xdr:col>
      <xdr:colOff>101600</xdr:colOff>
      <xdr:row>52</xdr:row>
      <xdr:rowOff>147351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89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50</xdr:row>
      <xdr:rowOff>163878</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69095" y="873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119380</xdr:rowOff>
    </xdr:from>
    <xdr:to>
      <xdr:col>76</xdr:col>
      <xdr:colOff>165100</xdr:colOff>
      <xdr:row>52</xdr:row>
      <xdr:rowOff>49530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88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66057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863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155213</xdr:rowOff>
    </xdr:from>
    <xdr:to>
      <xdr:col>72</xdr:col>
      <xdr:colOff>38100</xdr:colOff>
      <xdr:row>52</xdr:row>
      <xdr:rowOff>85363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88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101890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867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8357</xdr:rowOff>
    </xdr:from>
    <xdr:to>
      <xdr:col>67</xdr:col>
      <xdr:colOff>101600</xdr:colOff>
      <xdr:row>52</xdr:row>
      <xdr:rowOff>109957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89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126484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869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150673</xdr:rowOff>
    </xdr:from>
    <xdr:to>
      <xdr:col>85</xdr:col>
      <xdr:colOff>127000</xdr:colOff>
      <xdr:row>78</xdr:row>
      <xdr:rowOff>72492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352323"/>
          <a:ext cx="8382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150673</xdr:rowOff>
    </xdr:from>
    <xdr:to>
      <xdr:col>81</xdr:col>
      <xdr:colOff>50800</xdr:colOff>
      <xdr:row>77</xdr:row>
      <xdr:rowOff>164161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592300" y="13352323"/>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164161</xdr:rowOff>
    </xdr:from>
    <xdr:to>
      <xdr:col>76</xdr:col>
      <xdr:colOff>114300</xdr:colOff>
      <xdr:row>78</xdr:row>
      <xdr:rowOff>66320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3703300" y="13365811"/>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66320</xdr:rowOff>
    </xdr:from>
    <xdr:to>
      <xdr:col>71</xdr:col>
      <xdr:colOff>177800</xdr:colOff>
      <xdr:row>78</xdr:row>
      <xdr:rowOff>121641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2814300" y="13439420"/>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21692</xdr:rowOff>
    </xdr:from>
    <xdr:to>
      <xdr:col>85</xdr:col>
      <xdr:colOff>177800</xdr:colOff>
      <xdr:row>78</xdr:row>
      <xdr:rowOff>123292</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108069</xdr:rowOff>
    </xdr:from>
    <xdr:ext cx="378565"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309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99873</xdr:rowOff>
    </xdr:from>
    <xdr:to>
      <xdr:col>81</xdr:col>
      <xdr:colOff>101600</xdr:colOff>
      <xdr:row>78</xdr:row>
      <xdr:rowOff>30023</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21150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79317" y="13394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113361</xdr:rowOff>
    </xdr:from>
    <xdr:to>
      <xdr:col>76</xdr:col>
      <xdr:colOff>165100</xdr:colOff>
      <xdr:row>78</xdr:row>
      <xdr:rowOff>43511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34638</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407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15520</xdr:rowOff>
    </xdr:from>
    <xdr:to>
      <xdr:col>72</xdr:col>
      <xdr:colOff>38100</xdr:colOff>
      <xdr:row>78</xdr:row>
      <xdr:rowOff>117120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108247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481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70841</xdr:rowOff>
    </xdr:from>
    <xdr:to>
      <xdr:col>67</xdr:col>
      <xdr:colOff>101600</xdr:colOff>
      <xdr:row>79</xdr:row>
      <xdr:rowOff>991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44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163568</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57333" y="13536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127242</xdr:rowOff>
    </xdr:from>
    <xdr:to>
      <xdr:col>85</xdr:col>
      <xdr:colOff>127000</xdr:colOff>
      <xdr:row>94</xdr:row>
      <xdr:rowOff>31192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072092"/>
          <a:ext cx="8382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121641</xdr:rowOff>
    </xdr:from>
    <xdr:to>
      <xdr:col>81</xdr:col>
      <xdr:colOff>50800</xdr:colOff>
      <xdr:row>93</xdr:row>
      <xdr:rowOff>127242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5895041"/>
          <a:ext cx="889000" cy="17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121641</xdr:rowOff>
    </xdr:from>
    <xdr:to>
      <xdr:col>76</xdr:col>
      <xdr:colOff>114300</xdr:colOff>
      <xdr:row>93</xdr:row>
      <xdr:rowOff>138557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5895041"/>
          <a:ext cx="889000" cy="1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138557</xdr:rowOff>
    </xdr:from>
    <xdr:to>
      <xdr:col>71</xdr:col>
      <xdr:colOff>177800</xdr:colOff>
      <xdr:row>94</xdr:row>
      <xdr:rowOff>14275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083407"/>
          <a:ext cx="8890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109771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151842</xdr:rowOff>
    </xdr:from>
    <xdr:to>
      <xdr:col>85</xdr:col>
      <xdr:colOff>177800</xdr:colOff>
      <xdr:row>94</xdr:row>
      <xdr:rowOff>81992</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0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3269</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594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76442</xdr:rowOff>
    </xdr:from>
    <xdr:to>
      <xdr:col>81</xdr:col>
      <xdr:colOff>101600</xdr:colOff>
      <xdr:row>94</xdr:row>
      <xdr:rowOff>6592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02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23119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014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70841</xdr:rowOff>
    </xdr:from>
    <xdr:to>
      <xdr:col>76</xdr:col>
      <xdr:colOff>165100</xdr:colOff>
      <xdr:row>93</xdr:row>
      <xdr:rowOff>991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584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17518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61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87757</xdr:rowOff>
    </xdr:from>
    <xdr:to>
      <xdr:col>72</xdr:col>
      <xdr:colOff>38100</xdr:colOff>
      <xdr:row>94</xdr:row>
      <xdr:rowOff>17907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0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34434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58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134925</xdr:rowOff>
    </xdr:from>
    <xdr:to>
      <xdr:col>67</xdr:col>
      <xdr:colOff>101600</xdr:colOff>
      <xdr:row>94</xdr:row>
      <xdr:rowOff>65075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0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81602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58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諸支出金グラフ枠">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7" name="諸支出金最小値テキスト">
          <a:extLst>
            <a:ext uri="{FF2B5EF4-FFF2-40B4-BE49-F238E27FC236}">
              <a16:creationId xmlns:a16="http://schemas.microsoft.com/office/drawing/2014/main" id="{00000000-0008-0000-0700-0000D7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9" name="諸支出金最大値テキスト">
          <a:extLst>
            <a:ext uri="{FF2B5EF4-FFF2-40B4-BE49-F238E27FC236}">
              <a16:creationId xmlns:a16="http://schemas.microsoft.com/office/drawing/2014/main" id="{00000000-0008-0000-0700-0000D9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2" name="諸支出金平均値テキスト">
          <a:extLst>
            <a:ext uri="{FF2B5EF4-FFF2-40B4-BE49-F238E27FC236}">
              <a16:creationId xmlns:a16="http://schemas.microsoft.com/office/drawing/2014/main" id="{00000000-0008-0000-0700-0000DC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1" name="諸支出金該当値テキスト">
          <a:extLst>
            <a:ext uri="{FF2B5EF4-FFF2-40B4-BE49-F238E27FC236}">
              <a16:creationId xmlns:a16="http://schemas.microsoft.com/office/drawing/2014/main" id="{00000000-0008-0000-0700-0000EF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歳出総額は、住民一人当たり</a:t>
          </a:r>
          <a:r>
            <a:rPr kumimoji="1" lang="en-US" altLang="ja-JP" sz="1100">
              <a:solidFill>
                <a:sysClr val="windowText" lastClr="000000"/>
              </a:solidFill>
              <a:effectLst/>
              <a:latin typeface="+mn-lt"/>
              <a:ea typeface="+mn-ea"/>
              <a:cs typeface="+mn-cs"/>
            </a:rPr>
            <a:t>442,596</a:t>
          </a:r>
          <a:r>
            <a:rPr kumimoji="1" lang="ja-JP" altLang="ja-JP" sz="1100">
              <a:solidFill>
                <a:sysClr val="windowText" lastClr="000000"/>
              </a:solidFill>
              <a:effectLst/>
              <a:latin typeface="+mn-lt"/>
              <a:ea typeface="+mn-ea"/>
              <a:cs typeface="+mn-cs"/>
            </a:rPr>
            <a:t>円で前年度から</a:t>
          </a:r>
          <a:r>
            <a:rPr kumimoji="1" lang="en-US" altLang="ja-JP" sz="1100">
              <a:solidFill>
                <a:sysClr val="windowText" lastClr="000000"/>
              </a:solidFill>
              <a:effectLst/>
              <a:latin typeface="+mn-lt"/>
              <a:ea typeface="+mn-ea"/>
              <a:cs typeface="+mn-cs"/>
            </a:rPr>
            <a:t>8,734</a:t>
          </a:r>
          <a:r>
            <a:rPr kumimoji="1" lang="ja-JP" altLang="ja-JP" sz="1100">
              <a:solidFill>
                <a:sysClr val="windowText" lastClr="000000"/>
              </a:solidFill>
              <a:effectLst/>
              <a:latin typeface="+mn-lt"/>
              <a:ea typeface="+mn-ea"/>
              <a:cs typeface="+mn-cs"/>
            </a:rPr>
            <a:t>円増加した。</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a:t>
          </a:r>
          <a:r>
            <a:rPr lang="ja-JP" altLang="ja-JP" sz="1100">
              <a:solidFill>
                <a:schemeClr val="tx1"/>
              </a:solidFill>
              <a:effectLst/>
              <a:latin typeface="+mn-lt"/>
              <a:ea typeface="+mn-ea"/>
              <a:cs typeface="+mn-cs"/>
            </a:rPr>
            <a:t>これは、</a:t>
          </a:r>
          <a:r>
            <a:rPr lang="ja-JP" altLang="en-US" sz="1100">
              <a:solidFill>
                <a:schemeClr val="tx1"/>
              </a:solidFill>
              <a:effectLst/>
              <a:latin typeface="+mn-lt"/>
              <a:ea typeface="+mn-ea"/>
              <a:cs typeface="+mn-cs"/>
            </a:rPr>
            <a:t>今後の財源不足など将来に向けた対応として財政調整基金や公共建築物等長寿命化基金などへの積立金の増などにより総務費が</a:t>
          </a:r>
          <a:r>
            <a:rPr lang="en-US" altLang="ja-JP" sz="1100">
              <a:solidFill>
                <a:schemeClr val="tx1"/>
              </a:solidFill>
              <a:effectLst/>
              <a:latin typeface="+mn-lt"/>
              <a:ea typeface="+mn-ea"/>
              <a:cs typeface="+mn-cs"/>
            </a:rPr>
            <a:t>3,738</a:t>
          </a:r>
          <a:r>
            <a:rPr lang="ja-JP" altLang="en-US" sz="1100">
              <a:solidFill>
                <a:schemeClr val="tx1"/>
              </a:solidFill>
              <a:effectLst/>
              <a:latin typeface="+mn-lt"/>
              <a:ea typeface="+mn-ea"/>
              <a:cs typeface="+mn-cs"/>
            </a:rPr>
            <a:t>円、施設整備や社会保障関係費の増などにより民生費が</a:t>
          </a:r>
          <a:r>
            <a:rPr lang="en-US" altLang="ja-JP" sz="1100">
              <a:solidFill>
                <a:schemeClr val="tx1"/>
              </a:solidFill>
              <a:effectLst/>
              <a:latin typeface="+mn-lt"/>
              <a:ea typeface="+mn-ea"/>
              <a:cs typeface="+mn-cs"/>
            </a:rPr>
            <a:t>6,012</a:t>
          </a:r>
          <a:r>
            <a:rPr lang="ja-JP" altLang="en-US" sz="1100">
              <a:solidFill>
                <a:schemeClr val="tx1"/>
              </a:solidFill>
              <a:effectLst/>
              <a:latin typeface="+mn-lt"/>
              <a:ea typeface="+mn-ea"/>
              <a:cs typeface="+mn-cs"/>
            </a:rPr>
            <a:t>円</a:t>
          </a:r>
          <a:r>
            <a:rPr lang="ja-JP" altLang="ja-JP" sz="1100">
              <a:solidFill>
                <a:schemeClr val="tx1"/>
              </a:solidFill>
              <a:effectLst/>
              <a:latin typeface="+mn-lt"/>
              <a:ea typeface="+mn-ea"/>
              <a:cs typeface="+mn-cs"/>
            </a:rPr>
            <a:t>、教職員退職手当費の</a:t>
          </a:r>
          <a:r>
            <a:rPr lang="ja-JP" altLang="en-US" sz="1100">
              <a:solidFill>
                <a:schemeClr val="tx1"/>
              </a:solidFill>
              <a:effectLst/>
              <a:latin typeface="+mn-lt"/>
              <a:ea typeface="+mn-ea"/>
              <a:cs typeface="+mn-cs"/>
            </a:rPr>
            <a:t>増</a:t>
          </a:r>
          <a:r>
            <a:rPr lang="ja-JP" altLang="ja-JP" sz="1100">
              <a:solidFill>
                <a:schemeClr val="tx1"/>
              </a:solidFill>
              <a:effectLst/>
              <a:latin typeface="+mn-lt"/>
              <a:ea typeface="+mn-ea"/>
              <a:cs typeface="+mn-cs"/>
            </a:rPr>
            <a:t>などにより教育費が</a:t>
          </a:r>
          <a:r>
            <a:rPr lang="en-US" altLang="ja-JP" sz="1100">
              <a:solidFill>
                <a:schemeClr val="tx1"/>
              </a:solidFill>
              <a:effectLst/>
              <a:latin typeface="+mn-lt"/>
              <a:ea typeface="+mn-ea"/>
              <a:cs typeface="+mn-cs"/>
            </a:rPr>
            <a:t>10,318</a:t>
          </a:r>
          <a:r>
            <a:rPr lang="ja-JP" altLang="ja-JP" sz="1100">
              <a:solidFill>
                <a:schemeClr val="tx1"/>
              </a:solidFill>
              <a:effectLst/>
              <a:latin typeface="+mn-lt"/>
              <a:ea typeface="+mn-ea"/>
              <a:cs typeface="+mn-cs"/>
            </a:rPr>
            <a:t>円</a:t>
          </a:r>
          <a:r>
            <a:rPr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したことなどによるものである。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本県では、教育費や土木費でグループ内平均との乖離が大きい。本県は、就学年齢層を含む</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19</a:t>
          </a:r>
          <a:r>
            <a:rPr kumimoji="1" lang="ja-JP" altLang="ja-JP" sz="1100">
              <a:solidFill>
                <a:schemeClr val="tx1"/>
              </a:solidFill>
              <a:effectLst/>
              <a:latin typeface="+mn-lt"/>
              <a:ea typeface="+mn-ea"/>
              <a:cs typeface="+mn-cs"/>
            </a:rPr>
            <a:t>歳の人口比率が全国的に見ても特に高く、教育費が相対的に大きくなっている。また、土木費は、グループ内の他団体は本県に比べて人口規模がはるかに大きく、本県の人口当たりの道路などのインフラ規模が相対的に大きいことなどによるものである。</a:t>
          </a:r>
          <a:endParaRPr lang="ja-JP" altLang="ja-JP" sz="1400">
            <a:solidFill>
              <a:schemeClr val="tx1"/>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実質収支は、黒字を確保した。</a:t>
          </a:r>
          <a:r>
            <a:rPr kumimoji="1" lang="ja-JP" altLang="ja-JP" sz="1100">
              <a:solidFill>
                <a:sysClr val="windowText" lastClr="000000"/>
              </a:solidFill>
              <a:effectLst/>
              <a:latin typeface="+mn-lt"/>
              <a:ea typeface="+mn-ea"/>
              <a:cs typeface="+mn-cs"/>
            </a:rPr>
            <a:t>また、将来に向けた対応として、財政調整基金の積立額が減少したこと、繰上償還金の増加、財政調整基金の取崩額が増加したことなどにより、実質単年度収支は前年度に比べ減少し</a:t>
          </a:r>
          <a:r>
            <a:rPr kumimoji="1" lang="ja-JP" altLang="en-US" sz="1100">
              <a:solidFill>
                <a:sysClr val="windowText" lastClr="000000"/>
              </a:solidFill>
              <a:effectLst/>
              <a:latin typeface="+mn-lt"/>
              <a:ea typeface="+mn-ea"/>
              <a:cs typeface="+mn-cs"/>
            </a:rPr>
            <a:t>、赤字となっ</a:t>
          </a:r>
          <a:r>
            <a:rPr kumimoji="1" lang="ja-JP" altLang="ja-JP" sz="1100">
              <a:solidFill>
                <a:sysClr val="windowText" lastClr="000000"/>
              </a:solidFill>
              <a:effectLst/>
              <a:latin typeface="+mn-lt"/>
              <a:ea typeface="+mn-ea"/>
              <a:cs typeface="+mn-cs"/>
            </a:rPr>
            <a:t>た。</a:t>
          </a:r>
          <a:endParaRPr lang="ja-JP" altLang="ja-JP">
            <a:solidFill>
              <a:sysClr val="windowText" lastClr="000000"/>
            </a:solidFill>
            <a:effectLst/>
          </a:endParaRPr>
        </a:p>
        <a:p>
          <a:r>
            <a:rPr kumimoji="1" lang="ja-JP" altLang="ja-JP" sz="1100">
              <a:solidFill>
                <a:schemeClr val="dk1"/>
              </a:solidFill>
              <a:effectLst/>
              <a:latin typeface="+mn-lt"/>
              <a:ea typeface="+mn-ea"/>
              <a:cs typeface="+mn-cs"/>
            </a:rPr>
            <a:t>　今後、県の経営資源を活用した様々な歳入確保についてあらゆる可能性を検討するとともに、県が実施する必要性や効果、経費積算の妥当性を見極め、一層の効率化、合理化、経費の最小化、年度間の平準化を図り、持続可能な財政基盤の確立に取り組む。</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滋賀県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いずれの会計も黒字を維持した。行政経営方針に基づき、収支改善の取組を着実に行ったことなどにより、実質収支を黒字に保つことができている。</a:t>
          </a:r>
          <a:endParaRPr lang="ja-JP" altLang="ja-JP" sz="1400">
            <a:effectLst/>
          </a:endParaRPr>
        </a:p>
        <a:p>
          <a:r>
            <a:rPr kumimoji="1" lang="ja-JP" altLang="ja-JP" sz="1100">
              <a:solidFill>
                <a:schemeClr val="dk1"/>
              </a:solidFill>
              <a:effectLst/>
              <a:latin typeface="+mn-lt"/>
              <a:ea typeface="+mn-ea"/>
              <a:cs typeface="+mn-cs"/>
            </a:rPr>
            <a:t>　物価高騰への対応などのほか、人件費や社会保障関係費など義務的経費の増加が見込まれる中で、公共施設の老朽化対策や国土強靱化への対応などの財政需要も見込まれることから、県の経営資源を活用した様々な歳入確保についてあらゆる可能性を検討するとともに、県が実施する必要性や効果、経費積算の妥当性を見極め、一層の効率化、合理化、経費の最小化、年度間の平準化を図り、持続可能な財政基盤の確立に取り組む。</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629756938</v>
      </c>
      <c r="BO4" s="396"/>
      <c r="BP4" s="396"/>
      <c r="BQ4" s="396"/>
      <c r="BR4" s="396"/>
      <c r="BS4" s="396"/>
      <c r="BT4" s="396"/>
      <c r="BU4" s="397"/>
      <c r="BV4" s="395">
        <v>620385624</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0.3</v>
      </c>
      <c r="CU4" s="545"/>
      <c r="CV4" s="545"/>
      <c r="CW4" s="545"/>
      <c r="CX4" s="545"/>
      <c r="CY4" s="545"/>
      <c r="CZ4" s="545"/>
      <c r="DA4" s="546"/>
      <c r="DB4" s="544">
        <v>0.3</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621956154</v>
      </c>
      <c r="BO5" s="375"/>
      <c r="BP5" s="375"/>
      <c r="BQ5" s="375"/>
      <c r="BR5" s="375"/>
      <c r="BS5" s="375"/>
      <c r="BT5" s="375"/>
      <c r="BU5" s="376"/>
      <c r="BV5" s="374">
        <v>611976612</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91.9</v>
      </c>
      <c r="CU5" s="369"/>
      <c r="CV5" s="369"/>
      <c r="CW5" s="369"/>
      <c r="CX5" s="369"/>
      <c r="CY5" s="369"/>
      <c r="CZ5" s="369"/>
      <c r="DA5" s="370"/>
      <c r="DB5" s="368">
        <v>92.4</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12500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7800784</v>
      </c>
      <c r="BO6" s="375"/>
      <c r="BP6" s="375"/>
      <c r="BQ6" s="375"/>
      <c r="BR6" s="375"/>
      <c r="BS6" s="375"/>
      <c r="BT6" s="375"/>
      <c r="BU6" s="376"/>
      <c r="BV6" s="374">
        <v>8409012</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92.6</v>
      </c>
      <c r="CU6" s="498"/>
      <c r="CV6" s="498"/>
      <c r="CW6" s="498"/>
      <c r="CX6" s="498"/>
      <c r="CY6" s="498"/>
      <c r="CZ6" s="498"/>
      <c r="DA6" s="499"/>
      <c r="DB6" s="497">
        <v>93.9</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9800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6698804</v>
      </c>
      <c r="BO7" s="375"/>
      <c r="BP7" s="375"/>
      <c r="BQ7" s="375"/>
      <c r="BR7" s="375"/>
      <c r="BS7" s="375"/>
      <c r="BT7" s="375"/>
      <c r="BU7" s="376"/>
      <c r="BV7" s="374">
        <v>7318187</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363762355</v>
      </c>
      <c r="CU7" s="375"/>
      <c r="CV7" s="375"/>
      <c r="CW7" s="375"/>
      <c r="CX7" s="375"/>
      <c r="CY7" s="375"/>
      <c r="CZ7" s="375"/>
      <c r="DA7" s="376"/>
      <c r="DB7" s="374">
        <v>352918448</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8000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1101980</v>
      </c>
      <c r="BO8" s="375"/>
      <c r="BP8" s="375"/>
      <c r="BQ8" s="375"/>
      <c r="BR8" s="375"/>
      <c r="BS8" s="375"/>
      <c r="BT8" s="375"/>
      <c r="BU8" s="376"/>
      <c r="BV8" s="374">
        <v>1090825</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0.54888000000000003</v>
      </c>
      <c r="CU8" s="495"/>
      <c r="CV8" s="495"/>
      <c r="CW8" s="495"/>
      <c r="CX8" s="495"/>
      <c r="CY8" s="495"/>
      <c r="CZ8" s="495"/>
      <c r="DA8" s="496"/>
      <c r="DB8" s="494">
        <v>0.52627000000000002</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1413610</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9800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11155</v>
      </c>
      <c r="BO9" s="375"/>
      <c r="BP9" s="375"/>
      <c r="BQ9" s="375"/>
      <c r="BR9" s="375"/>
      <c r="BS9" s="375"/>
      <c r="BT9" s="375"/>
      <c r="BU9" s="376"/>
      <c r="BV9" s="374">
        <v>41225</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16.399999999999999</v>
      </c>
      <c r="CU9" s="369"/>
      <c r="CV9" s="369"/>
      <c r="CW9" s="369"/>
      <c r="CX9" s="369"/>
      <c r="CY9" s="369"/>
      <c r="CZ9" s="369"/>
      <c r="DA9" s="370"/>
      <c r="DB9" s="368">
        <v>17.899999999999999</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1412916</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8500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506496</v>
      </c>
      <c r="BO10" s="375"/>
      <c r="BP10" s="375"/>
      <c r="BQ10" s="375"/>
      <c r="BR10" s="375"/>
      <c r="BS10" s="375"/>
      <c r="BT10" s="375"/>
      <c r="BU10" s="376"/>
      <c r="BV10" s="374">
        <v>3064209</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44</v>
      </c>
      <c r="AJ11" s="418"/>
      <c r="AK11" s="418"/>
      <c r="AL11" s="418"/>
      <c r="AM11" s="418"/>
      <c r="AN11" s="418"/>
      <c r="AO11" s="418"/>
      <c r="AP11" s="419"/>
      <c r="AQ11" s="417">
        <v>8000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11205</v>
      </c>
      <c r="BO11" s="375"/>
      <c r="BP11" s="375"/>
      <c r="BQ11" s="375"/>
      <c r="BR11" s="375"/>
      <c r="BS11" s="375"/>
      <c r="BT11" s="375"/>
      <c r="BU11" s="376"/>
      <c r="BV11" s="374">
        <v>6587</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1405246</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594313</v>
      </c>
      <c r="BO12" s="375"/>
      <c r="BP12" s="375"/>
      <c r="BQ12" s="375"/>
      <c r="BR12" s="375"/>
      <c r="BS12" s="375"/>
      <c r="BT12" s="375"/>
      <c r="BU12" s="376"/>
      <c r="BV12" s="374">
        <v>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48"/>
      <c r="M13" s="433" t="s">
        <v>127</v>
      </c>
      <c r="N13" s="434"/>
      <c r="O13" s="434"/>
      <c r="P13" s="434"/>
      <c r="Q13" s="435"/>
      <c r="R13" s="477">
        <v>1363729</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-65457</v>
      </c>
      <c r="BO13" s="375"/>
      <c r="BP13" s="375"/>
      <c r="BQ13" s="375"/>
      <c r="BR13" s="375"/>
      <c r="BS13" s="375"/>
      <c r="BT13" s="375"/>
      <c r="BU13" s="376"/>
      <c r="BV13" s="374">
        <v>3112021</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11.2</v>
      </c>
      <c r="CU13" s="369"/>
      <c r="CV13" s="369"/>
      <c r="CW13" s="369"/>
      <c r="CX13" s="369"/>
      <c r="CY13" s="369"/>
      <c r="CZ13" s="369"/>
      <c r="DA13" s="370"/>
      <c r="DB13" s="368">
        <v>11.3</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1410534</v>
      </c>
      <c r="S14" s="437"/>
      <c r="T14" s="437"/>
      <c r="U14" s="437"/>
      <c r="V14" s="438"/>
      <c r="W14" s="460"/>
      <c r="X14" s="461"/>
      <c r="Y14" s="462"/>
      <c r="Z14" s="414" t="s">
        <v>131</v>
      </c>
      <c r="AA14" s="415"/>
      <c r="AB14" s="415"/>
      <c r="AC14" s="415"/>
      <c r="AD14" s="415"/>
      <c r="AE14" s="415"/>
      <c r="AF14" s="415"/>
      <c r="AG14" s="415"/>
      <c r="AH14" s="416"/>
      <c r="AI14" s="417">
        <v>4556</v>
      </c>
      <c r="AJ14" s="418"/>
      <c r="AK14" s="418"/>
      <c r="AL14" s="418"/>
      <c r="AM14" s="419"/>
      <c r="AN14" s="417">
        <v>14579200</v>
      </c>
      <c r="AO14" s="418"/>
      <c r="AP14" s="418"/>
      <c r="AQ14" s="418"/>
      <c r="AR14" s="418"/>
      <c r="AS14" s="419"/>
      <c r="AT14" s="417">
        <v>3200</v>
      </c>
      <c r="AU14" s="418"/>
      <c r="AV14" s="418"/>
      <c r="AW14" s="418"/>
      <c r="AX14" s="418"/>
      <c r="AY14" s="420"/>
      <c r="AZ14" s="392" t="s">
        <v>132</v>
      </c>
      <c r="BA14" s="393"/>
      <c r="BB14" s="393"/>
      <c r="BC14" s="393"/>
      <c r="BD14" s="393"/>
      <c r="BE14" s="393"/>
      <c r="BF14" s="393"/>
      <c r="BG14" s="393"/>
      <c r="BH14" s="393"/>
      <c r="BI14" s="393"/>
      <c r="BJ14" s="393"/>
      <c r="BK14" s="393"/>
      <c r="BL14" s="393"/>
      <c r="BM14" s="394"/>
      <c r="BN14" s="395">
        <v>176657369</v>
      </c>
      <c r="BO14" s="396"/>
      <c r="BP14" s="396"/>
      <c r="BQ14" s="396"/>
      <c r="BR14" s="396"/>
      <c r="BS14" s="396"/>
      <c r="BT14" s="396"/>
      <c r="BU14" s="397"/>
      <c r="BV14" s="395">
        <v>169832459</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178.5</v>
      </c>
      <c r="CU14" s="425"/>
      <c r="CV14" s="425"/>
      <c r="CW14" s="425"/>
      <c r="CX14" s="425"/>
      <c r="CY14" s="425"/>
      <c r="CZ14" s="425"/>
      <c r="DA14" s="426"/>
      <c r="DB14" s="424">
        <v>183.3</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48"/>
      <c r="M15" s="433" t="s">
        <v>127</v>
      </c>
      <c r="N15" s="434"/>
      <c r="O15" s="434"/>
      <c r="P15" s="434"/>
      <c r="Q15" s="435"/>
      <c r="R15" s="436">
        <v>1371161</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317846514</v>
      </c>
      <c r="BO15" s="375"/>
      <c r="BP15" s="375"/>
      <c r="BQ15" s="375"/>
      <c r="BR15" s="375"/>
      <c r="BS15" s="375"/>
      <c r="BT15" s="375"/>
      <c r="BU15" s="376"/>
      <c r="BV15" s="374">
        <v>306786126</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80</v>
      </c>
      <c r="AJ16" s="418"/>
      <c r="AK16" s="418"/>
      <c r="AL16" s="418"/>
      <c r="AM16" s="419"/>
      <c r="AN16" s="417">
        <v>245840</v>
      </c>
      <c r="AO16" s="418"/>
      <c r="AP16" s="418"/>
      <c r="AQ16" s="418"/>
      <c r="AR16" s="418"/>
      <c r="AS16" s="419"/>
      <c r="AT16" s="417">
        <v>3073</v>
      </c>
      <c r="AU16" s="418"/>
      <c r="AV16" s="418"/>
      <c r="AW16" s="418"/>
      <c r="AX16" s="418"/>
      <c r="AY16" s="420"/>
      <c r="AZ16" s="371" t="s">
        <v>140</v>
      </c>
      <c r="BA16" s="372"/>
      <c r="BB16" s="372"/>
      <c r="BC16" s="372"/>
      <c r="BD16" s="372"/>
      <c r="BE16" s="372"/>
      <c r="BF16" s="372"/>
      <c r="BG16" s="372"/>
      <c r="BH16" s="372"/>
      <c r="BI16" s="372"/>
      <c r="BJ16" s="372"/>
      <c r="BK16" s="372"/>
      <c r="BL16" s="372"/>
      <c r="BM16" s="373"/>
      <c r="BN16" s="374">
        <v>219366510</v>
      </c>
      <c r="BO16" s="375"/>
      <c r="BP16" s="375"/>
      <c r="BQ16" s="375"/>
      <c r="BR16" s="375"/>
      <c r="BS16" s="375"/>
      <c r="BT16" s="375"/>
      <c r="BU16" s="376"/>
      <c r="BV16" s="374">
        <v>210603582</v>
      </c>
      <c r="BW16" s="375"/>
      <c r="BX16" s="375"/>
      <c r="BY16" s="375"/>
      <c r="BZ16" s="375"/>
      <c r="CA16" s="375"/>
      <c r="CB16" s="375"/>
      <c r="CC16" s="376"/>
      <c r="CD16" s="152"/>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53"/>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2352</v>
      </c>
      <c r="AJ17" s="418"/>
      <c r="AK17" s="418"/>
      <c r="AL17" s="418"/>
      <c r="AM17" s="419"/>
      <c r="AN17" s="417">
        <v>8001504</v>
      </c>
      <c r="AO17" s="418"/>
      <c r="AP17" s="418"/>
      <c r="AQ17" s="418"/>
      <c r="AR17" s="418"/>
      <c r="AS17" s="419"/>
      <c r="AT17" s="417">
        <v>3402</v>
      </c>
      <c r="AU17" s="418"/>
      <c r="AV17" s="418"/>
      <c r="AW17" s="418"/>
      <c r="AX17" s="418"/>
      <c r="AY17" s="420"/>
      <c r="AZ17" s="371" t="s">
        <v>144</v>
      </c>
      <c r="BA17" s="372"/>
      <c r="BB17" s="372"/>
      <c r="BC17" s="372"/>
      <c r="BD17" s="372"/>
      <c r="BE17" s="372"/>
      <c r="BF17" s="372"/>
      <c r="BG17" s="372"/>
      <c r="BH17" s="372"/>
      <c r="BI17" s="372"/>
      <c r="BJ17" s="372"/>
      <c r="BK17" s="372"/>
      <c r="BL17" s="372"/>
      <c r="BM17" s="373"/>
      <c r="BN17" s="374">
        <v>341511175</v>
      </c>
      <c r="BO17" s="375"/>
      <c r="BP17" s="375"/>
      <c r="BQ17" s="375"/>
      <c r="BR17" s="375"/>
      <c r="BS17" s="375"/>
      <c r="BT17" s="375"/>
      <c r="BU17" s="376"/>
      <c r="BV17" s="374">
        <v>329363355</v>
      </c>
      <c r="BW17" s="375"/>
      <c r="BX17" s="375"/>
      <c r="BY17" s="375"/>
      <c r="BZ17" s="375"/>
      <c r="CA17" s="375"/>
      <c r="CB17" s="375"/>
      <c r="CC17" s="376"/>
      <c r="CD17" s="152"/>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4017</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10849</v>
      </c>
      <c r="AJ18" s="418"/>
      <c r="AK18" s="418"/>
      <c r="AL18" s="418"/>
      <c r="AM18" s="419"/>
      <c r="AN18" s="417">
        <v>38847616</v>
      </c>
      <c r="AO18" s="418"/>
      <c r="AP18" s="418"/>
      <c r="AQ18" s="418"/>
      <c r="AR18" s="418"/>
      <c r="AS18" s="419"/>
      <c r="AT18" s="417">
        <v>3581</v>
      </c>
      <c r="AU18" s="418"/>
      <c r="AV18" s="418"/>
      <c r="AW18" s="418"/>
      <c r="AX18" s="418"/>
      <c r="AY18" s="420"/>
      <c r="AZ18" s="377" t="s">
        <v>147</v>
      </c>
      <c r="BA18" s="378"/>
      <c r="BB18" s="378"/>
      <c r="BC18" s="378"/>
      <c r="BD18" s="378"/>
      <c r="BE18" s="378"/>
      <c r="BF18" s="378"/>
      <c r="BG18" s="378"/>
      <c r="BH18" s="378"/>
      <c r="BI18" s="378"/>
      <c r="BJ18" s="378"/>
      <c r="BK18" s="378"/>
      <c r="BL18" s="378"/>
      <c r="BM18" s="379"/>
      <c r="BN18" s="380">
        <v>437270218</v>
      </c>
      <c r="BO18" s="381"/>
      <c r="BP18" s="381"/>
      <c r="BQ18" s="381"/>
      <c r="BR18" s="381"/>
      <c r="BS18" s="381"/>
      <c r="BT18" s="381"/>
      <c r="BU18" s="382"/>
      <c r="BV18" s="380">
        <v>427274463</v>
      </c>
      <c r="BW18" s="381"/>
      <c r="BX18" s="381"/>
      <c r="BY18" s="381"/>
      <c r="BZ18" s="381"/>
      <c r="CA18" s="381"/>
      <c r="CB18" s="381"/>
      <c r="CC18" s="382"/>
      <c r="CD18" s="152"/>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350</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1291</v>
      </c>
      <c r="AJ19" s="418"/>
      <c r="AK19" s="418"/>
      <c r="AL19" s="418"/>
      <c r="AM19" s="419"/>
      <c r="AN19" s="417">
        <v>3865254</v>
      </c>
      <c r="AO19" s="418"/>
      <c r="AP19" s="418"/>
      <c r="AQ19" s="418"/>
      <c r="AR19" s="418"/>
      <c r="AS19" s="419"/>
      <c r="AT19" s="417">
        <v>2994</v>
      </c>
      <c r="AU19" s="418"/>
      <c r="AV19" s="418"/>
      <c r="AW19" s="418"/>
      <c r="AX19" s="418"/>
      <c r="AY19" s="420"/>
      <c r="AZ19" s="392" t="s">
        <v>150</v>
      </c>
      <c r="BA19" s="393"/>
      <c r="BB19" s="393"/>
      <c r="BC19" s="393"/>
      <c r="BD19" s="393"/>
      <c r="BE19" s="393"/>
      <c r="BF19" s="393"/>
      <c r="BG19" s="393"/>
      <c r="BH19" s="393"/>
      <c r="BI19" s="393"/>
      <c r="BJ19" s="393"/>
      <c r="BK19" s="393"/>
      <c r="BL19" s="393"/>
      <c r="BM19" s="394"/>
      <c r="BN19" s="395">
        <v>1054757015</v>
      </c>
      <c r="BO19" s="396"/>
      <c r="BP19" s="396"/>
      <c r="BQ19" s="396"/>
      <c r="BR19" s="396"/>
      <c r="BS19" s="396"/>
      <c r="BT19" s="396"/>
      <c r="BU19" s="397"/>
      <c r="BV19" s="395">
        <v>1065931172</v>
      </c>
      <c r="BW19" s="396"/>
      <c r="BX19" s="396"/>
      <c r="BY19" s="396"/>
      <c r="BZ19" s="396"/>
      <c r="CA19" s="396"/>
      <c r="CB19" s="396"/>
      <c r="CC19" s="397"/>
      <c r="CD19" s="152"/>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571374</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19048</v>
      </c>
      <c r="AJ20" s="418"/>
      <c r="AK20" s="418"/>
      <c r="AL20" s="418"/>
      <c r="AM20" s="419"/>
      <c r="AN20" s="417">
        <v>65293574</v>
      </c>
      <c r="AO20" s="418"/>
      <c r="AP20" s="418"/>
      <c r="AQ20" s="418"/>
      <c r="AR20" s="418"/>
      <c r="AS20" s="419"/>
      <c r="AT20" s="417">
        <v>3428</v>
      </c>
      <c r="AU20" s="418"/>
      <c r="AV20" s="418"/>
      <c r="AW20" s="418"/>
      <c r="AX20" s="418"/>
      <c r="AY20" s="420"/>
      <c r="AZ20" s="371" t="s">
        <v>153</v>
      </c>
      <c r="BA20" s="372"/>
      <c r="BB20" s="372"/>
      <c r="BC20" s="372"/>
      <c r="BD20" s="372"/>
      <c r="BE20" s="372"/>
      <c r="BF20" s="372"/>
      <c r="BG20" s="372"/>
      <c r="BH20" s="372"/>
      <c r="BI20" s="372"/>
      <c r="BJ20" s="372"/>
      <c r="BK20" s="372"/>
      <c r="BL20" s="372"/>
      <c r="BM20" s="373"/>
      <c r="BN20" s="374">
        <v>283141996</v>
      </c>
      <c r="BO20" s="375"/>
      <c r="BP20" s="375"/>
      <c r="BQ20" s="375"/>
      <c r="BR20" s="375"/>
      <c r="BS20" s="375"/>
      <c r="BT20" s="375"/>
      <c r="BU20" s="376"/>
      <c r="BV20" s="374">
        <v>284181588</v>
      </c>
      <c r="BW20" s="375"/>
      <c r="BX20" s="375"/>
      <c r="BY20" s="375"/>
      <c r="BZ20" s="375"/>
      <c r="CA20" s="375"/>
      <c r="CB20" s="375"/>
      <c r="CC20" s="376"/>
      <c r="CD20" s="152"/>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403" t="s">
        <v>154</v>
      </c>
      <c r="X21" s="404"/>
      <c r="Y21" s="404"/>
      <c r="Z21" s="404"/>
      <c r="AA21" s="404"/>
      <c r="AB21" s="404"/>
      <c r="AC21" s="404"/>
      <c r="AD21" s="404"/>
      <c r="AE21" s="404"/>
      <c r="AF21" s="404"/>
      <c r="AG21" s="404"/>
      <c r="AH21" s="405"/>
      <c r="AI21" s="406">
        <v>99.6</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676936165</v>
      </c>
      <c r="BO21" s="381"/>
      <c r="BP21" s="381"/>
      <c r="BQ21" s="381"/>
      <c r="BR21" s="381"/>
      <c r="BS21" s="381"/>
      <c r="BT21" s="381"/>
      <c r="BU21" s="382"/>
      <c r="BV21" s="380">
        <v>666243182</v>
      </c>
      <c r="BW21" s="381"/>
      <c r="BX21" s="381"/>
      <c r="BY21" s="381"/>
      <c r="BZ21" s="381"/>
      <c r="CA21" s="381"/>
      <c r="CB21" s="381"/>
      <c r="CC21" s="382"/>
      <c r="CD21" s="152"/>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1" t="s">
        <v>156</v>
      </c>
      <c r="BA22" s="372"/>
      <c r="BB22" s="372"/>
      <c r="BC22" s="372"/>
      <c r="BD22" s="372"/>
      <c r="BE22" s="372"/>
      <c r="BF22" s="372"/>
      <c r="BG22" s="372"/>
      <c r="BH22" s="372"/>
      <c r="BI22" s="372"/>
      <c r="BJ22" s="372"/>
      <c r="BK22" s="372"/>
      <c r="BL22" s="372"/>
      <c r="BM22" s="373"/>
      <c r="BN22" s="374">
        <v>150501119</v>
      </c>
      <c r="BO22" s="375"/>
      <c r="BP22" s="375"/>
      <c r="BQ22" s="375"/>
      <c r="BR22" s="375"/>
      <c r="BS22" s="375"/>
      <c r="BT22" s="375"/>
      <c r="BU22" s="376"/>
      <c r="BV22" s="374">
        <v>152742585</v>
      </c>
      <c r="BW22" s="375"/>
      <c r="BX22" s="375"/>
      <c r="BY22" s="375"/>
      <c r="BZ22" s="375"/>
      <c r="CA22" s="375"/>
      <c r="CB22" s="375"/>
      <c r="CC22" s="376"/>
      <c r="CD22" s="152"/>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1" t="s">
        <v>157</v>
      </c>
      <c r="BA23" s="372"/>
      <c r="BB23" s="372"/>
      <c r="BC23" s="372"/>
      <c r="BD23" s="372"/>
      <c r="BE23" s="372"/>
      <c r="BF23" s="372"/>
      <c r="BG23" s="372"/>
      <c r="BH23" s="372"/>
      <c r="BI23" s="372"/>
      <c r="BJ23" s="372"/>
      <c r="BK23" s="372"/>
      <c r="BL23" s="372"/>
      <c r="BM23" s="373"/>
      <c r="BN23" s="374">
        <v>5071944</v>
      </c>
      <c r="BO23" s="375"/>
      <c r="BP23" s="375"/>
      <c r="BQ23" s="375"/>
      <c r="BR23" s="375"/>
      <c r="BS23" s="375"/>
      <c r="BT23" s="375"/>
      <c r="BU23" s="376"/>
      <c r="BV23" s="374">
        <v>5410482</v>
      </c>
      <c r="BW23" s="375"/>
      <c r="BX23" s="375"/>
      <c r="BY23" s="375"/>
      <c r="BZ23" s="375"/>
      <c r="CA23" s="375"/>
      <c r="CB23" s="375"/>
      <c r="CC23" s="376"/>
      <c r="CD23" s="152"/>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1" t="s">
        <v>158</v>
      </c>
      <c r="BA24" s="372"/>
      <c r="BB24" s="372"/>
      <c r="BC24" s="372"/>
      <c r="BD24" s="372"/>
      <c r="BE24" s="372"/>
      <c r="BF24" s="372"/>
      <c r="BG24" s="372"/>
      <c r="BH24" s="372"/>
      <c r="BI24" s="372"/>
      <c r="BJ24" s="372"/>
      <c r="BK24" s="372"/>
      <c r="BL24" s="372"/>
      <c r="BM24" s="373"/>
      <c r="BN24" s="374">
        <v>7644299</v>
      </c>
      <c r="BO24" s="375"/>
      <c r="BP24" s="375"/>
      <c r="BQ24" s="375"/>
      <c r="BR24" s="375"/>
      <c r="BS24" s="375"/>
      <c r="BT24" s="375"/>
      <c r="BU24" s="376"/>
      <c r="BV24" s="374">
        <v>7637996</v>
      </c>
      <c r="BW24" s="375"/>
      <c r="BX24" s="375"/>
      <c r="BY24" s="375"/>
      <c r="BZ24" s="375"/>
      <c r="CA24" s="375"/>
      <c r="CB24" s="375"/>
      <c r="CC24" s="376"/>
      <c r="CD24" s="152"/>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00" t="s">
        <v>159</v>
      </c>
      <c r="BA25" s="401"/>
      <c r="BB25" s="401"/>
      <c r="BC25" s="401"/>
      <c r="BD25" s="401"/>
      <c r="BE25" s="401"/>
      <c r="BF25" s="401"/>
      <c r="BG25" s="401"/>
      <c r="BH25" s="401"/>
      <c r="BI25" s="401"/>
      <c r="BJ25" s="401"/>
      <c r="BK25" s="401"/>
      <c r="BL25" s="401"/>
      <c r="BM25" s="402"/>
      <c r="BN25" s="380">
        <v>7644299</v>
      </c>
      <c r="BO25" s="381"/>
      <c r="BP25" s="381"/>
      <c r="BQ25" s="381"/>
      <c r="BR25" s="381"/>
      <c r="BS25" s="381"/>
      <c r="BT25" s="381"/>
      <c r="BU25" s="382"/>
      <c r="BV25" s="380">
        <v>7637996</v>
      </c>
      <c r="BW25" s="381"/>
      <c r="BX25" s="381"/>
      <c r="BY25" s="381"/>
      <c r="BZ25" s="381"/>
      <c r="CA25" s="381"/>
      <c r="CB25" s="381"/>
      <c r="CC25" s="382"/>
      <c r="CD25" s="152"/>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383" t="s">
        <v>160</v>
      </c>
      <c r="BA26" s="384"/>
      <c r="BB26" s="384"/>
      <c r="BC26" s="385"/>
      <c r="BD26" s="392" t="s">
        <v>46</v>
      </c>
      <c r="BE26" s="393"/>
      <c r="BF26" s="393"/>
      <c r="BG26" s="393"/>
      <c r="BH26" s="393"/>
      <c r="BI26" s="393"/>
      <c r="BJ26" s="393"/>
      <c r="BK26" s="393"/>
      <c r="BL26" s="393"/>
      <c r="BM26" s="394"/>
      <c r="BN26" s="395">
        <v>31728299</v>
      </c>
      <c r="BO26" s="396"/>
      <c r="BP26" s="396"/>
      <c r="BQ26" s="396"/>
      <c r="BR26" s="396"/>
      <c r="BS26" s="396"/>
      <c r="BT26" s="396"/>
      <c r="BU26" s="397"/>
      <c r="BV26" s="395">
        <v>31816116</v>
      </c>
      <c r="BW26" s="396"/>
      <c r="BX26" s="396"/>
      <c r="BY26" s="396"/>
      <c r="BZ26" s="396"/>
      <c r="CA26" s="396"/>
      <c r="CB26" s="396"/>
      <c r="CC26" s="397"/>
      <c r="CD26" s="152"/>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386"/>
      <c r="BA27" s="387"/>
      <c r="BB27" s="387"/>
      <c r="BC27" s="388"/>
      <c r="BD27" s="371" t="s">
        <v>161</v>
      </c>
      <c r="BE27" s="372"/>
      <c r="BF27" s="372"/>
      <c r="BG27" s="372"/>
      <c r="BH27" s="372"/>
      <c r="BI27" s="372"/>
      <c r="BJ27" s="372"/>
      <c r="BK27" s="372"/>
      <c r="BL27" s="372"/>
      <c r="BM27" s="373"/>
      <c r="BN27" s="374">
        <v>14325415</v>
      </c>
      <c r="BO27" s="375"/>
      <c r="BP27" s="375"/>
      <c r="BQ27" s="375"/>
      <c r="BR27" s="375"/>
      <c r="BS27" s="375"/>
      <c r="BT27" s="375"/>
      <c r="BU27" s="376"/>
      <c r="BV27" s="374">
        <v>12290311</v>
      </c>
      <c r="BW27" s="375"/>
      <c r="BX27" s="375"/>
      <c r="BY27" s="375"/>
      <c r="BZ27" s="375"/>
      <c r="CA27" s="375"/>
      <c r="CB27" s="375"/>
      <c r="CC27" s="376"/>
      <c r="CD27" s="152"/>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389"/>
      <c r="BA28" s="390"/>
      <c r="BB28" s="390"/>
      <c r="BC28" s="391"/>
      <c r="BD28" s="377" t="s">
        <v>48</v>
      </c>
      <c r="BE28" s="378"/>
      <c r="BF28" s="378"/>
      <c r="BG28" s="378"/>
      <c r="BH28" s="378"/>
      <c r="BI28" s="378"/>
      <c r="BJ28" s="378"/>
      <c r="BK28" s="378"/>
      <c r="BL28" s="378"/>
      <c r="BM28" s="379"/>
      <c r="BN28" s="380">
        <v>48839420</v>
      </c>
      <c r="BO28" s="381"/>
      <c r="BP28" s="381"/>
      <c r="BQ28" s="381"/>
      <c r="BR28" s="381"/>
      <c r="BS28" s="381"/>
      <c r="BT28" s="381"/>
      <c r="BU28" s="382"/>
      <c r="BV28" s="380">
        <v>48281657</v>
      </c>
      <c r="BW28" s="381"/>
      <c r="BX28" s="381"/>
      <c r="BY28" s="381"/>
      <c r="BZ28" s="381"/>
      <c r="CA28" s="381"/>
      <c r="CB28" s="381"/>
      <c r="CC28" s="382"/>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8"/>
      <c r="U31" s="364" t="s">
        <v>168</v>
      </c>
      <c r="V31" s="364"/>
      <c r="W31" s="365" t="s">
        <v>169</v>
      </c>
      <c r="X31" s="365"/>
      <c r="Y31" s="365"/>
      <c r="Z31" s="365"/>
      <c r="AA31" s="365"/>
      <c r="AB31" s="365"/>
      <c r="AC31" s="365"/>
      <c r="AD31" s="365"/>
      <c r="AE31" s="365"/>
      <c r="AF31" s="365"/>
      <c r="AG31" s="365"/>
      <c r="AH31" s="365"/>
      <c r="AI31" s="365"/>
      <c r="AJ31" s="365"/>
      <c r="AK31" s="365"/>
      <c r="AL31" s="158"/>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8"/>
      <c r="CO31" s="364" t="s">
        <v>168</v>
      </c>
      <c r="CP31" s="364"/>
      <c r="CQ31" s="365" t="s">
        <v>171</v>
      </c>
      <c r="CR31" s="365"/>
      <c r="CS31" s="365"/>
      <c r="CT31" s="365"/>
      <c r="CU31" s="365"/>
      <c r="CV31" s="365"/>
      <c r="CW31" s="365"/>
      <c r="CX31" s="365"/>
      <c r="CY31" s="365"/>
      <c r="CZ31" s="365"/>
      <c r="DA31" s="365"/>
      <c r="DB31" s="365"/>
      <c r="DC31" s="365"/>
      <c r="DD31" s="365"/>
      <c r="DE31" s="365"/>
      <c r="DF31" s="158"/>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国民健康保険事業特別会計</v>
      </c>
      <c r="X32" s="362"/>
      <c r="Y32" s="362"/>
      <c r="Z32" s="362"/>
      <c r="AA32" s="362"/>
      <c r="AB32" s="362"/>
      <c r="AC32" s="362"/>
      <c r="AD32" s="362"/>
      <c r="AE32" s="362"/>
      <c r="AF32" s="362"/>
      <c r="AG32" s="362"/>
      <c r="AH32" s="362"/>
      <c r="AI32" s="362"/>
      <c r="AJ32" s="362"/>
      <c r="AK32" s="362"/>
      <c r="AL32" s="144"/>
      <c r="AM32" s="361">
        <f>IF(AO32="","",MAX(C32:D41,U32:V41)+1)</f>
        <v>12</v>
      </c>
      <c r="AN32" s="361"/>
      <c r="AO32" s="362" t="str">
        <f>IF('各会計、関係団体の財政状況及び健全化判断比率'!B29="","",'各会計、関係団体の財政状況及び健全化判断比率'!B29)</f>
        <v>モーターボート競走事業会計</v>
      </c>
      <c r="AP32" s="362"/>
      <c r="AQ32" s="362"/>
      <c r="AR32" s="362"/>
      <c r="AS32" s="362"/>
      <c r="AT32" s="362"/>
      <c r="AU32" s="362"/>
      <c r="AV32" s="362"/>
      <c r="AW32" s="362"/>
      <c r="AX32" s="362"/>
      <c r="AY32" s="362"/>
      <c r="AZ32" s="362"/>
      <c r="BA32" s="362"/>
      <c r="BB32" s="362"/>
      <c r="BC32" s="362"/>
      <c r="BD32" s="144"/>
      <c r="BE32" s="361" t="str">
        <f>IF(BG32="","",MAX(C32:D41,U32:V41,AM32:AN41)+1)</f>
        <v/>
      </c>
      <c r="BF32" s="361"/>
      <c r="BG32" s="362"/>
      <c r="BH32" s="362"/>
      <c r="BI32" s="362"/>
      <c r="BJ32" s="362"/>
      <c r="BK32" s="362"/>
      <c r="BL32" s="362"/>
      <c r="BM32" s="362"/>
      <c r="BN32" s="362"/>
      <c r="BO32" s="362"/>
      <c r="BP32" s="362"/>
      <c r="BQ32" s="362"/>
      <c r="BR32" s="362"/>
      <c r="BS32" s="362"/>
      <c r="BT32" s="362"/>
      <c r="BU32" s="362"/>
      <c r="BV32" s="144"/>
      <c r="BW32" s="361">
        <f>IF(BY32="","",MAX(C32:D41,U32:V41,AM32:AN41,BE32:BF41)+1)</f>
        <v>17</v>
      </c>
      <c r="BX32" s="361"/>
      <c r="BY32" s="362" t="str">
        <f>IF('各会計、関係団体の財政状況及び健全化判断比率'!B68="","",'各会計、関係団体の財政状況及び健全化判断比率'!B68)</f>
        <v>関西広域連合</v>
      </c>
      <c r="BZ32" s="362"/>
      <c r="CA32" s="362"/>
      <c r="CB32" s="362"/>
      <c r="CC32" s="362"/>
      <c r="CD32" s="362"/>
      <c r="CE32" s="362"/>
      <c r="CF32" s="362"/>
      <c r="CG32" s="362"/>
      <c r="CH32" s="362"/>
      <c r="CI32" s="362"/>
      <c r="CJ32" s="362"/>
      <c r="CK32" s="362"/>
      <c r="CL32" s="362"/>
      <c r="CM32" s="362"/>
      <c r="CN32" s="144"/>
      <c r="CO32" s="361">
        <f>IF(CQ32="","",MAX(C32:D41,U32:V41,AM32:AN41,BE32:BF41,BW32:BX41)+1)</f>
        <v>18</v>
      </c>
      <c r="CP32" s="361"/>
      <c r="CQ32" s="362" t="str">
        <f>IF('各会計、関係団体の財政状況及び健全化判断比率'!BS7="","",'各会計、関係団体の財政状況及び健全化判断比率'!BS7)</f>
        <v>びわ湖放送株式会社</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市町振興資金貸付事業特別会計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13</v>
      </c>
      <c r="AN33" s="361"/>
      <c r="AO33" s="362" t="str">
        <f>IF('各会計、関係団体の財政状況及び健全化判断比率'!B30="","",'各会計、関係団体の財政状況及び健全化判断比率'!B30)</f>
        <v>病院事業会計</v>
      </c>
      <c r="AP33" s="362"/>
      <c r="AQ33" s="362"/>
      <c r="AR33" s="362"/>
      <c r="AS33" s="362"/>
      <c r="AT33" s="362"/>
      <c r="AU33" s="362"/>
      <c r="AV33" s="362"/>
      <c r="AW33" s="362"/>
      <c r="AX33" s="362"/>
      <c r="AY33" s="362"/>
      <c r="AZ33" s="362"/>
      <c r="BA33" s="362"/>
      <c r="BB33" s="362"/>
      <c r="BC33" s="362"/>
      <c r="BD33" s="144"/>
      <c r="BE33" s="361" t="str">
        <f t="shared" ref="BE33:BE41" si="2">IF(BG33="","",BE32+1)</f>
        <v/>
      </c>
      <c r="BF33" s="361"/>
      <c r="BG33" s="362"/>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19</v>
      </c>
      <c r="CP33" s="361"/>
      <c r="CQ33" s="362" t="str">
        <f>IF('各会計、関係団体の財政状況及び健全化判断比率'!BS8="","",'各会計、関係団体の財政状況及び健全化判断比率'!BS8)</f>
        <v>滋賀県土地開発公社</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母子父子寡婦福祉資金貸付事業特別会計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14</v>
      </c>
      <c r="AN34" s="361"/>
      <c r="AO34" s="362" t="str">
        <f>IF('各会計、関係団体の財政状況及び健全化判断比率'!B31="","",'各会計、関係団体の財政状況及び健全化判断比率'!B31)</f>
        <v>琵琶湖流域下水道事業会計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20</v>
      </c>
      <c r="CP34" s="361"/>
      <c r="CQ34" s="362" t="str">
        <f>IF('各会計、関係団体の財政状況及び健全化判断比率'!BS9="","",'各会計、関係団体の財政状況及び健全化判断比率'!BS9)</f>
        <v>滋賀県国際協会</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中小企業支援資金貸付事業特別会計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15</v>
      </c>
      <c r="AN35" s="361"/>
      <c r="AO35" s="362" t="str">
        <f>IF('各会計、関係団体の財政状況及び健全化判断比率'!B32="","",'各会計、関係団体の財政状況及び健全化判断比率'!B32)</f>
        <v>工業用水道事業会計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21</v>
      </c>
      <c r="CP35" s="361"/>
      <c r="CQ35" s="362" t="str">
        <f>IF('各会計、関係団体の財政状況及び健全化判断比率'!BS10="","",'各会計、関係団体の財政状況及び健全化判断比率'!BS10)</f>
        <v>淡海文化振興財団</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林業・木材産業改善資金貸付事業特別会計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f t="shared" si="1"/>
        <v>16</v>
      </c>
      <c r="AN36" s="361"/>
      <c r="AO36" s="362" t="str">
        <f>IF('各会計、関係団体の財政状況及び健全化判断比率'!B33="","",'各会計、関係団体の財政状況及び健全化判断比率'!B33)</f>
        <v>水道用水供給事業会計</v>
      </c>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22</v>
      </c>
      <c r="CP36" s="361"/>
      <c r="CQ36" s="362" t="str">
        <f>IF('各会計、関係団体の財政状況及び健全化判断比率'!BS11="","",'各会計、関係団体の財政状況及び健全化判断比率'!BS11)</f>
        <v>公立大学法人滋賀県立大学</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沿岸漁業改善資金貸付事業特別会計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23</v>
      </c>
      <c r="CP37" s="361"/>
      <c r="CQ37" s="362" t="str">
        <f>IF('各会計、関係団体の財政状況及び健全化判断比率'!BS12="","",'各会計、関係団体の財政状況及び健全化判断比率'!BS12)</f>
        <v>滋賀県希望が丘文化公園</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公債管理特別会計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24</v>
      </c>
      <c r="CP38" s="361"/>
      <c r="CQ38" s="362" t="str">
        <f>IF('各会計、関係団体の財政状況及び健全化判断比率'!BS13="","",'各会計、関係団体の財政状況及び健全化判断比率'!BS13)</f>
        <v>びわ湖芸術文化財団</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土地取得事業特別会計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25</v>
      </c>
      <c r="CP39" s="361"/>
      <c r="CQ39" s="362" t="str">
        <f>IF('各会計、関係団体の財政状況及び健全化判断比率'!BS14="","",'各会計、関係団体の財政状況及び健全化判断比率'!BS14)</f>
        <v>滋賀県スポーツ協会</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用品調達事業特別会計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26</v>
      </c>
      <c r="CP40" s="361"/>
      <c r="CQ40" s="362" t="str">
        <f>IF('各会計、関係団体の財政状況及び健全化判断比率'!BS15="","",'各会計、関係団体の財政状況及び健全化判断比率'!BS15)</f>
        <v>滋賀県環境事業公社</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収入証紙特別会計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27</v>
      </c>
      <c r="CP41" s="361"/>
      <c r="CQ41" s="362" t="str">
        <f>IF('各会計、関係団体の財政状況及び健全化判断比率'!BS16="","",'各会計、関係団体の財政状況及び健全化判断比率'!BS16)</f>
        <v>滋賀県造林公社</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ss5Dkh1lNi7kr4o2QIeJABcfGBbmINUM86dwxV951qSooFxC36o47ZD8nkglDCzo4r93Q4A/Gutp5ZdVrTyegw==" saltValue="Dd+I/Li3IPqDW43b3latY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89" zoomScaleNormal="89"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2">
      <c r="A34" s="10"/>
      <c r="B34" s="19"/>
      <c r="C34" s="1112" t="s">
        <v>517</v>
      </c>
      <c r="D34" s="1112"/>
      <c r="E34" s="1113"/>
      <c r="F34" s="20">
        <v>1.85</v>
      </c>
      <c r="G34" s="21">
        <v>1.67</v>
      </c>
      <c r="H34" s="21">
        <v>2.35</v>
      </c>
      <c r="I34" s="21">
        <v>2.78</v>
      </c>
      <c r="J34" s="22">
        <v>2.99</v>
      </c>
      <c r="K34" s="10"/>
      <c r="L34" s="10"/>
      <c r="M34" s="10"/>
      <c r="N34" s="10"/>
      <c r="O34" s="10"/>
      <c r="P34" s="10"/>
    </row>
    <row r="35" spans="1:16" ht="39" customHeight="1" x14ac:dyDescent="0.2">
      <c r="A35" s="10"/>
      <c r="B35" s="23"/>
      <c r="C35" s="1108" t="s">
        <v>518</v>
      </c>
      <c r="D35" s="1108"/>
      <c r="E35" s="1109"/>
      <c r="F35" s="24">
        <v>3.43</v>
      </c>
      <c r="G35" s="25">
        <v>2.75</v>
      </c>
      <c r="H35" s="25">
        <v>2.25</v>
      </c>
      <c r="I35" s="25">
        <v>2.0499999999999998</v>
      </c>
      <c r="J35" s="26">
        <v>2.12</v>
      </c>
      <c r="K35" s="10"/>
      <c r="L35" s="10"/>
      <c r="M35" s="10"/>
      <c r="N35" s="10"/>
      <c r="O35" s="10"/>
      <c r="P35" s="10"/>
    </row>
    <row r="36" spans="1:16" ht="39" customHeight="1" x14ac:dyDescent="0.2">
      <c r="A36" s="10"/>
      <c r="B36" s="23"/>
      <c r="C36" s="1108" t="s">
        <v>519</v>
      </c>
      <c r="D36" s="1108"/>
      <c r="E36" s="1109"/>
      <c r="F36" s="24">
        <v>1.86</v>
      </c>
      <c r="G36" s="25">
        <v>1.57</v>
      </c>
      <c r="H36" s="25">
        <v>1.44</v>
      </c>
      <c r="I36" s="25">
        <v>1.34</v>
      </c>
      <c r="J36" s="26">
        <v>1.37</v>
      </c>
      <c r="K36" s="10"/>
      <c r="L36" s="10"/>
      <c r="M36" s="10"/>
      <c r="N36" s="10"/>
      <c r="O36" s="10"/>
      <c r="P36" s="10"/>
    </row>
    <row r="37" spans="1:16" ht="39" customHeight="1" x14ac:dyDescent="0.2">
      <c r="A37" s="10"/>
      <c r="B37" s="23"/>
      <c r="C37" s="1108" t="s">
        <v>520</v>
      </c>
      <c r="D37" s="1108"/>
      <c r="E37" s="1109"/>
      <c r="F37" s="24">
        <v>1.3</v>
      </c>
      <c r="G37" s="25">
        <v>0.93</v>
      </c>
      <c r="H37" s="25">
        <v>0.73</v>
      </c>
      <c r="I37" s="25">
        <v>0.52</v>
      </c>
      <c r="J37" s="26">
        <v>0.72</v>
      </c>
      <c r="K37" s="10"/>
      <c r="L37" s="10"/>
      <c r="M37" s="10"/>
      <c r="N37" s="10"/>
      <c r="O37" s="10"/>
      <c r="P37" s="10"/>
    </row>
    <row r="38" spans="1:16" ht="39" customHeight="1" x14ac:dyDescent="0.2">
      <c r="A38" s="10"/>
      <c r="B38" s="23"/>
      <c r="C38" s="1108" t="s">
        <v>521</v>
      </c>
      <c r="D38" s="1108"/>
      <c r="E38" s="1109"/>
      <c r="F38" s="24">
        <v>1.1599999999999999</v>
      </c>
      <c r="G38" s="25">
        <v>1.19</v>
      </c>
      <c r="H38" s="25">
        <v>1.61</v>
      </c>
      <c r="I38" s="25">
        <v>1.31</v>
      </c>
      <c r="J38" s="26">
        <v>0.69</v>
      </c>
      <c r="K38" s="10"/>
      <c r="L38" s="10"/>
      <c r="M38" s="10"/>
      <c r="N38" s="10"/>
      <c r="O38" s="10"/>
      <c r="P38" s="10"/>
    </row>
    <row r="39" spans="1:16" ht="39" customHeight="1" x14ac:dyDescent="0.2">
      <c r="A39" s="10"/>
      <c r="B39" s="23"/>
      <c r="C39" s="1108" t="s">
        <v>522</v>
      </c>
      <c r="D39" s="1108"/>
      <c r="E39" s="1109"/>
      <c r="F39" s="24">
        <v>0.56999999999999995</v>
      </c>
      <c r="G39" s="25">
        <v>0.7</v>
      </c>
      <c r="H39" s="25">
        <v>0.67</v>
      </c>
      <c r="I39" s="25">
        <v>0.66</v>
      </c>
      <c r="J39" s="26">
        <v>0.4</v>
      </c>
      <c r="K39" s="10"/>
      <c r="L39" s="10"/>
      <c r="M39" s="10"/>
      <c r="N39" s="10"/>
      <c r="O39" s="10"/>
      <c r="P39" s="10"/>
    </row>
    <row r="40" spans="1:16" ht="39" customHeight="1" x14ac:dyDescent="0.2">
      <c r="A40" s="10"/>
      <c r="B40" s="23"/>
      <c r="C40" s="1108" t="s">
        <v>523</v>
      </c>
      <c r="D40" s="1108"/>
      <c r="E40" s="1109"/>
      <c r="F40" s="24">
        <v>0.23</v>
      </c>
      <c r="G40" s="25">
        <v>0.25</v>
      </c>
      <c r="H40" s="25">
        <v>0.26</v>
      </c>
      <c r="I40" s="25">
        <v>0.26</v>
      </c>
      <c r="J40" s="26">
        <v>0.25</v>
      </c>
      <c r="K40" s="10"/>
      <c r="L40" s="10"/>
      <c r="M40" s="10"/>
      <c r="N40" s="10"/>
      <c r="O40" s="10"/>
      <c r="P40" s="10"/>
    </row>
    <row r="41" spans="1:16" ht="39" customHeight="1" x14ac:dyDescent="0.2">
      <c r="A41" s="10"/>
      <c r="B41" s="23"/>
      <c r="C41" s="1108" t="s">
        <v>524</v>
      </c>
      <c r="D41" s="1108"/>
      <c r="E41" s="1109"/>
      <c r="F41" s="24">
        <v>0</v>
      </c>
      <c r="G41" s="25">
        <v>0.04</v>
      </c>
      <c r="H41" s="25">
        <v>0.03</v>
      </c>
      <c r="I41" s="25">
        <v>0.04</v>
      </c>
      <c r="J41" s="26">
        <v>0.04</v>
      </c>
      <c r="K41" s="10"/>
      <c r="L41" s="10"/>
      <c r="M41" s="10"/>
      <c r="N41" s="10"/>
      <c r="O41" s="10"/>
      <c r="P41" s="10"/>
    </row>
    <row r="42" spans="1:16" ht="39" customHeight="1" x14ac:dyDescent="0.2">
      <c r="A42" s="10"/>
      <c r="B42" s="27"/>
      <c r="C42" s="1108" t="s">
        <v>525</v>
      </c>
      <c r="D42" s="1108"/>
      <c r="E42" s="1109"/>
      <c r="F42" s="24" t="s">
        <v>473</v>
      </c>
      <c r="G42" s="25" t="s">
        <v>473</v>
      </c>
      <c r="H42" s="25" t="s">
        <v>473</v>
      </c>
      <c r="I42" s="25" t="s">
        <v>473</v>
      </c>
      <c r="J42" s="26" t="s">
        <v>473</v>
      </c>
      <c r="K42" s="10"/>
      <c r="L42" s="10"/>
      <c r="M42" s="10"/>
      <c r="N42" s="10"/>
      <c r="O42" s="10"/>
      <c r="P42" s="10"/>
    </row>
    <row r="43" spans="1:16" ht="39" customHeight="1" thickBot="1" x14ac:dyDescent="0.25">
      <c r="A43" s="10"/>
      <c r="B43" s="28"/>
      <c r="C43" s="1110" t="s">
        <v>526</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lnN0DmDHA9bgW1/A1goaw4mi2ayIWVvaRpVBlMJKBhvD6Xnff4kNY9wqN9jTeI5wq4is96DB1i1gZD0b7MaPtw==" saltValue="wbZyk28nUdynYb/t+GD/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511</v>
      </c>
      <c r="L44" s="42" t="s">
        <v>512</v>
      </c>
      <c r="M44" s="42" t="s">
        <v>513</v>
      </c>
      <c r="N44" s="42" t="s">
        <v>514</v>
      </c>
      <c r="O44" s="43" t="s">
        <v>515</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72474</v>
      </c>
      <c r="L45" s="46">
        <v>73711</v>
      </c>
      <c r="M45" s="46">
        <v>74969</v>
      </c>
      <c r="N45" s="46">
        <v>73650</v>
      </c>
      <c r="O45" s="47">
        <v>70265</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473</v>
      </c>
      <c r="L46" s="50">
        <v>0</v>
      </c>
      <c r="M46" s="50" t="s">
        <v>473</v>
      </c>
      <c r="N46" s="50" t="s">
        <v>473</v>
      </c>
      <c r="O46" s="51" t="s">
        <v>473</v>
      </c>
      <c r="P46" s="34"/>
      <c r="Q46" s="34"/>
      <c r="R46" s="34"/>
      <c r="S46" s="34"/>
      <c r="T46" s="34"/>
      <c r="U46" s="34"/>
    </row>
    <row r="47" spans="1:21" ht="30.75" customHeight="1" x14ac:dyDescent="0.2">
      <c r="A47" s="34"/>
      <c r="B47" s="1139"/>
      <c r="C47" s="1140"/>
      <c r="D47" s="48"/>
      <c r="E47" s="1116" t="s">
        <v>13</v>
      </c>
      <c r="F47" s="1116"/>
      <c r="G47" s="1116"/>
      <c r="H47" s="1116"/>
      <c r="I47" s="1116"/>
      <c r="J47" s="1117"/>
      <c r="K47" s="49">
        <v>3000</v>
      </c>
      <c r="L47" s="50">
        <v>3333</v>
      </c>
      <c r="M47" s="50">
        <v>3500</v>
      </c>
      <c r="N47" s="50">
        <v>3500</v>
      </c>
      <c r="O47" s="51">
        <v>3861</v>
      </c>
      <c r="P47" s="34"/>
      <c r="Q47" s="34"/>
      <c r="R47" s="34"/>
      <c r="S47" s="34"/>
      <c r="T47" s="34"/>
      <c r="U47" s="34"/>
    </row>
    <row r="48" spans="1:21" ht="30.75" customHeight="1" x14ac:dyDescent="0.2">
      <c r="A48" s="34"/>
      <c r="B48" s="1139"/>
      <c r="C48" s="1140"/>
      <c r="D48" s="48"/>
      <c r="E48" s="1116" t="s">
        <v>14</v>
      </c>
      <c r="F48" s="1116"/>
      <c r="G48" s="1116"/>
      <c r="H48" s="1116"/>
      <c r="I48" s="1116"/>
      <c r="J48" s="1117"/>
      <c r="K48" s="49">
        <v>3051</v>
      </c>
      <c r="L48" s="50">
        <v>2934</v>
      </c>
      <c r="M48" s="50">
        <v>2927</v>
      </c>
      <c r="N48" s="50">
        <v>2935</v>
      </c>
      <c r="O48" s="51">
        <v>2879</v>
      </c>
      <c r="P48" s="34"/>
      <c r="Q48" s="34"/>
      <c r="R48" s="34"/>
      <c r="S48" s="34"/>
      <c r="T48" s="34"/>
      <c r="U48" s="34"/>
    </row>
    <row r="49" spans="1:21" ht="30.75" customHeight="1" x14ac:dyDescent="0.2">
      <c r="A49" s="34"/>
      <c r="B49" s="1139"/>
      <c r="C49" s="1140"/>
      <c r="D49" s="48"/>
      <c r="E49" s="1116" t="s">
        <v>15</v>
      </c>
      <c r="F49" s="1116"/>
      <c r="G49" s="1116"/>
      <c r="H49" s="1116"/>
      <c r="I49" s="1116"/>
      <c r="J49" s="1117"/>
      <c r="K49" s="49">
        <v>0</v>
      </c>
      <c r="L49" s="50">
        <v>0</v>
      </c>
      <c r="M49" s="50">
        <v>0</v>
      </c>
      <c r="N49" s="50">
        <v>0</v>
      </c>
      <c r="O49" s="51">
        <v>0</v>
      </c>
      <c r="P49" s="34"/>
      <c r="Q49" s="34"/>
      <c r="R49" s="34"/>
      <c r="S49" s="34"/>
      <c r="T49" s="34"/>
      <c r="U49" s="34"/>
    </row>
    <row r="50" spans="1:21" ht="30.75" customHeight="1" x14ac:dyDescent="0.2">
      <c r="A50" s="34"/>
      <c r="B50" s="1139"/>
      <c r="C50" s="1140"/>
      <c r="D50" s="48"/>
      <c r="E50" s="1116" t="s">
        <v>16</v>
      </c>
      <c r="F50" s="1116"/>
      <c r="G50" s="1116"/>
      <c r="H50" s="1116"/>
      <c r="I50" s="1116"/>
      <c r="J50" s="1117"/>
      <c r="K50" s="49">
        <v>3124</v>
      </c>
      <c r="L50" s="50">
        <v>3109</v>
      </c>
      <c r="M50" s="50">
        <v>4118</v>
      </c>
      <c r="N50" s="50">
        <v>3602</v>
      </c>
      <c r="O50" s="51">
        <v>3713</v>
      </c>
      <c r="P50" s="34"/>
      <c r="Q50" s="34"/>
      <c r="R50" s="34"/>
      <c r="S50" s="34"/>
      <c r="T50" s="34"/>
      <c r="U50" s="34"/>
    </row>
    <row r="51" spans="1:21" ht="30.75" customHeight="1" x14ac:dyDescent="0.2">
      <c r="A51" s="34"/>
      <c r="B51" s="1141"/>
      <c r="C51" s="1142"/>
      <c r="D51" s="52"/>
      <c r="E51" s="1116" t="s">
        <v>17</v>
      </c>
      <c r="F51" s="1116"/>
      <c r="G51" s="1116"/>
      <c r="H51" s="1116"/>
      <c r="I51" s="1116"/>
      <c r="J51" s="1117"/>
      <c r="K51" s="49">
        <v>4</v>
      </c>
      <c r="L51" s="50">
        <v>14</v>
      </c>
      <c r="M51" s="50">
        <v>8</v>
      </c>
      <c r="N51" s="50">
        <v>5</v>
      </c>
      <c r="O51" s="51">
        <v>7</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51700</v>
      </c>
      <c r="L52" s="50">
        <v>50582</v>
      </c>
      <c r="M52" s="50">
        <v>50409</v>
      </c>
      <c r="N52" s="50">
        <v>48731</v>
      </c>
      <c r="O52" s="51">
        <v>47609</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29953</v>
      </c>
      <c r="L53" s="55">
        <v>32519</v>
      </c>
      <c r="M53" s="55">
        <v>35113</v>
      </c>
      <c r="N53" s="55">
        <v>34961</v>
      </c>
      <c r="O53" s="56">
        <v>33116</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527</v>
      </c>
      <c r="P55" s="34"/>
      <c r="Q55" s="34"/>
      <c r="R55" s="34"/>
      <c r="S55" s="34"/>
      <c r="T55" s="34"/>
      <c r="U55" s="34"/>
    </row>
    <row r="56" spans="1:21" ht="30.75" customHeight="1" thickBot="1" x14ac:dyDescent="0.3">
      <c r="A56" s="34"/>
      <c r="B56" s="60"/>
      <c r="C56" s="61"/>
      <c r="D56" s="61"/>
      <c r="E56" s="62"/>
      <c r="F56" s="62"/>
      <c r="G56" s="62"/>
      <c r="H56" s="62"/>
      <c r="I56" s="62"/>
      <c r="J56" s="63" t="s">
        <v>3</v>
      </c>
      <c r="K56" s="64" t="s">
        <v>528</v>
      </c>
      <c r="L56" s="65" t="s">
        <v>529</v>
      </c>
      <c r="M56" s="65" t="s">
        <v>530</v>
      </c>
      <c r="N56" s="65" t="s">
        <v>531</v>
      </c>
      <c r="O56" s="66" t="s">
        <v>532</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c r="L57" s="68"/>
      <c r="M57" s="68"/>
      <c r="N57" s="68"/>
      <c r="O57" s="69"/>
      <c r="P57" s="34"/>
      <c r="Q57" s="34"/>
      <c r="R57" s="34"/>
      <c r="S57" s="34"/>
      <c r="T57" s="34"/>
      <c r="U57" s="34"/>
    </row>
    <row r="58" spans="1:21" ht="30.75" customHeight="1" x14ac:dyDescent="0.2">
      <c r="A58" s="34"/>
      <c r="B58" s="1124"/>
      <c r="C58" s="1125"/>
      <c r="D58" s="1131" t="s">
        <v>26</v>
      </c>
      <c r="E58" s="1132"/>
      <c r="F58" s="1132"/>
      <c r="G58" s="1132"/>
      <c r="H58" s="1132"/>
      <c r="I58" s="1132"/>
      <c r="J58" s="1133"/>
      <c r="K58" s="70">
        <v>12000</v>
      </c>
      <c r="L58" s="71">
        <v>15000</v>
      </c>
      <c r="M58" s="71">
        <v>15000</v>
      </c>
      <c r="N58" s="71">
        <v>15167</v>
      </c>
      <c r="O58" s="72">
        <v>15334</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12000</v>
      </c>
      <c r="L59" s="74">
        <v>15000</v>
      </c>
      <c r="M59" s="74">
        <v>15000</v>
      </c>
      <c r="N59" s="74">
        <v>15167</v>
      </c>
      <c r="O59" s="75">
        <v>15334</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NJ0cFXpjg9/8pCECBPhLZSVsyv+AM8zGlWW6Pr9rv0Io7M62uhCzEgQWN/GFglyHxhi6mhdcMBAe5Ou1vtt39g==" saltValue="XPK0gYTsoGA4OWpDNdSJ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511</v>
      </c>
      <c r="J40" s="336" t="s">
        <v>512</v>
      </c>
      <c r="K40" s="336" t="s">
        <v>513</v>
      </c>
      <c r="L40" s="336" t="s">
        <v>514</v>
      </c>
      <c r="M40" s="337" t="s">
        <v>515</v>
      </c>
    </row>
    <row r="41" spans="2:13" ht="27.75" customHeight="1" x14ac:dyDescent="0.2">
      <c r="B41" s="1157" t="s">
        <v>30</v>
      </c>
      <c r="C41" s="1158"/>
      <c r="D41" s="85"/>
      <c r="E41" s="1159" t="s">
        <v>31</v>
      </c>
      <c r="F41" s="1159"/>
      <c r="G41" s="1159"/>
      <c r="H41" s="1160"/>
      <c r="I41" s="338">
        <v>1108160</v>
      </c>
      <c r="J41" s="339">
        <v>1120360</v>
      </c>
      <c r="K41" s="339">
        <v>1097425</v>
      </c>
      <c r="L41" s="339">
        <v>1081265</v>
      </c>
      <c r="M41" s="340">
        <v>1070619</v>
      </c>
    </row>
    <row r="42" spans="2:13" ht="27.75" customHeight="1" x14ac:dyDescent="0.2">
      <c r="B42" s="1147"/>
      <c r="C42" s="1148"/>
      <c r="D42" s="86"/>
      <c r="E42" s="1151" t="s">
        <v>32</v>
      </c>
      <c r="F42" s="1151"/>
      <c r="G42" s="1151"/>
      <c r="H42" s="1152"/>
      <c r="I42" s="341">
        <v>47588</v>
      </c>
      <c r="J42" s="342">
        <v>48801</v>
      </c>
      <c r="K42" s="342">
        <v>48312</v>
      </c>
      <c r="L42" s="342">
        <v>52543</v>
      </c>
      <c r="M42" s="343">
        <v>44419</v>
      </c>
    </row>
    <row r="43" spans="2:13" ht="27.75" customHeight="1" x14ac:dyDescent="0.2">
      <c r="B43" s="1147"/>
      <c r="C43" s="1148"/>
      <c r="D43" s="86"/>
      <c r="E43" s="1151" t="s">
        <v>33</v>
      </c>
      <c r="F43" s="1151"/>
      <c r="G43" s="1151"/>
      <c r="H43" s="1152"/>
      <c r="I43" s="341">
        <v>37236</v>
      </c>
      <c r="J43" s="342">
        <v>34289</v>
      </c>
      <c r="K43" s="342">
        <v>36451</v>
      </c>
      <c r="L43" s="342">
        <v>31835</v>
      </c>
      <c r="M43" s="343">
        <v>35843</v>
      </c>
    </row>
    <row r="44" spans="2:13" ht="27.75" customHeight="1" x14ac:dyDescent="0.2">
      <c r="B44" s="1147"/>
      <c r="C44" s="1148"/>
      <c r="D44" s="86"/>
      <c r="E44" s="1151" t="s">
        <v>34</v>
      </c>
      <c r="F44" s="1151"/>
      <c r="G44" s="1151"/>
      <c r="H44" s="1152"/>
      <c r="I44" s="341">
        <v>1</v>
      </c>
      <c r="J44" s="342">
        <v>1</v>
      </c>
      <c r="K44" s="342">
        <v>0</v>
      </c>
      <c r="L44" s="342">
        <v>0</v>
      </c>
      <c r="M44" s="343">
        <v>0</v>
      </c>
    </row>
    <row r="45" spans="2:13" ht="27.75" customHeight="1" x14ac:dyDescent="0.2">
      <c r="B45" s="1147"/>
      <c r="C45" s="1148"/>
      <c r="D45" s="86"/>
      <c r="E45" s="1151" t="s">
        <v>35</v>
      </c>
      <c r="F45" s="1151"/>
      <c r="G45" s="1151"/>
      <c r="H45" s="1152"/>
      <c r="I45" s="341">
        <v>118225</v>
      </c>
      <c r="J45" s="342">
        <v>113893</v>
      </c>
      <c r="K45" s="342">
        <v>110177</v>
      </c>
      <c r="L45" s="342">
        <v>113417</v>
      </c>
      <c r="M45" s="343">
        <v>112273</v>
      </c>
    </row>
    <row r="46" spans="2:13" ht="27.75" customHeight="1" x14ac:dyDescent="0.2">
      <c r="B46" s="1147"/>
      <c r="C46" s="1148"/>
      <c r="D46" s="87"/>
      <c r="E46" s="1161" t="s">
        <v>36</v>
      </c>
      <c r="F46" s="1161"/>
      <c r="G46" s="1161"/>
      <c r="H46" s="1162"/>
      <c r="I46" s="341">
        <v>1957</v>
      </c>
      <c r="J46" s="342">
        <v>1692</v>
      </c>
      <c r="K46" s="342">
        <v>1433</v>
      </c>
      <c r="L46" s="342">
        <v>1317</v>
      </c>
      <c r="M46" s="343">
        <v>1212</v>
      </c>
    </row>
    <row r="47" spans="2:13" ht="27.75" customHeight="1" x14ac:dyDescent="0.2">
      <c r="B47" s="1147"/>
      <c r="C47" s="1148"/>
      <c r="D47" s="88"/>
      <c r="E47" s="1163" t="s">
        <v>37</v>
      </c>
      <c r="F47" s="1164"/>
      <c r="G47" s="1164"/>
      <c r="H47" s="1165"/>
      <c r="I47" s="341" t="s">
        <v>473</v>
      </c>
      <c r="J47" s="342" t="s">
        <v>473</v>
      </c>
      <c r="K47" s="342" t="s">
        <v>473</v>
      </c>
      <c r="L47" s="342" t="s">
        <v>473</v>
      </c>
      <c r="M47" s="343" t="s">
        <v>473</v>
      </c>
    </row>
    <row r="48" spans="2:13" ht="27.75" customHeight="1" x14ac:dyDescent="0.2">
      <c r="B48" s="1147"/>
      <c r="C48" s="1148"/>
      <c r="D48" s="86"/>
      <c r="E48" s="1151" t="s">
        <v>38</v>
      </c>
      <c r="F48" s="1151"/>
      <c r="G48" s="1151"/>
      <c r="H48" s="1152"/>
      <c r="I48" s="341" t="s">
        <v>473</v>
      </c>
      <c r="J48" s="342" t="s">
        <v>473</v>
      </c>
      <c r="K48" s="342" t="s">
        <v>473</v>
      </c>
      <c r="L48" s="342" t="s">
        <v>473</v>
      </c>
      <c r="M48" s="343" t="s">
        <v>473</v>
      </c>
    </row>
    <row r="49" spans="2:13" ht="27.75" customHeight="1" x14ac:dyDescent="0.2">
      <c r="B49" s="1149"/>
      <c r="C49" s="1150"/>
      <c r="D49" s="86"/>
      <c r="E49" s="1151" t="s">
        <v>39</v>
      </c>
      <c r="F49" s="1151"/>
      <c r="G49" s="1151"/>
      <c r="H49" s="1152"/>
      <c r="I49" s="341" t="s">
        <v>473</v>
      </c>
      <c r="J49" s="342" t="s">
        <v>473</v>
      </c>
      <c r="K49" s="342" t="s">
        <v>473</v>
      </c>
      <c r="L49" s="342" t="s">
        <v>473</v>
      </c>
      <c r="M49" s="343" t="s">
        <v>473</v>
      </c>
    </row>
    <row r="50" spans="2:13" ht="27.75" customHeight="1" x14ac:dyDescent="0.2">
      <c r="B50" s="1145" t="s">
        <v>40</v>
      </c>
      <c r="C50" s="1146"/>
      <c r="D50" s="89"/>
      <c r="E50" s="1151" t="s">
        <v>41</v>
      </c>
      <c r="F50" s="1151"/>
      <c r="G50" s="1151"/>
      <c r="H50" s="1152"/>
      <c r="I50" s="341">
        <v>73816</v>
      </c>
      <c r="J50" s="342">
        <v>99807</v>
      </c>
      <c r="K50" s="342">
        <v>101248</v>
      </c>
      <c r="L50" s="342">
        <v>104273</v>
      </c>
      <c r="M50" s="343">
        <v>106006</v>
      </c>
    </row>
    <row r="51" spans="2:13" ht="27.75" customHeight="1" x14ac:dyDescent="0.2">
      <c r="B51" s="1147"/>
      <c r="C51" s="1148"/>
      <c r="D51" s="86"/>
      <c r="E51" s="1151" t="s">
        <v>42</v>
      </c>
      <c r="F51" s="1151"/>
      <c r="G51" s="1151"/>
      <c r="H51" s="1152"/>
      <c r="I51" s="341">
        <v>4121</v>
      </c>
      <c r="J51" s="342">
        <v>3970</v>
      </c>
      <c r="K51" s="342">
        <v>4144</v>
      </c>
      <c r="L51" s="342">
        <v>4040</v>
      </c>
      <c r="M51" s="343">
        <v>3267</v>
      </c>
    </row>
    <row r="52" spans="2:13" ht="27.75" customHeight="1" x14ac:dyDescent="0.2">
      <c r="B52" s="1149"/>
      <c r="C52" s="1150"/>
      <c r="D52" s="86"/>
      <c r="E52" s="1151" t="s">
        <v>43</v>
      </c>
      <c r="F52" s="1151"/>
      <c r="G52" s="1151"/>
      <c r="H52" s="1152"/>
      <c r="I52" s="341">
        <v>656561</v>
      </c>
      <c r="J52" s="342">
        <v>657585</v>
      </c>
      <c r="K52" s="342">
        <v>634834</v>
      </c>
      <c r="L52" s="342">
        <v>613090</v>
      </c>
      <c r="M52" s="343">
        <v>586789</v>
      </c>
    </row>
    <row r="53" spans="2:13" ht="27.75" customHeight="1" thickBot="1" x14ac:dyDescent="0.25">
      <c r="B53" s="1153" t="s">
        <v>20</v>
      </c>
      <c r="C53" s="1154"/>
      <c r="D53" s="90"/>
      <c r="E53" s="1155" t="s">
        <v>44</v>
      </c>
      <c r="F53" s="1155"/>
      <c r="G53" s="1155"/>
      <c r="H53" s="1156"/>
      <c r="I53" s="344">
        <v>578669</v>
      </c>
      <c r="J53" s="345">
        <v>557673</v>
      </c>
      <c r="K53" s="345">
        <v>553571</v>
      </c>
      <c r="L53" s="345">
        <v>558975</v>
      </c>
      <c r="M53" s="346">
        <v>568306</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KibOr3gi1xCITLvFHXE+Bkqd7rjsmr301oVcYt1E/maKHjgHg6RLCXt2bmD1K7i+kBeErtPMooDEb5i0/WTGzQ==" saltValue="3NXVOZ1erZdjNlq6v1gX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513</v>
      </c>
      <c r="G54" s="98" t="s">
        <v>514</v>
      </c>
      <c r="H54" s="99" t="s">
        <v>515</v>
      </c>
    </row>
    <row r="55" spans="2:8" ht="52.5" customHeight="1" x14ac:dyDescent="0.2">
      <c r="B55" s="100"/>
      <c r="C55" s="1171" t="s">
        <v>46</v>
      </c>
      <c r="D55" s="1171"/>
      <c r="E55" s="1172"/>
      <c r="F55" s="347">
        <v>28752</v>
      </c>
      <c r="G55" s="347">
        <v>31816</v>
      </c>
      <c r="H55" s="348">
        <v>31728</v>
      </c>
    </row>
    <row r="56" spans="2:8" ht="52.5" customHeight="1" x14ac:dyDescent="0.2">
      <c r="B56" s="101"/>
      <c r="C56" s="1173" t="s">
        <v>47</v>
      </c>
      <c r="D56" s="1173"/>
      <c r="E56" s="1174"/>
      <c r="F56" s="349">
        <v>17384</v>
      </c>
      <c r="G56" s="349">
        <v>12290</v>
      </c>
      <c r="H56" s="350">
        <v>14325</v>
      </c>
    </row>
    <row r="57" spans="2:8" ht="53.25" customHeight="1" x14ac:dyDescent="0.2">
      <c r="B57" s="101"/>
      <c r="C57" s="1175" t="s">
        <v>48</v>
      </c>
      <c r="D57" s="1175"/>
      <c r="E57" s="1176"/>
      <c r="F57" s="351">
        <v>42378</v>
      </c>
      <c r="G57" s="351">
        <v>48282</v>
      </c>
      <c r="H57" s="352">
        <v>48839</v>
      </c>
    </row>
    <row r="58" spans="2:8" ht="45.75" customHeight="1" x14ac:dyDescent="0.2">
      <c r="B58" s="102"/>
      <c r="C58" s="1166" t="s">
        <v>559</v>
      </c>
      <c r="D58" s="1167"/>
      <c r="E58" s="1168"/>
      <c r="F58" s="353">
        <v>9308</v>
      </c>
      <c r="G58" s="353">
        <v>9374</v>
      </c>
      <c r="H58" s="354">
        <v>8867</v>
      </c>
    </row>
    <row r="59" spans="2:8" ht="45.75" customHeight="1" x14ac:dyDescent="0.2">
      <c r="B59" s="102"/>
      <c r="C59" s="1166" t="s">
        <v>560</v>
      </c>
      <c r="D59" s="1167"/>
      <c r="E59" s="1168"/>
      <c r="F59" s="353">
        <v>7272</v>
      </c>
      <c r="G59" s="353">
        <v>8270</v>
      </c>
      <c r="H59" s="354">
        <v>7661</v>
      </c>
    </row>
    <row r="60" spans="2:8" ht="45.75" customHeight="1" x14ac:dyDescent="0.2">
      <c r="B60" s="102"/>
      <c r="C60" s="1166" t="s">
        <v>561</v>
      </c>
      <c r="D60" s="1167"/>
      <c r="E60" s="1168"/>
      <c r="F60" s="353">
        <v>4007</v>
      </c>
      <c r="G60" s="353">
        <v>4009</v>
      </c>
      <c r="H60" s="354">
        <v>4814</v>
      </c>
    </row>
    <row r="61" spans="2:8" ht="45.75" customHeight="1" x14ac:dyDescent="0.2">
      <c r="B61" s="102"/>
      <c r="C61" s="1166" t="s">
        <v>562</v>
      </c>
      <c r="D61" s="1167"/>
      <c r="E61" s="1168"/>
      <c r="F61" s="353"/>
      <c r="G61" s="353">
        <v>1022</v>
      </c>
      <c r="H61" s="354">
        <v>3053</v>
      </c>
    </row>
    <row r="62" spans="2:8" ht="45.75" customHeight="1" thickBot="1" x14ac:dyDescent="0.25">
      <c r="B62" s="103"/>
      <c r="C62" s="1166" t="s">
        <v>563</v>
      </c>
      <c r="D62" s="1167"/>
      <c r="E62" s="1168"/>
      <c r="F62" s="355">
        <v>2000</v>
      </c>
      <c r="G62" s="355">
        <v>2601</v>
      </c>
      <c r="H62" s="356">
        <v>2412</v>
      </c>
    </row>
    <row r="63" spans="2:8" ht="52.5" customHeight="1" thickBot="1" x14ac:dyDescent="0.25">
      <c r="B63" s="104"/>
      <c r="C63" s="1169" t="s">
        <v>49</v>
      </c>
      <c r="D63" s="1169"/>
      <c r="E63" s="1170"/>
      <c r="F63" s="357">
        <v>88514</v>
      </c>
      <c r="G63" s="357">
        <v>92388</v>
      </c>
      <c r="H63" s="358">
        <v>94893</v>
      </c>
    </row>
    <row r="64" spans="2:8" ht="13" x14ac:dyDescent="0.2"/>
  </sheetData>
  <sheetProtection algorithmName="SHA-512" hashValue="dVnWcVPachGzHt78S8VkMy6Dw55qQVR7JzvUQGkeJ+p5jOe8Vep5vY1h8JYIXItP0Yy8chaUlUxYGYHWEm6V4g==" saltValue="HlvexM2K/i/lZBaiUmAc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504</v>
      </c>
      <c r="B3" s="120"/>
      <c r="C3" s="121"/>
      <c r="D3" s="122">
        <v>74987</v>
      </c>
      <c r="E3" s="123"/>
      <c r="F3" s="124">
        <v>46888</v>
      </c>
      <c r="G3" s="125"/>
      <c r="H3" s="126"/>
    </row>
    <row r="4" spans="1:8" x14ac:dyDescent="0.2">
      <c r="A4" s="127"/>
      <c r="B4" s="128"/>
      <c r="C4" s="129"/>
      <c r="D4" s="130">
        <v>23238</v>
      </c>
      <c r="E4" s="131"/>
      <c r="F4" s="132">
        <v>14375</v>
      </c>
      <c r="G4" s="133"/>
      <c r="H4" s="134"/>
    </row>
    <row r="5" spans="1:8" x14ac:dyDescent="0.2">
      <c r="A5" s="115" t="s">
        <v>506</v>
      </c>
      <c r="B5" s="120"/>
      <c r="C5" s="121"/>
      <c r="D5" s="122">
        <v>84694</v>
      </c>
      <c r="E5" s="123"/>
      <c r="F5" s="124">
        <v>46574</v>
      </c>
      <c r="G5" s="125"/>
      <c r="H5" s="126"/>
    </row>
    <row r="6" spans="1:8" x14ac:dyDescent="0.2">
      <c r="A6" s="127"/>
      <c r="B6" s="128"/>
      <c r="C6" s="129"/>
      <c r="D6" s="130">
        <v>23197</v>
      </c>
      <c r="E6" s="131"/>
      <c r="F6" s="132">
        <v>14394</v>
      </c>
      <c r="G6" s="133"/>
      <c r="H6" s="134"/>
    </row>
    <row r="7" spans="1:8" x14ac:dyDescent="0.2">
      <c r="A7" s="115" t="s">
        <v>507</v>
      </c>
      <c r="B7" s="120"/>
      <c r="C7" s="121"/>
      <c r="D7" s="122">
        <v>78077</v>
      </c>
      <c r="E7" s="123"/>
      <c r="F7" s="124">
        <v>44729</v>
      </c>
      <c r="G7" s="125"/>
      <c r="H7" s="126"/>
    </row>
    <row r="8" spans="1:8" x14ac:dyDescent="0.2">
      <c r="A8" s="127"/>
      <c r="B8" s="128"/>
      <c r="C8" s="129"/>
      <c r="D8" s="130">
        <v>24860</v>
      </c>
      <c r="E8" s="131"/>
      <c r="F8" s="132">
        <v>15395</v>
      </c>
      <c r="G8" s="133"/>
      <c r="H8" s="134"/>
    </row>
    <row r="9" spans="1:8" x14ac:dyDescent="0.2">
      <c r="A9" s="115" t="s">
        <v>508</v>
      </c>
      <c r="B9" s="120"/>
      <c r="C9" s="121"/>
      <c r="D9" s="122">
        <v>74073</v>
      </c>
      <c r="E9" s="123"/>
      <c r="F9" s="124">
        <v>44130</v>
      </c>
      <c r="G9" s="125"/>
      <c r="H9" s="126"/>
    </row>
    <row r="10" spans="1:8" x14ac:dyDescent="0.2">
      <c r="A10" s="127"/>
      <c r="B10" s="128"/>
      <c r="C10" s="129"/>
      <c r="D10" s="130">
        <v>23689</v>
      </c>
      <c r="E10" s="131"/>
      <c r="F10" s="132">
        <v>15920</v>
      </c>
      <c r="G10" s="133"/>
      <c r="H10" s="134"/>
    </row>
    <row r="11" spans="1:8" x14ac:dyDescent="0.2">
      <c r="A11" s="115" t="s">
        <v>509</v>
      </c>
      <c r="B11" s="120"/>
      <c r="C11" s="121"/>
      <c r="D11" s="122">
        <v>79717</v>
      </c>
      <c r="E11" s="123"/>
      <c r="F11" s="124">
        <v>44816</v>
      </c>
      <c r="G11" s="125"/>
      <c r="H11" s="126"/>
    </row>
    <row r="12" spans="1:8" x14ac:dyDescent="0.2">
      <c r="A12" s="127"/>
      <c r="B12" s="128"/>
      <c r="C12" s="135"/>
      <c r="D12" s="130">
        <v>30435</v>
      </c>
      <c r="E12" s="131"/>
      <c r="F12" s="132">
        <v>17040</v>
      </c>
      <c r="G12" s="133"/>
      <c r="H12" s="134"/>
    </row>
    <row r="13" spans="1:8" x14ac:dyDescent="0.2">
      <c r="A13" s="115"/>
      <c r="B13" s="120"/>
      <c r="C13" s="121"/>
      <c r="D13" s="122">
        <v>78310</v>
      </c>
      <c r="E13" s="123"/>
      <c r="F13" s="124">
        <v>45427</v>
      </c>
      <c r="G13" s="136"/>
      <c r="H13" s="126"/>
    </row>
    <row r="14" spans="1:8" x14ac:dyDescent="0.2">
      <c r="A14" s="127"/>
      <c r="B14" s="128"/>
      <c r="C14" s="129"/>
      <c r="D14" s="130">
        <v>25084</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0.25</v>
      </c>
      <c r="C19" s="137">
        <f>ROUND(VALUE(SUBSTITUTE(実質収支比率等に係る経年分析!G$48,"▲","-")),2)</f>
        <v>0.3</v>
      </c>
      <c r="D19" s="137">
        <f>ROUND(VALUE(SUBSTITUTE(実質収支比率等に係る経年分析!H$48,"▲","-")),2)</f>
        <v>0.3</v>
      </c>
      <c r="E19" s="137">
        <f>ROUND(VALUE(SUBSTITUTE(実質収支比率等に係る経年分析!I$48,"▲","-")),2)</f>
        <v>0.31</v>
      </c>
      <c r="F19" s="137">
        <f>ROUND(VALUE(SUBSTITUTE(実質収支比率等に係る経年分析!J$48,"▲","-")),2)</f>
        <v>0.3</v>
      </c>
    </row>
    <row r="20" spans="1:11" x14ac:dyDescent="0.2">
      <c r="A20" s="137" t="s">
        <v>54</v>
      </c>
      <c r="B20" s="137">
        <f>ROUND(VALUE(SUBSTITUTE(実質収支比率等に係る経年分析!F$47,"▲","-")),2)</f>
        <v>6.58</v>
      </c>
      <c r="C20" s="137">
        <f>ROUND(VALUE(SUBSTITUTE(実質収支比率等に係る経年分析!G$47,"▲","-")),2)</f>
        <v>9.0500000000000007</v>
      </c>
      <c r="D20" s="137">
        <f>ROUND(VALUE(SUBSTITUTE(実質収支比率等に係る経年分析!H$47,"▲","-")),2)</f>
        <v>8.2899999999999991</v>
      </c>
      <c r="E20" s="137">
        <f>ROUND(VALUE(SUBSTITUTE(実質収支比率等に係る経年分析!I$47,"▲","-")),2)</f>
        <v>9.02</v>
      </c>
      <c r="F20" s="137">
        <f>ROUND(VALUE(SUBSTITUTE(実質収支比率等に係る経年分析!J$47,"▲","-")),2)</f>
        <v>8.7200000000000006</v>
      </c>
    </row>
    <row r="21" spans="1:11" x14ac:dyDescent="0.2">
      <c r="A21" s="137" t="s">
        <v>55</v>
      </c>
      <c r="B21" s="137">
        <f>IF(ISNUMBER(VALUE(SUBSTITUTE(実質収支比率等に係る経年分析!F$49,"▲","-"))),ROUND(VALUE(SUBSTITUTE(実質収支比率等に係る経年分析!F$49,"▲","-")),2),NA())</f>
        <v>7.0000000000000007E-2</v>
      </c>
      <c r="C21" s="137">
        <f>IF(ISNUMBER(VALUE(SUBSTITUTE(実質収支比率等に係る経年分析!G$49,"▲","-"))),ROUND(VALUE(SUBSTITUTE(実質収支比率等に係る経年分析!G$49,"▲","-")),2),NA())</f>
        <v>2.83</v>
      </c>
      <c r="D21" s="137">
        <f>IF(ISNUMBER(VALUE(SUBSTITUTE(実質収支比率等に係る経年分析!H$49,"▲","-"))),ROUND(VALUE(SUBSTITUTE(実質収支比率等に係る経年分析!H$49,"▲","-")),2),NA())</f>
        <v>0.62</v>
      </c>
      <c r="E21" s="137">
        <f>IF(ISNUMBER(VALUE(SUBSTITUTE(実質収支比率等に係る経年分析!I$49,"▲","-"))),ROUND(VALUE(SUBSTITUTE(実質収支比率等に係る経年分析!I$49,"▲","-")),2),NA())</f>
        <v>0.88</v>
      </c>
      <c r="F21" s="137">
        <f>IF(ISNUMBER(VALUE(SUBSTITUTE(実質収支比率等に係る経年分析!J$49,"▲","-"))),ROUND(VALUE(SUBSTITUTE(実質収支比率等に係る経年分析!J$49,"▲","-")),2),NA())</f>
        <v>-0.02</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市町振興資金貸付事業特別会計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0.04</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0.03</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0.04</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0.04</v>
      </c>
    </row>
    <row r="30" spans="1:11" x14ac:dyDescent="0.2">
      <c r="A30" s="138" t="str">
        <f>IF(連結実質赤字比率に係る赤字・黒字の構成分析!C$40="",NA(),連結実質赤字比率に係る赤字・黒字の構成分析!C$40)</f>
        <v>一般会計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0.23</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0.25</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0.26</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0.26</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0.25</v>
      </c>
    </row>
    <row r="31" spans="1:11" x14ac:dyDescent="0.2">
      <c r="A31" s="138" t="str">
        <f>IF(連結実質赤字比率に係る赤字・黒字の構成分析!C$39="",NA(),連結実質赤字比率に係る赤字・黒字の構成分析!C$39)</f>
        <v>琵琶湖流域下水道事業会計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0.56999999999999995</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0.7</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0.67</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0.66</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0.4</v>
      </c>
    </row>
    <row r="32" spans="1:11" x14ac:dyDescent="0.2">
      <c r="A32" s="138" t="str">
        <f>IF(連結実質赤字比率に係る赤字・黒字の構成分析!C$38="",NA(),連結実質赤字比率に係る赤字・黒字の構成分析!C$38)</f>
        <v>病院事業会計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1.1599999999999999</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1.19</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1.61</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1.31</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0.69</v>
      </c>
    </row>
    <row r="33" spans="1:16" x14ac:dyDescent="0.2">
      <c r="A33" s="138" t="str">
        <f>IF(連結実質赤字比率に係る赤字・黒字の構成分析!C$37="",NA(),連結実質赤字比率に係る赤字・黒字の構成分析!C$37)</f>
        <v>国民健康保険事業特別会計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1.3</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0.93</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0.73</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0.52</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0.72</v>
      </c>
    </row>
    <row r="34" spans="1:16" x14ac:dyDescent="0.2">
      <c r="A34" s="138" t="str">
        <f>IF(連結実質赤字比率に係る赤字・黒字の構成分析!C$36="",NA(),連結実質赤字比率に係る赤字・黒字の構成分析!C$36)</f>
        <v>工業用水道事業会計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1.86</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1.57</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1.44</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1.34</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1.37</v>
      </c>
    </row>
    <row r="35" spans="1:16" x14ac:dyDescent="0.2">
      <c r="A35" s="138" t="str">
        <f>IF(連結実質赤字比率に係る赤字・黒字の構成分析!C$35="",NA(),連結実質赤字比率に係る赤字・黒字の構成分析!C$35)</f>
        <v>水道用水供給事業会計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3.43</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2.75</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2.25</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2.0499999999999998</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2.12</v>
      </c>
    </row>
    <row r="36" spans="1:16" x14ac:dyDescent="0.2">
      <c r="A36" s="138" t="str">
        <f>IF(連結実質赤字比率に係る赤字・黒字の構成分析!C$34="",NA(),連結実質赤字比率に係る赤字・黒字の構成分析!C$34)</f>
        <v>モーターボート競走事業会計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1.85</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1.67</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2.35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2.78</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2.99</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51700</v>
      </c>
      <c r="E42" s="139"/>
      <c r="F42" s="139"/>
      <c r="G42" s="139">
        <f>'実質公債費比率（分子）の構造'!L$52</f>
        <v>50582</v>
      </c>
      <c r="H42" s="139"/>
      <c r="I42" s="139"/>
      <c r="J42" s="139">
        <f>'実質公債費比率（分子）の構造'!M$52</f>
        <v>50409</v>
      </c>
      <c r="K42" s="139"/>
      <c r="L42" s="139"/>
      <c r="M42" s="139">
        <f>'実質公債費比率（分子）の構造'!N$52</f>
        <v>48731</v>
      </c>
      <c r="N42" s="139"/>
      <c r="O42" s="139"/>
      <c r="P42" s="139">
        <f>'実質公債費比率（分子）の構造'!O$52</f>
        <v>47609</v>
      </c>
    </row>
    <row r="43" spans="1:16" x14ac:dyDescent="0.2">
      <c r="A43" s="139" t="s">
        <v>17</v>
      </c>
      <c r="B43" s="139">
        <f>'実質公債費比率（分子）の構造'!K$51</f>
        <v>4</v>
      </c>
      <c r="C43" s="139"/>
      <c r="D43" s="139"/>
      <c r="E43" s="139">
        <f>'実質公債費比率（分子）の構造'!L$51</f>
        <v>14</v>
      </c>
      <c r="F43" s="139"/>
      <c r="G43" s="139"/>
      <c r="H43" s="139">
        <f>'実質公債費比率（分子）の構造'!M$51</f>
        <v>8</v>
      </c>
      <c r="I43" s="139"/>
      <c r="J43" s="139"/>
      <c r="K43" s="139">
        <f>'実質公債費比率（分子）の構造'!N$51</f>
        <v>5</v>
      </c>
      <c r="L43" s="139"/>
      <c r="M43" s="139"/>
      <c r="N43" s="139">
        <f>'実質公債費比率（分子）の構造'!O$51</f>
        <v>7</v>
      </c>
      <c r="O43" s="139"/>
      <c r="P43" s="139"/>
    </row>
    <row r="44" spans="1:16" x14ac:dyDescent="0.2">
      <c r="A44" s="139" t="s">
        <v>63</v>
      </c>
      <c r="B44" s="139">
        <f>'実質公債費比率（分子）の構造'!K$50</f>
        <v>3124</v>
      </c>
      <c r="C44" s="139"/>
      <c r="D44" s="139"/>
      <c r="E44" s="139">
        <f>'実質公債費比率（分子）の構造'!L$50</f>
        <v>3109</v>
      </c>
      <c r="F44" s="139"/>
      <c r="G44" s="139"/>
      <c r="H44" s="139">
        <f>'実質公債費比率（分子）の構造'!M$50</f>
        <v>4118</v>
      </c>
      <c r="I44" s="139"/>
      <c r="J44" s="139"/>
      <c r="K44" s="139">
        <f>'実質公債費比率（分子）の構造'!N$50</f>
        <v>3602</v>
      </c>
      <c r="L44" s="139"/>
      <c r="M44" s="139"/>
      <c r="N44" s="139">
        <f>'実質公債費比率（分子）の構造'!O$50</f>
        <v>3713</v>
      </c>
      <c r="O44" s="139"/>
      <c r="P44" s="139"/>
    </row>
    <row r="45" spans="1:16" x14ac:dyDescent="0.2">
      <c r="A45" s="139" t="s">
        <v>64</v>
      </c>
      <c r="B45" s="139">
        <f>'実質公債費比率（分子）の構造'!K$49</f>
        <v>0</v>
      </c>
      <c r="C45" s="139"/>
      <c r="D45" s="139"/>
      <c r="E45" s="139">
        <f>'実質公債費比率（分子）の構造'!L$49</f>
        <v>0</v>
      </c>
      <c r="F45" s="139"/>
      <c r="G45" s="139"/>
      <c r="H45" s="139">
        <f>'実質公債費比率（分子）の構造'!M$49</f>
        <v>0</v>
      </c>
      <c r="I45" s="139"/>
      <c r="J45" s="139"/>
      <c r="K45" s="139">
        <f>'実質公債費比率（分子）の構造'!N$49</f>
        <v>0</v>
      </c>
      <c r="L45" s="139"/>
      <c r="M45" s="139"/>
      <c r="N45" s="139">
        <f>'実質公債費比率（分子）の構造'!O$49</f>
        <v>0</v>
      </c>
      <c r="O45" s="139"/>
      <c r="P45" s="139"/>
    </row>
    <row r="46" spans="1:16" x14ac:dyDescent="0.2">
      <c r="A46" s="139" t="s">
        <v>65</v>
      </c>
      <c r="B46" s="139">
        <f>'実質公債費比率（分子）の構造'!K$48</f>
        <v>3051</v>
      </c>
      <c r="C46" s="139"/>
      <c r="D46" s="139"/>
      <c r="E46" s="139">
        <f>'実質公債費比率（分子）の構造'!L$48</f>
        <v>2934</v>
      </c>
      <c r="F46" s="139"/>
      <c r="G46" s="139"/>
      <c r="H46" s="139">
        <f>'実質公債費比率（分子）の構造'!M$48</f>
        <v>2927</v>
      </c>
      <c r="I46" s="139"/>
      <c r="J46" s="139"/>
      <c r="K46" s="139">
        <f>'実質公債費比率（分子）の構造'!N$48</f>
        <v>2935</v>
      </c>
      <c r="L46" s="139"/>
      <c r="M46" s="139"/>
      <c r="N46" s="139">
        <f>'実質公債費比率（分子）の構造'!O$48</f>
        <v>2879</v>
      </c>
      <c r="O46" s="139"/>
      <c r="P46" s="139"/>
    </row>
    <row r="47" spans="1:16" x14ac:dyDescent="0.2">
      <c r="A47" s="139" t="s">
        <v>13</v>
      </c>
      <c r="B47" s="139">
        <f>'実質公債費比率（分子）の構造'!K$47</f>
        <v>3000</v>
      </c>
      <c r="C47" s="139"/>
      <c r="D47" s="139"/>
      <c r="E47" s="139">
        <f>'実質公債費比率（分子）の構造'!L$47</f>
        <v>3333</v>
      </c>
      <c r="F47" s="139"/>
      <c r="G47" s="139"/>
      <c r="H47" s="139">
        <f>'実質公債費比率（分子）の構造'!M$47</f>
        <v>3500</v>
      </c>
      <c r="I47" s="139"/>
      <c r="J47" s="139"/>
      <c r="K47" s="139">
        <f>'実質公債費比率（分子）の構造'!N$47</f>
        <v>3500</v>
      </c>
      <c r="L47" s="139"/>
      <c r="M47" s="139"/>
      <c r="N47" s="139">
        <f>'実質公債費比率（分子）の構造'!O$47</f>
        <v>3861</v>
      </c>
      <c r="O47" s="139"/>
      <c r="P47" s="139"/>
    </row>
    <row r="48" spans="1:16" x14ac:dyDescent="0.2">
      <c r="A48" s="139" t="s">
        <v>66</v>
      </c>
      <c r="B48" s="139" t="str">
        <f>'実質公債費比率（分子）の構造'!K$46</f>
        <v>-</v>
      </c>
      <c r="C48" s="139"/>
      <c r="D48" s="139"/>
      <c r="E48" s="139">
        <f>'実質公債費比率（分子）の構造'!L$46</f>
        <v>0</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72474</v>
      </c>
      <c r="C49" s="139"/>
      <c r="D49" s="139"/>
      <c r="E49" s="139">
        <f>'実質公債費比率（分子）の構造'!L$45</f>
        <v>73711</v>
      </c>
      <c r="F49" s="139"/>
      <c r="G49" s="139"/>
      <c r="H49" s="139">
        <f>'実質公債費比率（分子）の構造'!M$45</f>
        <v>74969</v>
      </c>
      <c r="I49" s="139"/>
      <c r="J49" s="139"/>
      <c r="K49" s="139">
        <f>'実質公債費比率（分子）の構造'!N$45</f>
        <v>73650</v>
      </c>
      <c r="L49" s="139"/>
      <c r="M49" s="139"/>
      <c r="N49" s="139">
        <f>'実質公債費比率（分子）の構造'!O$45</f>
        <v>70265</v>
      </c>
      <c r="O49" s="139"/>
      <c r="P49" s="139"/>
    </row>
    <row r="50" spans="1:16" x14ac:dyDescent="0.2">
      <c r="A50" s="139" t="s">
        <v>68</v>
      </c>
      <c r="B50" s="139" t="e">
        <f>NA()</f>
        <v>#N/A</v>
      </c>
      <c r="C50" s="139">
        <f>IF(ISNUMBER('実質公債費比率（分子）の構造'!K$53),'実質公債費比率（分子）の構造'!K$53,NA())</f>
        <v>29953</v>
      </c>
      <c r="D50" s="139" t="e">
        <f>NA()</f>
        <v>#N/A</v>
      </c>
      <c r="E50" s="139" t="e">
        <f>NA()</f>
        <v>#N/A</v>
      </c>
      <c r="F50" s="139">
        <f>IF(ISNUMBER('実質公債費比率（分子）の構造'!L$53),'実質公債費比率（分子）の構造'!L$53,NA())</f>
        <v>32519</v>
      </c>
      <c r="G50" s="139" t="e">
        <f>NA()</f>
        <v>#N/A</v>
      </c>
      <c r="H50" s="139" t="e">
        <f>NA()</f>
        <v>#N/A</v>
      </c>
      <c r="I50" s="139">
        <f>IF(ISNUMBER('実質公債費比率（分子）の構造'!M$53),'実質公債費比率（分子）の構造'!M$53,NA())</f>
        <v>35113</v>
      </c>
      <c r="J50" s="139" t="e">
        <f>NA()</f>
        <v>#N/A</v>
      </c>
      <c r="K50" s="139" t="e">
        <f>NA()</f>
        <v>#N/A</v>
      </c>
      <c r="L50" s="139">
        <f>IF(ISNUMBER('実質公債費比率（分子）の構造'!N$53),'実質公債費比率（分子）の構造'!N$53,NA())</f>
        <v>34961</v>
      </c>
      <c r="M50" s="139" t="e">
        <f>NA()</f>
        <v>#N/A</v>
      </c>
      <c r="N50" s="139" t="e">
        <f>NA()</f>
        <v>#N/A</v>
      </c>
      <c r="O50" s="139">
        <f>IF(ISNUMBER('実質公債費比率（分子）の構造'!O$53),'実質公債費比率（分子）の構造'!O$53,NA())</f>
        <v>33116</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656561</v>
      </c>
      <c r="E56" s="138"/>
      <c r="F56" s="138"/>
      <c r="G56" s="138">
        <f>'将来負担比率（分子）の構造'!J$52</f>
        <v>657585</v>
      </c>
      <c r="H56" s="138"/>
      <c r="I56" s="138"/>
      <c r="J56" s="138">
        <f>'将来負担比率（分子）の構造'!K$52</f>
        <v>634834</v>
      </c>
      <c r="K56" s="138"/>
      <c r="L56" s="138"/>
      <c r="M56" s="138">
        <f>'将来負担比率（分子）の構造'!L$52</f>
        <v>613090</v>
      </c>
      <c r="N56" s="138"/>
      <c r="O56" s="138"/>
      <c r="P56" s="138">
        <f>'将来負担比率（分子）の構造'!M$52</f>
        <v>586789</v>
      </c>
    </row>
    <row r="57" spans="1:16" x14ac:dyDescent="0.2">
      <c r="A57" s="138" t="s">
        <v>42</v>
      </c>
      <c r="B57" s="138"/>
      <c r="C57" s="138"/>
      <c r="D57" s="138">
        <f>'将来負担比率（分子）の構造'!I$51</f>
        <v>4121</v>
      </c>
      <c r="E57" s="138"/>
      <c r="F57" s="138"/>
      <c r="G57" s="138">
        <f>'将来負担比率（分子）の構造'!J$51</f>
        <v>3970</v>
      </c>
      <c r="H57" s="138"/>
      <c r="I57" s="138"/>
      <c r="J57" s="138">
        <f>'将来負担比率（分子）の構造'!K$51</f>
        <v>4144</v>
      </c>
      <c r="K57" s="138"/>
      <c r="L57" s="138"/>
      <c r="M57" s="138">
        <f>'将来負担比率（分子）の構造'!L$51</f>
        <v>4040</v>
      </c>
      <c r="N57" s="138"/>
      <c r="O57" s="138"/>
      <c r="P57" s="138">
        <f>'将来負担比率（分子）の構造'!M$51</f>
        <v>3267</v>
      </c>
    </row>
    <row r="58" spans="1:16" x14ac:dyDescent="0.2">
      <c r="A58" s="138" t="s">
        <v>41</v>
      </c>
      <c r="B58" s="138"/>
      <c r="C58" s="138"/>
      <c r="D58" s="138">
        <f>'将来負担比率（分子）の構造'!I$50</f>
        <v>73816</v>
      </c>
      <c r="E58" s="138"/>
      <c r="F58" s="138"/>
      <c r="G58" s="138">
        <f>'将来負担比率（分子）の構造'!J$50</f>
        <v>99807</v>
      </c>
      <c r="H58" s="138"/>
      <c r="I58" s="138"/>
      <c r="J58" s="138">
        <f>'将来負担比率（分子）の構造'!K$50</f>
        <v>101248</v>
      </c>
      <c r="K58" s="138"/>
      <c r="L58" s="138"/>
      <c r="M58" s="138">
        <f>'将来負担比率（分子）の構造'!L$50</f>
        <v>104273</v>
      </c>
      <c r="N58" s="138"/>
      <c r="O58" s="138"/>
      <c r="P58" s="138">
        <f>'将来負担比率（分子）の構造'!M$50</f>
        <v>106006</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1957</v>
      </c>
      <c r="C61" s="138"/>
      <c r="D61" s="138"/>
      <c r="E61" s="138">
        <f>'将来負担比率（分子）の構造'!J$46</f>
        <v>1692</v>
      </c>
      <c r="F61" s="138"/>
      <c r="G61" s="138"/>
      <c r="H61" s="138">
        <f>'将来負担比率（分子）の構造'!K$46</f>
        <v>1433</v>
      </c>
      <c r="I61" s="138"/>
      <c r="J61" s="138"/>
      <c r="K61" s="138">
        <f>'将来負担比率（分子）の構造'!L$46</f>
        <v>1317</v>
      </c>
      <c r="L61" s="138"/>
      <c r="M61" s="138"/>
      <c r="N61" s="138">
        <f>'将来負担比率（分子）の構造'!M$46</f>
        <v>1212</v>
      </c>
      <c r="O61" s="138"/>
      <c r="P61" s="138"/>
    </row>
    <row r="62" spans="1:16" x14ac:dyDescent="0.2">
      <c r="A62" s="138" t="s">
        <v>35</v>
      </c>
      <c r="B62" s="138">
        <f>'将来負担比率（分子）の構造'!I$45</f>
        <v>118225</v>
      </c>
      <c r="C62" s="138"/>
      <c r="D62" s="138"/>
      <c r="E62" s="138">
        <f>'将来負担比率（分子）の構造'!J$45</f>
        <v>113893</v>
      </c>
      <c r="F62" s="138"/>
      <c r="G62" s="138"/>
      <c r="H62" s="138">
        <f>'将来負担比率（分子）の構造'!K$45</f>
        <v>110177</v>
      </c>
      <c r="I62" s="138"/>
      <c r="J62" s="138"/>
      <c r="K62" s="138">
        <f>'将来負担比率（分子）の構造'!L$45</f>
        <v>113417</v>
      </c>
      <c r="L62" s="138"/>
      <c r="M62" s="138"/>
      <c r="N62" s="138">
        <f>'将来負担比率（分子）の構造'!M$45</f>
        <v>112273</v>
      </c>
      <c r="O62" s="138"/>
      <c r="P62" s="138"/>
    </row>
    <row r="63" spans="1:16" x14ac:dyDescent="0.2">
      <c r="A63" s="138" t="s">
        <v>34</v>
      </c>
      <c r="B63" s="138">
        <f>'将来負担比率（分子）の構造'!I$44</f>
        <v>1</v>
      </c>
      <c r="C63" s="138"/>
      <c r="D63" s="138"/>
      <c r="E63" s="138">
        <f>'将来負担比率（分子）の構造'!J$44</f>
        <v>1</v>
      </c>
      <c r="F63" s="138"/>
      <c r="G63" s="138"/>
      <c r="H63" s="138">
        <f>'将来負担比率（分子）の構造'!K$44</f>
        <v>0</v>
      </c>
      <c r="I63" s="138"/>
      <c r="J63" s="138"/>
      <c r="K63" s="138">
        <f>'将来負担比率（分子）の構造'!L$44</f>
        <v>0</v>
      </c>
      <c r="L63" s="138"/>
      <c r="M63" s="138"/>
      <c r="N63" s="138">
        <f>'将来負担比率（分子）の構造'!M$44</f>
        <v>0</v>
      </c>
      <c r="O63" s="138"/>
      <c r="P63" s="138"/>
    </row>
    <row r="64" spans="1:16" x14ac:dyDescent="0.2">
      <c r="A64" s="138" t="s">
        <v>33</v>
      </c>
      <c r="B64" s="138">
        <f>'将来負担比率（分子）の構造'!I$43</f>
        <v>37236</v>
      </c>
      <c r="C64" s="138"/>
      <c r="D64" s="138"/>
      <c r="E64" s="138">
        <f>'将来負担比率（分子）の構造'!J$43</f>
        <v>34289</v>
      </c>
      <c r="F64" s="138"/>
      <c r="G64" s="138"/>
      <c r="H64" s="138">
        <f>'将来負担比率（分子）の構造'!K$43</f>
        <v>36451</v>
      </c>
      <c r="I64" s="138"/>
      <c r="J64" s="138"/>
      <c r="K64" s="138">
        <f>'将来負担比率（分子）の構造'!L$43</f>
        <v>31835</v>
      </c>
      <c r="L64" s="138"/>
      <c r="M64" s="138"/>
      <c r="N64" s="138">
        <f>'将来負担比率（分子）の構造'!M$43</f>
        <v>35843</v>
      </c>
      <c r="O64" s="138"/>
      <c r="P64" s="138"/>
    </row>
    <row r="65" spans="1:16" x14ac:dyDescent="0.2">
      <c r="A65" s="138" t="s">
        <v>32</v>
      </c>
      <c r="B65" s="138">
        <f>'将来負担比率（分子）の構造'!I$42</f>
        <v>47588</v>
      </c>
      <c r="C65" s="138"/>
      <c r="D65" s="138"/>
      <c r="E65" s="138">
        <f>'将来負担比率（分子）の構造'!J$42</f>
        <v>48801</v>
      </c>
      <c r="F65" s="138"/>
      <c r="G65" s="138"/>
      <c r="H65" s="138">
        <f>'将来負担比率（分子）の構造'!K$42</f>
        <v>48312</v>
      </c>
      <c r="I65" s="138"/>
      <c r="J65" s="138"/>
      <c r="K65" s="138">
        <f>'将来負担比率（分子）の構造'!L$42</f>
        <v>52543</v>
      </c>
      <c r="L65" s="138"/>
      <c r="M65" s="138"/>
      <c r="N65" s="138">
        <f>'将来負担比率（分子）の構造'!M$42</f>
        <v>44419</v>
      </c>
      <c r="O65" s="138"/>
      <c r="P65" s="138"/>
    </row>
    <row r="66" spans="1:16" x14ac:dyDescent="0.2">
      <c r="A66" s="138" t="s">
        <v>31</v>
      </c>
      <c r="B66" s="138">
        <f>'将来負担比率（分子）の構造'!I$41</f>
        <v>1108160</v>
      </c>
      <c r="C66" s="138"/>
      <c r="D66" s="138"/>
      <c r="E66" s="138">
        <f>'将来負担比率（分子）の構造'!J$41</f>
        <v>1120360</v>
      </c>
      <c r="F66" s="138"/>
      <c r="G66" s="138"/>
      <c r="H66" s="138">
        <f>'将来負担比率（分子）の構造'!K$41</f>
        <v>1097425</v>
      </c>
      <c r="I66" s="138"/>
      <c r="J66" s="138"/>
      <c r="K66" s="138">
        <f>'将来負担比率（分子）の構造'!L$41</f>
        <v>1081265</v>
      </c>
      <c r="L66" s="138"/>
      <c r="M66" s="138"/>
      <c r="N66" s="138">
        <f>'将来負担比率（分子）の構造'!M$41</f>
        <v>1070619</v>
      </c>
      <c r="O66" s="138"/>
      <c r="P66" s="138"/>
    </row>
    <row r="67" spans="1:16" x14ac:dyDescent="0.2">
      <c r="A67" s="138" t="s">
        <v>72</v>
      </c>
      <c r="B67" s="138" t="e">
        <f>NA()</f>
        <v>#N/A</v>
      </c>
      <c r="C67" s="138">
        <f>IF(ISNUMBER('将来負担比率（分子）の構造'!I$53), IF('将来負担比率（分子）の構造'!I$53 &lt; 0, 0, '将来負担比率（分子）の構造'!I$53), NA())</f>
        <v>578669</v>
      </c>
      <c r="D67" s="138" t="e">
        <f>NA()</f>
        <v>#N/A</v>
      </c>
      <c r="E67" s="138" t="e">
        <f>NA()</f>
        <v>#N/A</v>
      </c>
      <c r="F67" s="138">
        <f>IF(ISNUMBER('将来負担比率（分子）の構造'!J$53), IF('将来負担比率（分子）の構造'!J$53 &lt; 0, 0, '将来負担比率（分子）の構造'!J$53), NA())</f>
        <v>557673</v>
      </c>
      <c r="G67" s="138" t="e">
        <f>NA()</f>
        <v>#N/A</v>
      </c>
      <c r="H67" s="138" t="e">
        <f>NA()</f>
        <v>#N/A</v>
      </c>
      <c r="I67" s="138">
        <f>IF(ISNUMBER('将来負担比率（分子）の構造'!K$53), IF('将来負担比率（分子）の構造'!K$53 &lt; 0, 0, '将来負担比率（分子）の構造'!K$53), NA())</f>
        <v>553571</v>
      </c>
      <c r="J67" s="138" t="e">
        <f>NA()</f>
        <v>#N/A</v>
      </c>
      <c r="K67" s="138" t="e">
        <f>NA()</f>
        <v>#N/A</v>
      </c>
      <c r="L67" s="138">
        <f>IF(ISNUMBER('将来負担比率（分子）の構造'!L$53), IF('将来負担比率（分子）の構造'!L$53 &lt; 0, 0, '将来負担比率（分子）の構造'!L$53), NA())</f>
        <v>558975</v>
      </c>
      <c r="M67" s="138" t="e">
        <f>NA()</f>
        <v>#N/A</v>
      </c>
      <c r="N67" s="138" t="e">
        <f>NA()</f>
        <v>#N/A</v>
      </c>
      <c r="O67" s="138">
        <f>IF(ISNUMBER('将来負担比率（分子）の構造'!M$53), IF('将来負担比率（分子）の構造'!M$53 &lt; 0, 0, '将来負担比率（分子）の構造'!M$53), NA())</f>
        <v>568306</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28752</v>
      </c>
      <c r="C72" s="142">
        <f>基金残高に係る経年分析!G55</f>
        <v>31816</v>
      </c>
      <c r="D72" s="142">
        <f>基金残高に係る経年分析!H55</f>
        <v>31728</v>
      </c>
    </row>
    <row r="73" spans="1:16" x14ac:dyDescent="0.2">
      <c r="A73" s="141" t="s">
        <v>75</v>
      </c>
      <c r="B73" s="142">
        <f>基金残高に係る経年分析!F56</f>
        <v>17384</v>
      </c>
      <c r="C73" s="142">
        <f>基金残高に係る経年分析!G56</f>
        <v>12290</v>
      </c>
      <c r="D73" s="142">
        <f>基金残高に係る経年分析!H56</f>
        <v>14325</v>
      </c>
    </row>
    <row r="74" spans="1:16" x14ac:dyDescent="0.2">
      <c r="A74" s="141" t="s">
        <v>76</v>
      </c>
      <c r="B74" s="142">
        <f>基金残高に係る経年分析!F57</f>
        <v>42378</v>
      </c>
      <c r="C74" s="142">
        <f>基金残高に係る経年分析!G57</f>
        <v>48282</v>
      </c>
      <c r="D74" s="142">
        <f>基金残高に係る経年分析!H57</f>
        <v>48839</v>
      </c>
    </row>
  </sheetData>
  <sheetProtection algorithmName="SHA-512" hashValue="zvG0hhjHfomA/u4D+vHjvBCJjGnvuNb7c3qKHefAZqmd1YcHXbTBtUg7jJsWSYje9204pPZkrqp6gRLLcd0SIw==" saltValue="JZ121wIlvkbPVOiO0Wus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235997514</v>
      </c>
      <c r="S5" s="653"/>
      <c r="T5" s="653"/>
      <c r="U5" s="653"/>
      <c r="V5" s="653"/>
      <c r="W5" s="653"/>
      <c r="X5" s="653"/>
      <c r="Y5" s="654"/>
      <c r="Z5" s="664">
        <v>37.5</v>
      </c>
      <c r="AA5" s="664"/>
      <c r="AB5" s="664"/>
      <c r="AC5" s="664"/>
      <c r="AD5" s="665">
        <v>187531399</v>
      </c>
      <c r="AE5" s="665"/>
      <c r="AF5" s="665"/>
      <c r="AG5" s="665"/>
      <c r="AH5" s="665"/>
      <c r="AI5" s="665"/>
      <c r="AJ5" s="665"/>
      <c r="AK5" s="665"/>
      <c r="AL5" s="649">
        <v>50.8</v>
      </c>
      <c r="AM5" s="650"/>
      <c r="AN5" s="650"/>
      <c r="AO5" s="651"/>
      <c r="AP5" s="635" t="s">
        <v>195</v>
      </c>
      <c r="AQ5" s="636"/>
      <c r="AR5" s="636"/>
      <c r="AS5" s="636"/>
      <c r="AT5" s="636"/>
      <c r="AU5" s="636"/>
      <c r="AV5" s="636"/>
      <c r="AW5" s="636"/>
      <c r="AX5" s="636"/>
      <c r="AY5" s="636"/>
      <c r="AZ5" s="636"/>
      <c r="BA5" s="636"/>
      <c r="BB5" s="636"/>
      <c r="BC5" s="637"/>
      <c r="BD5" s="560">
        <v>235933981</v>
      </c>
      <c r="BE5" s="561"/>
      <c r="BF5" s="561"/>
      <c r="BG5" s="561"/>
      <c r="BH5" s="561"/>
      <c r="BI5" s="561"/>
      <c r="BJ5" s="561"/>
      <c r="BK5" s="562"/>
      <c r="BL5" s="643">
        <v>100</v>
      </c>
      <c r="BM5" s="643"/>
      <c r="BN5" s="643"/>
      <c r="BO5" s="643"/>
      <c r="BP5" s="638">
        <v>2321965</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32430623</v>
      </c>
      <c r="S6" s="561"/>
      <c r="T6" s="561"/>
      <c r="U6" s="561"/>
      <c r="V6" s="561"/>
      <c r="W6" s="561"/>
      <c r="X6" s="561"/>
      <c r="Y6" s="562"/>
      <c r="Z6" s="643">
        <v>5.0999999999999996</v>
      </c>
      <c r="AA6" s="643"/>
      <c r="AB6" s="643"/>
      <c r="AC6" s="643"/>
      <c r="AD6" s="638">
        <v>32430623</v>
      </c>
      <c r="AE6" s="638"/>
      <c r="AF6" s="638"/>
      <c r="AG6" s="638"/>
      <c r="AH6" s="638"/>
      <c r="AI6" s="638"/>
      <c r="AJ6" s="638"/>
      <c r="AK6" s="638"/>
      <c r="AL6" s="563">
        <v>8.8000000000000007</v>
      </c>
      <c r="AM6" s="644"/>
      <c r="AN6" s="644"/>
      <c r="AO6" s="646"/>
      <c r="AP6" s="557" t="s">
        <v>200</v>
      </c>
      <c r="AQ6" s="558"/>
      <c r="AR6" s="558"/>
      <c r="AS6" s="558"/>
      <c r="AT6" s="558"/>
      <c r="AU6" s="558"/>
      <c r="AV6" s="558"/>
      <c r="AW6" s="558"/>
      <c r="AX6" s="558"/>
      <c r="AY6" s="558"/>
      <c r="AZ6" s="558"/>
      <c r="BA6" s="558"/>
      <c r="BB6" s="558"/>
      <c r="BC6" s="559"/>
      <c r="BD6" s="560">
        <v>235933981</v>
      </c>
      <c r="BE6" s="561"/>
      <c r="BF6" s="561"/>
      <c r="BG6" s="561"/>
      <c r="BH6" s="561"/>
      <c r="BI6" s="561"/>
      <c r="BJ6" s="561"/>
      <c r="BK6" s="562"/>
      <c r="BL6" s="643">
        <v>100</v>
      </c>
      <c r="BM6" s="643"/>
      <c r="BN6" s="643"/>
      <c r="BO6" s="643"/>
      <c r="BP6" s="638">
        <v>2321965</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1176959</v>
      </c>
      <c r="CN6" s="561"/>
      <c r="CO6" s="561"/>
      <c r="CP6" s="561"/>
      <c r="CQ6" s="561"/>
      <c r="CR6" s="561"/>
      <c r="CS6" s="561"/>
      <c r="CT6" s="562"/>
      <c r="CU6" s="643">
        <v>0.2</v>
      </c>
      <c r="CV6" s="643"/>
      <c r="CW6" s="643"/>
      <c r="CX6" s="643"/>
      <c r="CY6" s="566" t="s">
        <v>118</v>
      </c>
      <c r="CZ6" s="561"/>
      <c r="DA6" s="561"/>
      <c r="DB6" s="561"/>
      <c r="DC6" s="561"/>
      <c r="DD6" s="561"/>
      <c r="DE6" s="561"/>
      <c r="DF6" s="561"/>
      <c r="DG6" s="561"/>
      <c r="DH6" s="561"/>
      <c r="DI6" s="561"/>
      <c r="DJ6" s="561"/>
      <c r="DK6" s="562"/>
      <c r="DL6" s="566">
        <v>1176154</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1633779</v>
      </c>
      <c r="S7" s="561"/>
      <c r="T7" s="561"/>
      <c r="U7" s="561"/>
      <c r="V7" s="561"/>
      <c r="W7" s="561"/>
      <c r="X7" s="561"/>
      <c r="Y7" s="562"/>
      <c r="Z7" s="643">
        <v>0.3</v>
      </c>
      <c r="AA7" s="643"/>
      <c r="AB7" s="643"/>
      <c r="AC7" s="643"/>
      <c r="AD7" s="638">
        <v>1633779</v>
      </c>
      <c r="AE7" s="638"/>
      <c r="AF7" s="638"/>
      <c r="AG7" s="638"/>
      <c r="AH7" s="638"/>
      <c r="AI7" s="638"/>
      <c r="AJ7" s="638"/>
      <c r="AK7" s="638"/>
      <c r="AL7" s="563">
        <v>0.4</v>
      </c>
      <c r="AM7" s="644"/>
      <c r="AN7" s="644"/>
      <c r="AO7" s="646"/>
      <c r="AP7" s="557" t="s">
        <v>203</v>
      </c>
      <c r="AQ7" s="558"/>
      <c r="AR7" s="558"/>
      <c r="AS7" s="558"/>
      <c r="AT7" s="558"/>
      <c r="AU7" s="558"/>
      <c r="AV7" s="558"/>
      <c r="AW7" s="558"/>
      <c r="AX7" s="558"/>
      <c r="AY7" s="558"/>
      <c r="AZ7" s="558"/>
      <c r="BA7" s="558"/>
      <c r="BB7" s="558"/>
      <c r="BC7" s="559"/>
      <c r="BD7" s="560">
        <v>65380755</v>
      </c>
      <c r="BE7" s="561"/>
      <c r="BF7" s="561"/>
      <c r="BG7" s="561"/>
      <c r="BH7" s="561"/>
      <c r="BI7" s="561"/>
      <c r="BJ7" s="561"/>
      <c r="BK7" s="562"/>
      <c r="BL7" s="643">
        <v>27.7</v>
      </c>
      <c r="BM7" s="643"/>
      <c r="BN7" s="643"/>
      <c r="BO7" s="643"/>
      <c r="BP7" s="638">
        <v>2321965</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32875142</v>
      </c>
      <c r="CN7" s="561"/>
      <c r="CO7" s="561"/>
      <c r="CP7" s="561"/>
      <c r="CQ7" s="561"/>
      <c r="CR7" s="561"/>
      <c r="CS7" s="561"/>
      <c r="CT7" s="562"/>
      <c r="CU7" s="643">
        <v>5.3</v>
      </c>
      <c r="CV7" s="643"/>
      <c r="CW7" s="643"/>
      <c r="CX7" s="643"/>
      <c r="CY7" s="566">
        <v>3607091</v>
      </c>
      <c r="CZ7" s="561"/>
      <c r="DA7" s="561"/>
      <c r="DB7" s="561"/>
      <c r="DC7" s="561"/>
      <c r="DD7" s="561"/>
      <c r="DE7" s="561"/>
      <c r="DF7" s="561"/>
      <c r="DG7" s="561"/>
      <c r="DH7" s="561"/>
      <c r="DI7" s="561"/>
      <c r="DJ7" s="561"/>
      <c r="DK7" s="562"/>
      <c r="DL7" s="566">
        <v>27893697</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1385141</v>
      </c>
      <c r="BE8" s="561"/>
      <c r="BF8" s="561"/>
      <c r="BG8" s="561"/>
      <c r="BH8" s="561"/>
      <c r="BI8" s="561"/>
      <c r="BJ8" s="561"/>
      <c r="BK8" s="562"/>
      <c r="BL8" s="643">
        <v>0.6</v>
      </c>
      <c r="BM8" s="643"/>
      <c r="BN8" s="643"/>
      <c r="BO8" s="643"/>
      <c r="BP8" s="638">
        <v>593355</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103793008</v>
      </c>
      <c r="CN8" s="561"/>
      <c r="CO8" s="561"/>
      <c r="CP8" s="561"/>
      <c r="CQ8" s="561"/>
      <c r="CR8" s="561"/>
      <c r="CS8" s="561"/>
      <c r="CT8" s="562"/>
      <c r="CU8" s="563">
        <v>16.7</v>
      </c>
      <c r="CV8" s="644"/>
      <c r="CW8" s="644"/>
      <c r="CX8" s="645"/>
      <c r="CY8" s="566">
        <v>5331202</v>
      </c>
      <c r="CZ8" s="561"/>
      <c r="DA8" s="561"/>
      <c r="DB8" s="561"/>
      <c r="DC8" s="561"/>
      <c r="DD8" s="561"/>
      <c r="DE8" s="561"/>
      <c r="DF8" s="561"/>
      <c r="DG8" s="561"/>
      <c r="DH8" s="561"/>
      <c r="DI8" s="561"/>
      <c r="DJ8" s="561"/>
      <c r="DK8" s="562"/>
      <c r="DL8" s="566">
        <v>89567227</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52818</v>
      </c>
      <c r="S9" s="561"/>
      <c r="T9" s="561"/>
      <c r="U9" s="561"/>
      <c r="V9" s="561"/>
      <c r="W9" s="561"/>
      <c r="X9" s="561"/>
      <c r="Y9" s="562"/>
      <c r="Z9" s="563">
        <v>0</v>
      </c>
      <c r="AA9" s="644"/>
      <c r="AB9" s="644"/>
      <c r="AC9" s="645"/>
      <c r="AD9" s="566">
        <v>52818</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50472098</v>
      </c>
      <c r="BE9" s="561"/>
      <c r="BF9" s="561"/>
      <c r="BG9" s="561"/>
      <c r="BH9" s="561"/>
      <c r="BI9" s="561"/>
      <c r="BJ9" s="561"/>
      <c r="BK9" s="562"/>
      <c r="BL9" s="643">
        <v>21.4</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25270790</v>
      </c>
      <c r="CN9" s="561"/>
      <c r="CO9" s="561"/>
      <c r="CP9" s="561"/>
      <c r="CQ9" s="561"/>
      <c r="CR9" s="561"/>
      <c r="CS9" s="561"/>
      <c r="CT9" s="562"/>
      <c r="CU9" s="563">
        <v>4.0999999999999996</v>
      </c>
      <c r="CV9" s="644"/>
      <c r="CW9" s="644"/>
      <c r="CX9" s="645"/>
      <c r="CY9" s="566">
        <v>1555354</v>
      </c>
      <c r="CZ9" s="561"/>
      <c r="DA9" s="561"/>
      <c r="DB9" s="561"/>
      <c r="DC9" s="561"/>
      <c r="DD9" s="561"/>
      <c r="DE9" s="561"/>
      <c r="DF9" s="561"/>
      <c r="DG9" s="561"/>
      <c r="DH9" s="561"/>
      <c r="DI9" s="561"/>
      <c r="DJ9" s="561"/>
      <c r="DK9" s="562"/>
      <c r="DL9" s="566">
        <v>17985266</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201135</v>
      </c>
      <c r="S10" s="561"/>
      <c r="T10" s="561"/>
      <c r="U10" s="561"/>
      <c r="V10" s="561"/>
      <c r="W10" s="561"/>
      <c r="X10" s="561"/>
      <c r="Y10" s="562"/>
      <c r="Z10" s="563">
        <v>0</v>
      </c>
      <c r="AA10" s="644"/>
      <c r="AB10" s="644"/>
      <c r="AC10" s="645"/>
      <c r="AD10" s="566">
        <v>201135</v>
      </c>
      <c r="AE10" s="561"/>
      <c r="AF10" s="561"/>
      <c r="AG10" s="561"/>
      <c r="AH10" s="561"/>
      <c r="AI10" s="561"/>
      <c r="AJ10" s="561"/>
      <c r="AK10" s="562"/>
      <c r="AL10" s="563">
        <v>0.1</v>
      </c>
      <c r="AM10" s="644"/>
      <c r="AN10" s="644"/>
      <c r="AO10" s="646"/>
      <c r="AP10" s="557" t="s">
        <v>212</v>
      </c>
      <c r="AQ10" s="558"/>
      <c r="AR10" s="558"/>
      <c r="AS10" s="558"/>
      <c r="AT10" s="558"/>
      <c r="AU10" s="558"/>
      <c r="AV10" s="558"/>
      <c r="AW10" s="558"/>
      <c r="AX10" s="558"/>
      <c r="AY10" s="558"/>
      <c r="AZ10" s="558"/>
      <c r="BA10" s="558"/>
      <c r="BB10" s="558"/>
      <c r="BC10" s="559"/>
      <c r="BD10" s="560">
        <v>1802679</v>
      </c>
      <c r="BE10" s="561"/>
      <c r="BF10" s="561"/>
      <c r="BG10" s="561"/>
      <c r="BH10" s="561"/>
      <c r="BI10" s="561"/>
      <c r="BJ10" s="561"/>
      <c r="BK10" s="562"/>
      <c r="BL10" s="643">
        <v>0.8</v>
      </c>
      <c r="BM10" s="643"/>
      <c r="BN10" s="643"/>
      <c r="BO10" s="643"/>
      <c r="BP10" s="638">
        <v>178415</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1959166</v>
      </c>
      <c r="CN10" s="561"/>
      <c r="CO10" s="561"/>
      <c r="CP10" s="561"/>
      <c r="CQ10" s="561"/>
      <c r="CR10" s="561"/>
      <c r="CS10" s="561"/>
      <c r="CT10" s="562"/>
      <c r="CU10" s="563">
        <v>0.3</v>
      </c>
      <c r="CV10" s="644"/>
      <c r="CW10" s="644"/>
      <c r="CX10" s="645"/>
      <c r="CY10" s="566">
        <v>108990</v>
      </c>
      <c r="CZ10" s="561"/>
      <c r="DA10" s="561"/>
      <c r="DB10" s="561"/>
      <c r="DC10" s="561"/>
      <c r="DD10" s="561"/>
      <c r="DE10" s="561"/>
      <c r="DF10" s="561"/>
      <c r="DG10" s="561"/>
      <c r="DH10" s="561"/>
      <c r="DI10" s="561"/>
      <c r="DJ10" s="561"/>
      <c r="DK10" s="562"/>
      <c r="DL10" s="566">
        <v>789448</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t="s">
        <v>118</v>
      </c>
      <c r="S11" s="561"/>
      <c r="T11" s="561"/>
      <c r="U11" s="561"/>
      <c r="V11" s="561"/>
      <c r="W11" s="561"/>
      <c r="X11" s="561"/>
      <c r="Y11" s="562"/>
      <c r="Z11" s="563" t="s">
        <v>118</v>
      </c>
      <c r="AA11" s="644"/>
      <c r="AB11" s="644"/>
      <c r="AC11" s="645"/>
      <c r="AD11" s="566" t="s">
        <v>118</v>
      </c>
      <c r="AE11" s="561"/>
      <c r="AF11" s="561"/>
      <c r="AG11" s="561"/>
      <c r="AH11" s="561"/>
      <c r="AI11" s="561"/>
      <c r="AJ11" s="561"/>
      <c r="AK11" s="562"/>
      <c r="AL11" s="563" t="s">
        <v>118</v>
      </c>
      <c r="AM11" s="644"/>
      <c r="AN11" s="644"/>
      <c r="AO11" s="646"/>
      <c r="AP11" s="557" t="s">
        <v>215</v>
      </c>
      <c r="AQ11" s="558"/>
      <c r="AR11" s="558"/>
      <c r="AS11" s="558"/>
      <c r="AT11" s="558"/>
      <c r="AU11" s="558"/>
      <c r="AV11" s="558"/>
      <c r="AW11" s="558"/>
      <c r="AX11" s="558"/>
      <c r="AY11" s="558"/>
      <c r="AZ11" s="558"/>
      <c r="BA11" s="558"/>
      <c r="BB11" s="558"/>
      <c r="BC11" s="559"/>
      <c r="BD11" s="560">
        <v>3696665</v>
      </c>
      <c r="BE11" s="561"/>
      <c r="BF11" s="561"/>
      <c r="BG11" s="561"/>
      <c r="BH11" s="561"/>
      <c r="BI11" s="561"/>
      <c r="BJ11" s="561"/>
      <c r="BK11" s="562"/>
      <c r="BL11" s="643">
        <v>1.6</v>
      </c>
      <c r="BM11" s="643"/>
      <c r="BN11" s="643"/>
      <c r="BO11" s="643"/>
      <c r="BP11" s="638">
        <v>1550195</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30047542</v>
      </c>
      <c r="CN11" s="561"/>
      <c r="CO11" s="561"/>
      <c r="CP11" s="561"/>
      <c r="CQ11" s="561"/>
      <c r="CR11" s="561"/>
      <c r="CS11" s="561"/>
      <c r="CT11" s="562"/>
      <c r="CU11" s="563">
        <v>4.8</v>
      </c>
      <c r="CV11" s="644"/>
      <c r="CW11" s="644"/>
      <c r="CX11" s="645"/>
      <c r="CY11" s="566">
        <v>14220195</v>
      </c>
      <c r="CZ11" s="561"/>
      <c r="DA11" s="561"/>
      <c r="DB11" s="561"/>
      <c r="DC11" s="561"/>
      <c r="DD11" s="561"/>
      <c r="DE11" s="561"/>
      <c r="DF11" s="561"/>
      <c r="DG11" s="561"/>
      <c r="DH11" s="561"/>
      <c r="DI11" s="561"/>
      <c r="DJ11" s="561"/>
      <c r="DK11" s="562"/>
      <c r="DL11" s="566">
        <v>11877738</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54463</v>
      </c>
      <c r="S12" s="561"/>
      <c r="T12" s="561"/>
      <c r="U12" s="561"/>
      <c r="V12" s="561"/>
      <c r="W12" s="561"/>
      <c r="X12" s="561"/>
      <c r="Y12" s="562"/>
      <c r="Z12" s="563">
        <v>0</v>
      </c>
      <c r="AA12" s="644"/>
      <c r="AB12" s="644"/>
      <c r="AC12" s="645"/>
      <c r="AD12" s="566">
        <v>54463</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289517</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28071832</v>
      </c>
      <c r="CN12" s="561"/>
      <c r="CO12" s="561"/>
      <c r="CP12" s="561"/>
      <c r="CQ12" s="561"/>
      <c r="CR12" s="561"/>
      <c r="CS12" s="561"/>
      <c r="CT12" s="562"/>
      <c r="CU12" s="563">
        <v>4.5</v>
      </c>
      <c r="CV12" s="644"/>
      <c r="CW12" s="644"/>
      <c r="CX12" s="645"/>
      <c r="CY12" s="566">
        <v>310927</v>
      </c>
      <c r="CZ12" s="561"/>
      <c r="DA12" s="561"/>
      <c r="DB12" s="561"/>
      <c r="DC12" s="561"/>
      <c r="DD12" s="561"/>
      <c r="DE12" s="561"/>
      <c r="DF12" s="561"/>
      <c r="DG12" s="561"/>
      <c r="DH12" s="561"/>
      <c r="DI12" s="561"/>
      <c r="DJ12" s="561"/>
      <c r="DK12" s="562"/>
      <c r="DL12" s="566">
        <v>5469349</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30488428</v>
      </c>
      <c r="S13" s="561"/>
      <c r="T13" s="561"/>
      <c r="U13" s="561"/>
      <c r="V13" s="561"/>
      <c r="W13" s="561"/>
      <c r="X13" s="561"/>
      <c r="Y13" s="562"/>
      <c r="Z13" s="563">
        <v>4.8</v>
      </c>
      <c r="AA13" s="644"/>
      <c r="AB13" s="644"/>
      <c r="AC13" s="645"/>
      <c r="AD13" s="566">
        <v>30488428</v>
      </c>
      <c r="AE13" s="561"/>
      <c r="AF13" s="561"/>
      <c r="AG13" s="561"/>
      <c r="AH13" s="561"/>
      <c r="AI13" s="561"/>
      <c r="AJ13" s="561"/>
      <c r="AK13" s="562"/>
      <c r="AL13" s="563">
        <v>8.3000000000000007</v>
      </c>
      <c r="AM13" s="644"/>
      <c r="AN13" s="644"/>
      <c r="AO13" s="646"/>
      <c r="AP13" s="557" t="s">
        <v>221</v>
      </c>
      <c r="AQ13" s="558"/>
      <c r="AR13" s="558"/>
      <c r="AS13" s="558"/>
      <c r="AT13" s="558"/>
      <c r="AU13" s="558"/>
      <c r="AV13" s="558"/>
      <c r="AW13" s="558"/>
      <c r="AX13" s="558"/>
      <c r="AY13" s="558"/>
      <c r="AZ13" s="558"/>
      <c r="BA13" s="558"/>
      <c r="BB13" s="558"/>
      <c r="BC13" s="559"/>
      <c r="BD13" s="560">
        <v>3457469</v>
      </c>
      <c r="BE13" s="561"/>
      <c r="BF13" s="561"/>
      <c r="BG13" s="561"/>
      <c r="BH13" s="561"/>
      <c r="BI13" s="561"/>
      <c r="BJ13" s="561"/>
      <c r="BK13" s="562"/>
      <c r="BL13" s="643">
        <v>1.5</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89514753</v>
      </c>
      <c r="CN13" s="561"/>
      <c r="CO13" s="561"/>
      <c r="CP13" s="561"/>
      <c r="CQ13" s="561"/>
      <c r="CR13" s="561"/>
      <c r="CS13" s="561"/>
      <c r="CT13" s="562"/>
      <c r="CU13" s="563">
        <v>14.4</v>
      </c>
      <c r="CV13" s="644"/>
      <c r="CW13" s="644"/>
      <c r="CX13" s="645"/>
      <c r="CY13" s="566">
        <v>73875101</v>
      </c>
      <c r="CZ13" s="561"/>
      <c r="DA13" s="561"/>
      <c r="DB13" s="561"/>
      <c r="DC13" s="561"/>
      <c r="DD13" s="561"/>
      <c r="DE13" s="561"/>
      <c r="DF13" s="561"/>
      <c r="DG13" s="561"/>
      <c r="DH13" s="561"/>
      <c r="DI13" s="561"/>
      <c r="DJ13" s="561"/>
      <c r="DK13" s="562"/>
      <c r="DL13" s="566">
        <v>13944128</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4277186</v>
      </c>
      <c r="BE14" s="561"/>
      <c r="BF14" s="561"/>
      <c r="BG14" s="561"/>
      <c r="BH14" s="561"/>
      <c r="BI14" s="561"/>
      <c r="BJ14" s="561"/>
      <c r="BK14" s="562"/>
      <c r="BL14" s="643">
        <v>1.8</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33079128</v>
      </c>
      <c r="CN14" s="561"/>
      <c r="CO14" s="561"/>
      <c r="CP14" s="561"/>
      <c r="CQ14" s="561"/>
      <c r="CR14" s="561"/>
      <c r="CS14" s="561"/>
      <c r="CT14" s="562"/>
      <c r="CU14" s="563">
        <v>5.3</v>
      </c>
      <c r="CV14" s="644"/>
      <c r="CW14" s="644"/>
      <c r="CX14" s="645"/>
      <c r="CY14" s="566">
        <v>3042333</v>
      </c>
      <c r="CZ14" s="561"/>
      <c r="DA14" s="561"/>
      <c r="DB14" s="561"/>
      <c r="DC14" s="561"/>
      <c r="DD14" s="561"/>
      <c r="DE14" s="561"/>
      <c r="DF14" s="561"/>
      <c r="DG14" s="561"/>
      <c r="DH14" s="561"/>
      <c r="DI14" s="561"/>
      <c r="DJ14" s="561"/>
      <c r="DK14" s="562"/>
      <c r="DL14" s="566">
        <v>29620479</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5446450</v>
      </c>
      <c r="S15" s="561"/>
      <c r="T15" s="561"/>
      <c r="U15" s="561"/>
      <c r="V15" s="561"/>
      <c r="W15" s="561"/>
      <c r="X15" s="561"/>
      <c r="Y15" s="562"/>
      <c r="Z15" s="563">
        <v>0.9</v>
      </c>
      <c r="AA15" s="644"/>
      <c r="AB15" s="644"/>
      <c r="AC15" s="645"/>
      <c r="AD15" s="566">
        <v>5446450</v>
      </c>
      <c r="AE15" s="561"/>
      <c r="AF15" s="561"/>
      <c r="AG15" s="561"/>
      <c r="AH15" s="561"/>
      <c r="AI15" s="561"/>
      <c r="AJ15" s="561"/>
      <c r="AK15" s="562"/>
      <c r="AL15" s="563">
        <v>1.5</v>
      </c>
      <c r="AM15" s="644"/>
      <c r="AN15" s="644"/>
      <c r="AO15" s="646"/>
      <c r="AP15" s="557" t="s">
        <v>227</v>
      </c>
      <c r="AQ15" s="558"/>
      <c r="AR15" s="558"/>
      <c r="AS15" s="558"/>
      <c r="AT15" s="558"/>
      <c r="AU15" s="558"/>
      <c r="AV15" s="558"/>
      <c r="AW15" s="558"/>
      <c r="AX15" s="558"/>
      <c r="AY15" s="558"/>
      <c r="AZ15" s="558"/>
      <c r="BA15" s="558"/>
      <c r="BB15" s="558"/>
      <c r="BC15" s="559"/>
      <c r="BD15" s="560">
        <v>59941233</v>
      </c>
      <c r="BE15" s="561"/>
      <c r="BF15" s="561"/>
      <c r="BG15" s="561"/>
      <c r="BH15" s="561"/>
      <c r="BI15" s="561"/>
      <c r="BJ15" s="561"/>
      <c r="BK15" s="562"/>
      <c r="BL15" s="643">
        <v>25.4</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1075260</v>
      </c>
      <c r="S16" s="561"/>
      <c r="T16" s="561"/>
      <c r="U16" s="561"/>
      <c r="V16" s="561"/>
      <c r="W16" s="561"/>
      <c r="X16" s="561"/>
      <c r="Y16" s="562"/>
      <c r="Z16" s="563">
        <v>0.2</v>
      </c>
      <c r="AA16" s="644"/>
      <c r="AB16" s="644"/>
      <c r="AC16" s="645"/>
      <c r="AD16" s="566">
        <v>1075260</v>
      </c>
      <c r="AE16" s="561"/>
      <c r="AF16" s="561"/>
      <c r="AG16" s="561"/>
      <c r="AH16" s="561"/>
      <c r="AI16" s="561"/>
      <c r="AJ16" s="561"/>
      <c r="AK16" s="562"/>
      <c r="AL16" s="563">
        <v>0.3</v>
      </c>
      <c r="AM16" s="644"/>
      <c r="AN16" s="644"/>
      <c r="AO16" s="646"/>
      <c r="AP16" s="557" t="s">
        <v>230</v>
      </c>
      <c r="AQ16" s="558"/>
      <c r="AR16" s="558"/>
      <c r="AS16" s="558"/>
      <c r="AT16" s="558"/>
      <c r="AU16" s="558"/>
      <c r="AV16" s="558"/>
      <c r="AW16" s="558"/>
      <c r="AX16" s="558"/>
      <c r="AY16" s="558"/>
      <c r="AZ16" s="558"/>
      <c r="BA16" s="558"/>
      <c r="BB16" s="558"/>
      <c r="BC16" s="559"/>
      <c r="BD16" s="560">
        <v>1900478</v>
      </c>
      <c r="BE16" s="561"/>
      <c r="BF16" s="561"/>
      <c r="BG16" s="561"/>
      <c r="BH16" s="561"/>
      <c r="BI16" s="561"/>
      <c r="BJ16" s="561"/>
      <c r="BK16" s="562"/>
      <c r="BL16" s="643">
        <v>0.8</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155396065</v>
      </c>
      <c r="CN16" s="561"/>
      <c r="CO16" s="561"/>
      <c r="CP16" s="561"/>
      <c r="CQ16" s="561"/>
      <c r="CR16" s="561"/>
      <c r="CS16" s="561"/>
      <c r="CT16" s="562"/>
      <c r="CU16" s="563">
        <v>25</v>
      </c>
      <c r="CV16" s="644"/>
      <c r="CW16" s="644"/>
      <c r="CX16" s="645"/>
      <c r="CY16" s="566">
        <v>9970241</v>
      </c>
      <c r="CZ16" s="561"/>
      <c r="DA16" s="561"/>
      <c r="DB16" s="561"/>
      <c r="DC16" s="561"/>
      <c r="DD16" s="561"/>
      <c r="DE16" s="561"/>
      <c r="DF16" s="561"/>
      <c r="DG16" s="561"/>
      <c r="DH16" s="561"/>
      <c r="DI16" s="561"/>
      <c r="DJ16" s="561"/>
      <c r="DK16" s="562"/>
      <c r="DL16" s="566">
        <v>114995473</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4371190</v>
      </c>
      <c r="S17" s="561"/>
      <c r="T17" s="561"/>
      <c r="U17" s="561"/>
      <c r="V17" s="561"/>
      <c r="W17" s="561"/>
      <c r="X17" s="561"/>
      <c r="Y17" s="562"/>
      <c r="Z17" s="563">
        <v>0.7</v>
      </c>
      <c r="AA17" s="644"/>
      <c r="AB17" s="644"/>
      <c r="AC17" s="645"/>
      <c r="AD17" s="566">
        <v>4371190</v>
      </c>
      <c r="AE17" s="561"/>
      <c r="AF17" s="561"/>
      <c r="AG17" s="561"/>
      <c r="AH17" s="561"/>
      <c r="AI17" s="561"/>
      <c r="AJ17" s="561"/>
      <c r="AK17" s="562"/>
      <c r="AL17" s="563">
        <v>1.2</v>
      </c>
      <c r="AM17" s="644"/>
      <c r="AN17" s="644"/>
      <c r="AO17" s="646"/>
      <c r="AP17" s="557" t="s">
        <v>233</v>
      </c>
      <c r="AQ17" s="558"/>
      <c r="AR17" s="558"/>
      <c r="AS17" s="558"/>
      <c r="AT17" s="558"/>
      <c r="AU17" s="558"/>
      <c r="AV17" s="558"/>
      <c r="AW17" s="558"/>
      <c r="AX17" s="558"/>
      <c r="AY17" s="558"/>
      <c r="AZ17" s="558"/>
      <c r="BA17" s="558"/>
      <c r="BB17" s="558"/>
      <c r="BC17" s="559"/>
      <c r="BD17" s="560">
        <v>58040755</v>
      </c>
      <c r="BE17" s="561"/>
      <c r="BF17" s="561"/>
      <c r="BG17" s="561"/>
      <c r="BH17" s="561"/>
      <c r="BI17" s="561"/>
      <c r="BJ17" s="561"/>
      <c r="BK17" s="562"/>
      <c r="BL17" s="643">
        <v>24.6</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413273</v>
      </c>
      <c r="CN17" s="561"/>
      <c r="CO17" s="561"/>
      <c r="CP17" s="561"/>
      <c r="CQ17" s="561"/>
      <c r="CR17" s="561"/>
      <c r="CS17" s="561"/>
      <c r="CT17" s="562"/>
      <c r="CU17" s="563">
        <v>0.1</v>
      </c>
      <c r="CV17" s="644"/>
      <c r="CW17" s="644"/>
      <c r="CX17" s="645"/>
      <c r="CY17" s="566" t="s">
        <v>118</v>
      </c>
      <c r="CZ17" s="561"/>
      <c r="DA17" s="561"/>
      <c r="DB17" s="561"/>
      <c r="DC17" s="561"/>
      <c r="DD17" s="561"/>
      <c r="DE17" s="561"/>
      <c r="DF17" s="561"/>
      <c r="DG17" s="561"/>
      <c r="DH17" s="561"/>
      <c r="DI17" s="561"/>
      <c r="DJ17" s="561"/>
      <c r="DK17" s="562"/>
      <c r="DL17" s="566">
        <v>211</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71544604</v>
      </c>
      <c r="BE18" s="561"/>
      <c r="BF18" s="561"/>
      <c r="BG18" s="561"/>
      <c r="BH18" s="561"/>
      <c r="BI18" s="561"/>
      <c r="BJ18" s="561"/>
      <c r="BK18" s="562"/>
      <c r="BL18" s="643">
        <v>30.3</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74264894</v>
      </c>
      <c r="CN18" s="561"/>
      <c r="CO18" s="561"/>
      <c r="CP18" s="561"/>
      <c r="CQ18" s="561"/>
      <c r="CR18" s="561"/>
      <c r="CS18" s="561"/>
      <c r="CT18" s="562"/>
      <c r="CU18" s="563">
        <v>11.9</v>
      </c>
      <c r="CV18" s="644"/>
      <c r="CW18" s="644"/>
      <c r="CX18" s="645"/>
      <c r="CY18" s="566" t="s">
        <v>118</v>
      </c>
      <c r="CZ18" s="561"/>
      <c r="DA18" s="561"/>
      <c r="DB18" s="561"/>
      <c r="DC18" s="561"/>
      <c r="DD18" s="561"/>
      <c r="DE18" s="561"/>
      <c r="DF18" s="561"/>
      <c r="DG18" s="561"/>
      <c r="DH18" s="561"/>
      <c r="DI18" s="561"/>
      <c r="DJ18" s="561"/>
      <c r="DK18" s="562"/>
      <c r="DL18" s="566">
        <v>71949479</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143830103</v>
      </c>
      <c r="S19" s="561"/>
      <c r="T19" s="561"/>
      <c r="U19" s="561"/>
      <c r="V19" s="561"/>
      <c r="W19" s="561"/>
      <c r="X19" s="561"/>
      <c r="Y19" s="562"/>
      <c r="Z19" s="563">
        <v>22.8</v>
      </c>
      <c r="AA19" s="644"/>
      <c r="AB19" s="644"/>
      <c r="AC19" s="645"/>
      <c r="AD19" s="566">
        <v>141750701</v>
      </c>
      <c r="AE19" s="561"/>
      <c r="AF19" s="561"/>
      <c r="AG19" s="561"/>
      <c r="AH19" s="561"/>
      <c r="AI19" s="561"/>
      <c r="AJ19" s="561"/>
      <c r="AK19" s="562"/>
      <c r="AL19" s="563">
        <v>38.4</v>
      </c>
      <c r="AM19" s="644"/>
      <c r="AN19" s="644"/>
      <c r="AO19" s="646"/>
      <c r="AP19" s="557" t="s">
        <v>239</v>
      </c>
      <c r="AQ19" s="558"/>
      <c r="AR19" s="558"/>
      <c r="AS19" s="558"/>
      <c r="AT19" s="558"/>
      <c r="AU19" s="558"/>
      <c r="AV19" s="558"/>
      <c r="AW19" s="558"/>
      <c r="AX19" s="558"/>
      <c r="AY19" s="558"/>
      <c r="AZ19" s="558"/>
      <c r="BA19" s="558"/>
      <c r="BB19" s="558"/>
      <c r="BC19" s="559"/>
      <c r="BD19" s="560">
        <v>4105111</v>
      </c>
      <c r="BE19" s="561"/>
      <c r="BF19" s="561"/>
      <c r="BG19" s="561"/>
      <c r="BH19" s="561"/>
      <c r="BI19" s="561"/>
      <c r="BJ19" s="561"/>
      <c r="BK19" s="562"/>
      <c r="BL19" s="643">
        <v>1.7</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141750701</v>
      </c>
      <c r="S20" s="561"/>
      <c r="T20" s="561"/>
      <c r="U20" s="561"/>
      <c r="V20" s="561"/>
      <c r="W20" s="561"/>
      <c r="X20" s="561"/>
      <c r="Y20" s="562"/>
      <c r="Z20" s="563">
        <v>22.5</v>
      </c>
      <c r="AA20" s="644"/>
      <c r="AB20" s="644"/>
      <c r="AC20" s="645"/>
      <c r="AD20" s="566">
        <v>141750701</v>
      </c>
      <c r="AE20" s="561"/>
      <c r="AF20" s="561"/>
      <c r="AG20" s="561"/>
      <c r="AH20" s="561"/>
      <c r="AI20" s="561"/>
      <c r="AJ20" s="561"/>
      <c r="AK20" s="562"/>
      <c r="AL20" s="563">
        <v>38.4</v>
      </c>
      <c r="AM20" s="644"/>
      <c r="AN20" s="644"/>
      <c r="AO20" s="646"/>
      <c r="AP20" s="557" t="s">
        <v>242</v>
      </c>
      <c r="AQ20" s="647"/>
      <c r="AR20" s="647"/>
      <c r="AS20" s="647"/>
      <c r="AT20" s="647"/>
      <c r="AU20" s="647"/>
      <c r="AV20" s="647"/>
      <c r="AW20" s="647"/>
      <c r="AX20" s="647"/>
      <c r="AY20" s="647"/>
      <c r="AZ20" s="647"/>
      <c r="BA20" s="647"/>
      <c r="BB20" s="647"/>
      <c r="BC20" s="648"/>
      <c r="BD20" s="560">
        <v>1500583</v>
      </c>
      <c r="BE20" s="561"/>
      <c r="BF20" s="561"/>
      <c r="BG20" s="561"/>
      <c r="BH20" s="561"/>
      <c r="BI20" s="561"/>
      <c r="BJ20" s="561"/>
      <c r="BK20" s="562"/>
      <c r="BL20" s="563">
        <v>0.6</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2076236</v>
      </c>
      <c r="S21" s="561"/>
      <c r="T21" s="561"/>
      <c r="U21" s="561"/>
      <c r="V21" s="561"/>
      <c r="W21" s="561"/>
      <c r="X21" s="561"/>
      <c r="Y21" s="562"/>
      <c r="Z21" s="563">
        <v>0.3</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1013911</v>
      </c>
      <c r="BE21" s="561"/>
      <c r="BF21" s="561"/>
      <c r="BG21" s="561"/>
      <c r="BH21" s="561"/>
      <c r="BI21" s="561"/>
      <c r="BJ21" s="561"/>
      <c r="BK21" s="562"/>
      <c r="BL21" s="563">
        <v>0.4</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118079</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118079</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3166</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12422416</v>
      </c>
      <c r="BE22" s="561"/>
      <c r="BF22" s="561"/>
      <c r="BG22" s="561"/>
      <c r="BH22" s="561"/>
      <c r="BI22" s="561"/>
      <c r="BJ22" s="561"/>
      <c r="BK22" s="562"/>
      <c r="BL22" s="563">
        <v>5.3</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2053651</v>
      </c>
      <c r="CN22" s="561"/>
      <c r="CO22" s="561"/>
      <c r="CP22" s="561"/>
      <c r="CQ22" s="561"/>
      <c r="CR22" s="561"/>
      <c r="CS22" s="561"/>
      <c r="CT22" s="562"/>
      <c r="CU22" s="563">
        <v>0.3</v>
      </c>
      <c r="CV22" s="644"/>
      <c r="CW22" s="644"/>
      <c r="CX22" s="645"/>
      <c r="CY22" s="566" t="s">
        <v>118</v>
      </c>
      <c r="CZ22" s="561"/>
      <c r="DA22" s="561"/>
      <c r="DB22" s="561"/>
      <c r="DC22" s="561"/>
      <c r="DD22" s="561"/>
      <c r="DE22" s="561"/>
      <c r="DF22" s="561"/>
      <c r="DG22" s="561"/>
      <c r="DH22" s="561"/>
      <c r="DI22" s="561"/>
      <c r="DJ22" s="561"/>
      <c r="DK22" s="562"/>
      <c r="DL22" s="566">
        <v>2053651</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417704690</v>
      </c>
      <c r="S23" s="561"/>
      <c r="T23" s="561"/>
      <c r="U23" s="561"/>
      <c r="V23" s="561"/>
      <c r="W23" s="561"/>
      <c r="X23" s="561"/>
      <c r="Y23" s="562"/>
      <c r="Z23" s="563">
        <v>66.3</v>
      </c>
      <c r="AA23" s="644"/>
      <c r="AB23" s="644"/>
      <c r="AC23" s="645"/>
      <c r="AD23" s="566">
        <v>367159173</v>
      </c>
      <c r="AE23" s="561"/>
      <c r="AF23" s="561"/>
      <c r="AG23" s="561"/>
      <c r="AH23" s="561"/>
      <c r="AI23" s="561"/>
      <c r="AJ23" s="561"/>
      <c r="AK23" s="562"/>
      <c r="AL23" s="563">
        <v>99.5</v>
      </c>
      <c r="AM23" s="644"/>
      <c r="AN23" s="644"/>
      <c r="AO23" s="646"/>
      <c r="AP23" s="557" t="s">
        <v>251</v>
      </c>
      <c r="AQ23" s="558"/>
      <c r="AR23" s="558"/>
      <c r="AS23" s="558"/>
      <c r="AT23" s="558"/>
      <c r="AU23" s="558"/>
      <c r="AV23" s="558"/>
      <c r="AW23" s="558"/>
      <c r="AX23" s="558"/>
      <c r="AY23" s="558"/>
      <c r="AZ23" s="558"/>
      <c r="BA23" s="558"/>
      <c r="BB23" s="558"/>
      <c r="BC23" s="559"/>
      <c r="BD23" s="560">
        <v>20019101</v>
      </c>
      <c r="BE23" s="561"/>
      <c r="BF23" s="561"/>
      <c r="BG23" s="561"/>
      <c r="BH23" s="561"/>
      <c r="BI23" s="561"/>
      <c r="BJ23" s="561"/>
      <c r="BK23" s="562"/>
      <c r="BL23" s="563">
        <v>8.5</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2540133</v>
      </c>
      <c r="CN23" s="561"/>
      <c r="CO23" s="561"/>
      <c r="CP23" s="561"/>
      <c r="CQ23" s="561"/>
      <c r="CR23" s="561"/>
      <c r="CS23" s="561"/>
      <c r="CT23" s="562"/>
      <c r="CU23" s="563">
        <v>0.4</v>
      </c>
      <c r="CV23" s="644"/>
      <c r="CW23" s="644"/>
      <c r="CX23" s="645"/>
      <c r="CY23" s="566" t="s">
        <v>118</v>
      </c>
      <c r="CZ23" s="561"/>
      <c r="DA23" s="561"/>
      <c r="DB23" s="561"/>
      <c r="DC23" s="561"/>
      <c r="DD23" s="561"/>
      <c r="DE23" s="561"/>
      <c r="DF23" s="561"/>
      <c r="DG23" s="561"/>
      <c r="DH23" s="561"/>
      <c r="DI23" s="561"/>
      <c r="DJ23" s="561"/>
      <c r="DK23" s="562"/>
      <c r="DL23" s="566">
        <v>2540133</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247232</v>
      </c>
      <c r="S24" s="561"/>
      <c r="T24" s="561"/>
      <c r="U24" s="561"/>
      <c r="V24" s="561"/>
      <c r="W24" s="561"/>
      <c r="X24" s="561"/>
      <c r="Y24" s="562"/>
      <c r="Z24" s="563">
        <v>0</v>
      </c>
      <c r="AA24" s="644"/>
      <c r="AB24" s="644"/>
      <c r="AC24" s="645"/>
      <c r="AD24" s="566">
        <v>247232</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6267</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2343985</v>
      </c>
      <c r="S25" s="561"/>
      <c r="T25" s="561"/>
      <c r="U25" s="561"/>
      <c r="V25" s="561"/>
      <c r="W25" s="561"/>
      <c r="X25" s="561"/>
      <c r="Y25" s="562"/>
      <c r="Z25" s="563">
        <v>0.4</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35481073</v>
      </c>
      <c r="CN25" s="561"/>
      <c r="CO25" s="561"/>
      <c r="CP25" s="561"/>
      <c r="CQ25" s="561"/>
      <c r="CR25" s="561"/>
      <c r="CS25" s="561"/>
      <c r="CT25" s="562"/>
      <c r="CU25" s="563">
        <v>5.7</v>
      </c>
      <c r="CV25" s="644"/>
      <c r="CW25" s="644"/>
      <c r="CX25" s="645"/>
      <c r="CY25" s="566" t="s">
        <v>118</v>
      </c>
      <c r="CZ25" s="561"/>
      <c r="DA25" s="561"/>
      <c r="DB25" s="561"/>
      <c r="DC25" s="561"/>
      <c r="DD25" s="561"/>
      <c r="DE25" s="561"/>
      <c r="DF25" s="561"/>
      <c r="DG25" s="561"/>
      <c r="DH25" s="561"/>
      <c r="DI25" s="561"/>
      <c r="DJ25" s="561"/>
      <c r="DK25" s="562"/>
      <c r="DL25" s="566">
        <v>35481073</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5419593</v>
      </c>
      <c r="S26" s="561"/>
      <c r="T26" s="561"/>
      <c r="U26" s="561"/>
      <c r="V26" s="561"/>
      <c r="W26" s="561"/>
      <c r="X26" s="561"/>
      <c r="Y26" s="562"/>
      <c r="Z26" s="563">
        <v>0.9</v>
      </c>
      <c r="AA26" s="644"/>
      <c r="AB26" s="644"/>
      <c r="AC26" s="645"/>
      <c r="AD26" s="566">
        <v>571029</v>
      </c>
      <c r="AE26" s="561"/>
      <c r="AF26" s="561"/>
      <c r="AG26" s="561"/>
      <c r="AH26" s="561"/>
      <c r="AI26" s="561"/>
      <c r="AJ26" s="561"/>
      <c r="AK26" s="562"/>
      <c r="AL26" s="563">
        <v>0.2</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722477</v>
      </c>
      <c r="CN26" s="561"/>
      <c r="CO26" s="561"/>
      <c r="CP26" s="561"/>
      <c r="CQ26" s="561"/>
      <c r="CR26" s="561"/>
      <c r="CS26" s="561"/>
      <c r="CT26" s="562"/>
      <c r="CU26" s="563">
        <v>0.1</v>
      </c>
      <c r="CV26" s="644"/>
      <c r="CW26" s="644"/>
      <c r="CX26" s="645"/>
      <c r="CY26" s="566" t="s">
        <v>118</v>
      </c>
      <c r="CZ26" s="561"/>
      <c r="DA26" s="561"/>
      <c r="DB26" s="561"/>
      <c r="DC26" s="561"/>
      <c r="DD26" s="561"/>
      <c r="DE26" s="561"/>
      <c r="DF26" s="561"/>
      <c r="DG26" s="561"/>
      <c r="DH26" s="561"/>
      <c r="DI26" s="561"/>
      <c r="DJ26" s="561"/>
      <c r="DK26" s="562"/>
      <c r="DL26" s="566">
        <v>722477</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2215796</v>
      </c>
      <c r="S27" s="561"/>
      <c r="T27" s="561"/>
      <c r="U27" s="561"/>
      <c r="V27" s="561"/>
      <c r="W27" s="561"/>
      <c r="X27" s="561"/>
      <c r="Y27" s="562"/>
      <c r="Z27" s="563">
        <v>0.4</v>
      </c>
      <c r="AA27" s="644"/>
      <c r="AB27" s="644"/>
      <c r="AC27" s="645"/>
      <c r="AD27" s="566">
        <v>9350</v>
      </c>
      <c r="AE27" s="561"/>
      <c r="AF27" s="561"/>
      <c r="AG27" s="561"/>
      <c r="AH27" s="561"/>
      <c r="AI27" s="561"/>
      <c r="AJ27" s="561"/>
      <c r="AK27" s="562"/>
      <c r="AL27" s="563">
        <v>0</v>
      </c>
      <c r="AM27" s="644"/>
      <c r="AN27" s="644"/>
      <c r="AO27" s="646"/>
      <c r="AP27" s="557" t="s">
        <v>263</v>
      </c>
      <c r="AQ27" s="558"/>
      <c r="AR27" s="558"/>
      <c r="AS27" s="558"/>
      <c r="AT27" s="558"/>
      <c r="AU27" s="558"/>
      <c r="AV27" s="558"/>
      <c r="AW27" s="558"/>
      <c r="AX27" s="558"/>
      <c r="AY27" s="558"/>
      <c r="AZ27" s="558"/>
      <c r="BA27" s="558"/>
      <c r="BB27" s="558"/>
      <c r="BC27" s="559"/>
      <c r="BD27" s="560">
        <v>63007</v>
      </c>
      <c r="BE27" s="561"/>
      <c r="BF27" s="561"/>
      <c r="BG27" s="561"/>
      <c r="BH27" s="561"/>
      <c r="BI27" s="561"/>
      <c r="BJ27" s="561"/>
      <c r="BK27" s="562"/>
      <c r="BL27" s="563">
        <v>0</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80607348</v>
      </c>
      <c r="S28" s="561"/>
      <c r="T28" s="561"/>
      <c r="U28" s="561"/>
      <c r="V28" s="561"/>
      <c r="W28" s="561"/>
      <c r="X28" s="561"/>
      <c r="Y28" s="562"/>
      <c r="Z28" s="563">
        <v>12.8</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12459</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12459</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805477</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805477</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1578097</v>
      </c>
      <c r="S30" s="561"/>
      <c r="T30" s="561"/>
      <c r="U30" s="561"/>
      <c r="V30" s="561"/>
      <c r="W30" s="561"/>
      <c r="X30" s="561"/>
      <c r="Y30" s="562"/>
      <c r="Z30" s="563">
        <v>0.3</v>
      </c>
      <c r="AA30" s="644"/>
      <c r="AB30" s="644"/>
      <c r="AC30" s="645"/>
      <c r="AD30" s="566">
        <v>97231</v>
      </c>
      <c r="AE30" s="561"/>
      <c r="AF30" s="561"/>
      <c r="AG30" s="561"/>
      <c r="AH30" s="561"/>
      <c r="AI30" s="561"/>
      <c r="AJ30" s="561"/>
      <c r="AK30" s="562"/>
      <c r="AL30" s="563">
        <v>0</v>
      </c>
      <c r="AM30" s="644"/>
      <c r="AN30" s="644"/>
      <c r="AO30" s="646"/>
      <c r="AP30" s="557" t="s">
        <v>272</v>
      </c>
      <c r="AQ30" s="558"/>
      <c r="AR30" s="558"/>
      <c r="AS30" s="558"/>
      <c r="AT30" s="558"/>
      <c r="AU30" s="558"/>
      <c r="AV30" s="558"/>
      <c r="AW30" s="558"/>
      <c r="AX30" s="558"/>
      <c r="AY30" s="558"/>
      <c r="AZ30" s="558"/>
      <c r="BA30" s="558"/>
      <c r="BB30" s="558"/>
      <c r="BC30" s="559"/>
      <c r="BD30" s="560">
        <v>50548</v>
      </c>
      <c r="BE30" s="561"/>
      <c r="BF30" s="561"/>
      <c r="BG30" s="561"/>
      <c r="BH30" s="561"/>
      <c r="BI30" s="561"/>
      <c r="BJ30" s="561"/>
      <c r="BK30" s="562"/>
      <c r="BL30" s="563">
        <v>0</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4372712</v>
      </c>
      <c r="CN30" s="561"/>
      <c r="CO30" s="561"/>
      <c r="CP30" s="561"/>
      <c r="CQ30" s="561"/>
      <c r="CR30" s="561"/>
      <c r="CS30" s="561"/>
      <c r="CT30" s="562"/>
      <c r="CU30" s="563">
        <v>0.7</v>
      </c>
      <c r="CV30" s="644"/>
      <c r="CW30" s="644"/>
      <c r="CX30" s="645"/>
      <c r="CY30" s="566" t="s">
        <v>118</v>
      </c>
      <c r="CZ30" s="561"/>
      <c r="DA30" s="561"/>
      <c r="DB30" s="561"/>
      <c r="DC30" s="561"/>
      <c r="DD30" s="561"/>
      <c r="DE30" s="561"/>
      <c r="DF30" s="561"/>
      <c r="DG30" s="561"/>
      <c r="DH30" s="561"/>
      <c r="DI30" s="561"/>
      <c r="DJ30" s="561"/>
      <c r="DK30" s="562"/>
      <c r="DL30" s="566">
        <v>4372712</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552253</v>
      </c>
      <c r="S31" s="561"/>
      <c r="T31" s="561"/>
      <c r="U31" s="561"/>
      <c r="V31" s="561"/>
      <c r="W31" s="561"/>
      <c r="X31" s="561"/>
      <c r="Y31" s="562"/>
      <c r="Z31" s="563">
        <v>0.1</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v>526</v>
      </c>
      <c r="BE31" s="561"/>
      <c r="BF31" s="561"/>
      <c r="BG31" s="561"/>
      <c r="BH31" s="561"/>
      <c r="BI31" s="561"/>
      <c r="BJ31" s="561"/>
      <c r="BK31" s="562"/>
      <c r="BL31" s="563">
        <v>0</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11521420</v>
      </c>
      <c r="S32" s="561"/>
      <c r="T32" s="561"/>
      <c r="U32" s="561"/>
      <c r="V32" s="561"/>
      <c r="W32" s="561"/>
      <c r="X32" s="561"/>
      <c r="Y32" s="562"/>
      <c r="Z32" s="563">
        <v>1.8</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235997514</v>
      </c>
      <c r="BE32" s="561"/>
      <c r="BF32" s="561"/>
      <c r="BG32" s="561"/>
      <c r="BH32" s="561"/>
      <c r="BI32" s="561"/>
      <c r="BJ32" s="561"/>
      <c r="BK32" s="562"/>
      <c r="BL32" s="563">
        <v>100</v>
      </c>
      <c r="BM32" s="644"/>
      <c r="BN32" s="644"/>
      <c r="BO32" s="645"/>
      <c r="BP32" s="566">
        <v>2321965</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621956154</v>
      </c>
      <c r="CN32" s="576"/>
      <c r="CO32" s="576"/>
      <c r="CP32" s="576"/>
      <c r="CQ32" s="576"/>
      <c r="CR32" s="576"/>
      <c r="CS32" s="576"/>
      <c r="CT32" s="577"/>
      <c r="CU32" s="578">
        <v>100</v>
      </c>
      <c r="CV32" s="640"/>
      <c r="CW32" s="640"/>
      <c r="CX32" s="641"/>
      <c r="CY32" s="566">
        <v>112021434</v>
      </c>
      <c r="CZ32" s="561"/>
      <c r="DA32" s="561"/>
      <c r="DB32" s="561"/>
      <c r="DC32" s="561"/>
      <c r="DD32" s="561"/>
      <c r="DE32" s="561"/>
      <c r="DF32" s="561"/>
      <c r="DG32" s="561"/>
      <c r="DH32" s="561"/>
      <c r="DI32" s="561"/>
      <c r="DJ32" s="561"/>
      <c r="DK32" s="562"/>
      <c r="DL32" s="566">
        <v>431362251</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8409012</v>
      </c>
      <c r="S33" s="561"/>
      <c r="T33" s="561"/>
      <c r="U33" s="561"/>
      <c r="V33" s="561"/>
      <c r="W33" s="561"/>
      <c r="X33" s="561"/>
      <c r="Y33" s="562"/>
      <c r="Z33" s="563">
        <v>1.3</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40011412</v>
      </c>
      <c r="S34" s="561"/>
      <c r="T34" s="561"/>
      <c r="U34" s="561"/>
      <c r="V34" s="561"/>
      <c r="W34" s="561"/>
      <c r="X34" s="561"/>
      <c r="Y34" s="562"/>
      <c r="Z34" s="563">
        <v>6.4</v>
      </c>
      <c r="AA34" s="644"/>
      <c r="AB34" s="644"/>
      <c r="AC34" s="645"/>
      <c r="AD34" s="566">
        <v>761935</v>
      </c>
      <c r="AE34" s="561"/>
      <c r="AF34" s="561"/>
      <c r="AG34" s="561"/>
      <c r="AH34" s="561"/>
      <c r="AI34" s="561"/>
      <c r="AJ34" s="561"/>
      <c r="AK34" s="562"/>
      <c r="AL34" s="563">
        <v>0.2</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59146100</v>
      </c>
      <c r="S35" s="561"/>
      <c r="T35" s="561"/>
      <c r="U35" s="561"/>
      <c r="V35" s="561"/>
      <c r="W35" s="561"/>
      <c r="X35" s="561"/>
      <c r="Y35" s="562"/>
      <c r="Z35" s="563">
        <v>9.4</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259666208</v>
      </c>
      <c r="CN35" s="653"/>
      <c r="CO35" s="653"/>
      <c r="CP35" s="653"/>
      <c r="CQ35" s="653"/>
      <c r="CR35" s="653"/>
      <c r="CS35" s="653"/>
      <c r="CT35" s="654"/>
      <c r="CU35" s="649">
        <v>41.7</v>
      </c>
      <c r="CV35" s="650"/>
      <c r="CW35" s="650"/>
      <c r="CX35" s="655"/>
      <c r="CY35" s="656">
        <v>225561999</v>
      </c>
      <c r="CZ35" s="653"/>
      <c r="DA35" s="653"/>
      <c r="DB35" s="653"/>
      <c r="DC35" s="653"/>
      <c r="DD35" s="653"/>
      <c r="DE35" s="653"/>
      <c r="DF35" s="654"/>
      <c r="DG35" s="656">
        <v>224737552</v>
      </c>
      <c r="DH35" s="653"/>
      <c r="DI35" s="653"/>
      <c r="DJ35" s="653"/>
      <c r="DK35" s="653"/>
      <c r="DL35" s="653"/>
      <c r="DM35" s="653"/>
      <c r="DN35" s="653"/>
      <c r="DO35" s="653"/>
      <c r="DP35" s="653"/>
      <c r="DQ35" s="654"/>
      <c r="DR35" s="649">
        <v>60.5</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173302746</v>
      </c>
      <c r="CN36" s="567"/>
      <c r="CO36" s="567"/>
      <c r="CP36" s="567"/>
      <c r="CQ36" s="567"/>
      <c r="CR36" s="567"/>
      <c r="CS36" s="567"/>
      <c r="CT36" s="568"/>
      <c r="CU36" s="563">
        <v>27.9</v>
      </c>
      <c r="CV36" s="564"/>
      <c r="CW36" s="564"/>
      <c r="CX36" s="565"/>
      <c r="CY36" s="566">
        <v>147231245</v>
      </c>
      <c r="CZ36" s="567"/>
      <c r="DA36" s="567"/>
      <c r="DB36" s="567"/>
      <c r="DC36" s="567"/>
      <c r="DD36" s="567"/>
      <c r="DE36" s="567"/>
      <c r="DF36" s="568"/>
      <c r="DG36" s="566">
        <v>146506031</v>
      </c>
      <c r="DH36" s="567"/>
      <c r="DI36" s="567"/>
      <c r="DJ36" s="567"/>
      <c r="DK36" s="567"/>
      <c r="DL36" s="567"/>
      <c r="DM36" s="567"/>
      <c r="DN36" s="567"/>
      <c r="DO36" s="567"/>
      <c r="DP36" s="567"/>
      <c r="DQ36" s="568"/>
      <c r="DR36" s="563">
        <v>39.4</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2645100</v>
      </c>
      <c r="S37" s="561"/>
      <c r="T37" s="561"/>
      <c r="U37" s="561"/>
      <c r="V37" s="561"/>
      <c r="W37" s="561"/>
      <c r="X37" s="561"/>
      <c r="Y37" s="562"/>
      <c r="Z37" s="563">
        <v>0.4</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129430338</v>
      </c>
      <c r="CN37" s="561"/>
      <c r="CO37" s="561"/>
      <c r="CP37" s="561"/>
      <c r="CQ37" s="561"/>
      <c r="CR37" s="561"/>
      <c r="CS37" s="561"/>
      <c r="CT37" s="562"/>
      <c r="CU37" s="563">
        <v>20.8</v>
      </c>
      <c r="CV37" s="564"/>
      <c r="CW37" s="564"/>
      <c r="CX37" s="565"/>
      <c r="CY37" s="566">
        <v>108576276</v>
      </c>
      <c r="CZ37" s="567"/>
      <c r="DA37" s="567"/>
      <c r="DB37" s="567"/>
      <c r="DC37" s="567"/>
      <c r="DD37" s="567"/>
      <c r="DE37" s="567"/>
      <c r="DF37" s="568"/>
      <c r="DG37" s="566">
        <v>108041715</v>
      </c>
      <c r="DH37" s="567"/>
      <c r="DI37" s="567"/>
      <c r="DJ37" s="567"/>
      <c r="DK37" s="567"/>
      <c r="DL37" s="567"/>
      <c r="DM37" s="567"/>
      <c r="DN37" s="567"/>
      <c r="DO37" s="567"/>
      <c r="DP37" s="567"/>
      <c r="DQ37" s="568"/>
      <c r="DR37" s="563">
        <v>29.1</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629756938</v>
      </c>
      <c r="S38" s="576"/>
      <c r="T38" s="576"/>
      <c r="U38" s="576"/>
      <c r="V38" s="576"/>
      <c r="W38" s="576"/>
      <c r="X38" s="576"/>
      <c r="Y38" s="577"/>
      <c r="Z38" s="578">
        <v>100</v>
      </c>
      <c r="AA38" s="640"/>
      <c r="AB38" s="640"/>
      <c r="AC38" s="641"/>
      <c r="AD38" s="581">
        <v>368845950</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12159644</v>
      </c>
      <c r="CN38" s="567"/>
      <c r="CO38" s="567"/>
      <c r="CP38" s="567"/>
      <c r="CQ38" s="567"/>
      <c r="CR38" s="567"/>
      <c r="CS38" s="567"/>
      <c r="CT38" s="568"/>
      <c r="CU38" s="563">
        <v>2</v>
      </c>
      <c r="CV38" s="564"/>
      <c r="CW38" s="564"/>
      <c r="CX38" s="565"/>
      <c r="CY38" s="566">
        <v>6440917</v>
      </c>
      <c r="CZ38" s="567"/>
      <c r="DA38" s="567"/>
      <c r="DB38" s="567"/>
      <c r="DC38" s="567"/>
      <c r="DD38" s="567"/>
      <c r="DE38" s="567"/>
      <c r="DF38" s="568"/>
      <c r="DG38" s="566">
        <v>6347201</v>
      </c>
      <c r="DH38" s="567"/>
      <c r="DI38" s="567"/>
      <c r="DJ38" s="567"/>
      <c r="DK38" s="567"/>
      <c r="DL38" s="567"/>
      <c r="DM38" s="567"/>
      <c r="DN38" s="567"/>
      <c r="DO38" s="567"/>
      <c r="DP38" s="567"/>
      <c r="DQ38" s="568"/>
      <c r="DR38" s="563">
        <v>1.7</v>
      </c>
      <c r="DS38" s="564"/>
      <c r="DT38" s="564"/>
      <c r="DU38" s="564"/>
      <c r="DV38" s="564"/>
      <c r="DW38" s="564"/>
      <c r="DX38" s="596"/>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57" t="s">
        <v>295</v>
      </c>
      <c r="BZ39" s="558"/>
      <c r="CA39" s="558"/>
      <c r="CB39" s="558"/>
      <c r="CC39" s="558"/>
      <c r="CD39" s="558"/>
      <c r="CE39" s="558"/>
      <c r="CF39" s="558"/>
      <c r="CG39" s="558"/>
      <c r="CH39" s="558"/>
      <c r="CI39" s="558"/>
      <c r="CJ39" s="558"/>
      <c r="CK39" s="558"/>
      <c r="CL39" s="559"/>
      <c r="CM39" s="560">
        <v>74203818</v>
      </c>
      <c r="CN39" s="561"/>
      <c r="CO39" s="561"/>
      <c r="CP39" s="561"/>
      <c r="CQ39" s="561"/>
      <c r="CR39" s="561"/>
      <c r="CS39" s="561"/>
      <c r="CT39" s="562"/>
      <c r="CU39" s="563">
        <v>11.9</v>
      </c>
      <c r="CV39" s="564"/>
      <c r="CW39" s="564"/>
      <c r="CX39" s="565"/>
      <c r="CY39" s="566">
        <v>71889837</v>
      </c>
      <c r="CZ39" s="567"/>
      <c r="DA39" s="567"/>
      <c r="DB39" s="567"/>
      <c r="DC39" s="567"/>
      <c r="DD39" s="567"/>
      <c r="DE39" s="567"/>
      <c r="DF39" s="568"/>
      <c r="DG39" s="566">
        <v>71884320</v>
      </c>
      <c r="DH39" s="567"/>
      <c r="DI39" s="567"/>
      <c r="DJ39" s="567"/>
      <c r="DK39" s="567"/>
      <c r="DL39" s="567"/>
      <c r="DM39" s="567"/>
      <c r="DN39" s="567"/>
      <c r="DO39" s="567"/>
      <c r="DP39" s="567"/>
      <c r="DQ39" s="568"/>
      <c r="DR39" s="563">
        <v>19.399999999999999</v>
      </c>
      <c r="DS39" s="564"/>
      <c r="DT39" s="564"/>
      <c r="DU39" s="564"/>
      <c r="DV39" s="564"/>
      <c r="DW39" s="564"/>
      <c r="DX39" s="596"/>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590" t="s">
        <v>296</v>
      </c>
      <c r="BZ40" s="591"/>
      <c r="CA40" s="557" t="s">
        <v>67</v>
      </c>
      <c r="CB40" s="558"/>
      <c r="CC40" s="558"/>
      <c r="CD40" s="558"/>
      <c r="CE40" s="558"/>
      <c r="CF40" s="558"/>
      <c r="CG40" s="558"/>
      <c r="CH40" s="558"/>
      <c r="CI40" s="558"/>
      <c r="CJ40" s="558"/>
      <c r="CK40" s="558"/>
      <c r="CL40" s="559"/>
      <c r="CM40" s="560">
        <v>74197233</v>
      </c>
      <c r="CN40" s="567"/>
      <c r="CO40" s="567"/>
      <c r="CP40" s="567"/>
      <c r="CQ40" s="567"/>
      <c r="CR40" s="567"/>
      <c r="CS40" s="567"/>
      <c r="CT40" s="568"/>
      <c r="CU40" s="563">
        <v>11.9</v>
      </c>
      <c r="CV40" s="564"/>
      <c r="CW40" s="564"/>
      <c r="CX40" s="565"/>
      <c r="CY40" s="566">
        <v>71889116</v>
      </c>
      <c r="CZ40" s="567"/>
      <c r="DA40" s="567"/>
      <c r="DB40" s="567"/>
      <c r="DC40" s="567"/>
      <c r="DD40" s="567"/>
      <c r="DE40" s="567"/>
      <c r="DF40" s="568"/>
      <c r="DG40" s="566">
        <v>71883599</v>
      </c>
      <c r="DH40" s="567"/>
      <c r="DI40" s="567"/>
      <c r="DJ40" s="567"/>
      <c r="DK40" s="567"/>
      <c r="DL40" s="567"/>
      <c r="DM40" s="567"/>
      <c r="DN40" s="567"/>
      <c r="DO40" s="567"/>
      <c r="DP40" s="567"/>
      <c r="DQ40" s="568"/>
      <c r="DR40" s="563">
        <v>19.399999999999999</v>
      </c>
      <c r="DS40" s="564"/>
      <c r="DT40" s="564"/>
      <c r="DU40" s="564"/>
      <c r="DV40" s="564"/>
      <c r="DW40" s="564"/>
      <c r="DX40" s="596"/>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70320257</v>
      </c>
      <c r="CN41" s="561"/>
      <c r="CO41" s="561"/>
      <c r="CP41" s="561"/>
      <c r="CQ41" s="561"/>
      <c r="CR41" s="561"/>
      <c r="CS41" s="561"/>
      <c r="CT41" s="562"/>
      <c r="CU41" s="563">
        <v>11.3</v>
      </c>
      <c r="CV41" s="564"/>
      <c r="CW41" s="564"/>
      <c r="CX41" s="565"/>
      <c r="CY41" s="566">
        <v>68072517</v>
      </c>
      <c r="CZ41" s="567"/>
      <c r="DA41" s="567"/>
      <c r="DB41" s="567"/>
      <c r="DC41" s="567"/>
      <c r="DD41" s="567"/>
      <c r="DE41" s="567"/>
      <c r="DF41" s="568"/>
      <c r="DG41" s="566">
        <v>68067022</v>
      </c>
      <c r="DH41" s="567"/>
      <c r="DI41" s="567"/>
      <c r="DJ41" s="567"/>
      <c r="DK41" s="567"/>
      <c r="DL41" s="567"/>
      <c r="DM41" s="567"/>
      <c r="DN41" s="567"/>
      <c r="DO41" s="567"/>
      <c r="DP41" s="567"/>
      <c r="DQ41" s="568"/>
      <c r="DR41" s="563">
        <v>18.3</v>
      </c>
      <c r="DS41" s="564"/>
      <c r="DT41" s="564"/>
      <c r="DU41" s="564"/>
      <c r="DV41" s="564"/>
      <c r="DW41" s="564"/>
      <c r="DX41" s="596"/>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6" t="s">
        <v>301</v>
      </c>
      <c r="AQ42" s="627"/>
      <c r="AR42" s="627"/>
      <c r="AS42" s="627"/>
      <c r="AT42" s="632" t="s">
        <v>302</v>
      </c>
      <c r="AU42" s="197"/>
      <c r="AV42" s="197"/>
      <c r="AW42" s="197"/>
      <c r="AX42" s="635" t="s">
        <v>152</v>
      </c>
      <c r="AY42" s="636"/>
      <c r="AZ42" s="636"/>
      <c r="BA42" s="636"/>
      <c r="BB42" s="636"/>
      <c r="BC42" s="637"/>
      <c r="BD42" s="616">
        <v>99.4</v>
      </c>
      <c r="BE42" s="614"/>
      <c r="BF42" s="614"/>
      <c r="BG42" s="614"/>
      <c r="BH42" s="614"/>
      <c r="BI42" s="614">
        <v>98.7</v>
      </c>
      <c r="BJ42" s="614"/>
      <c r="BK42" s="614"/>
      <c r="BL42" s="614"/>
      <c r="BM42" s="615"/>
      <c r="BN42" s="616">
        <v>99.4</v>
      </c>
      <c r="BO42" s="614"/>
      <c r="BP42" s="614"/>
      <c r="BQ42" s="614"/>
      <c r="BR42" s="614"/>
      <c r="BS42" s="614">
        <v>98.6</v>
      </c>
      <c r="BT42" s="614"/>
      <c r="BU42" s="614"/>
      <c r="BV42" s="614"/>
      <c r="BW42" s="615"/>
      <c r="BY42" s="592"/>
      <c r="BZ42" s="593"/>
      <c r="CA42" s="557" t="s">
        <v>303</v>
      </c>
      <c r="CB42" s="558"/>
      <c r="CC42" s="558"/>
      <c r="CD42" s="558"/>
      <c r="CE42" s="558"/>
      <c r="CF42" s="558"/>
      <c r="CG42" s="558"/>
      <c r="CH42" s="558"/>
      <c r="CI42" s="558"/>
      <c r="CJ42" s="558"/>
      <c r="CK42" s="558"/>
      <c r="CL42" s="559"/>
      <c r="CM42" s="560">
        <v>3876976</v>
      </c>
      <c r="CN42" s="567"/>
      <c r="CO42" s="567"/>
      <c r="CP42" s="567"/>
      <c r="CQ42" s="567"/>
      <c r="CR42" s="567"/>
      <c r="CS42" s="567"/>
      <c r="CT42" s="568"/>
      <c r="CU42" s="563">
        <v>0.6</v>
      </c>
      <c r="CV42" s="564"/>
      <c r="CW42" s="564"/>
      <c r="CX42" s="565"/>
      <c r="CY42" s="566">
        <v>3816599</v>
      </c>
      <c r="CZ42" s="567"/>
      <c r="DA42" s="567"/>
      <c r="DB42" s="567"/>
      <c r="DC42" s="567"/>
      <c r="DD42" s="567"/>
      <c r="DE42" s="567"/>
      <c r="DF42" s="568"/>
      <c r="DG42" s="566">
        <v>3816577</v>
      </c>
      <c r="DH42" s="567"/>
      <c r="DI42" s="567"/>
      <c r="DJ42" s="567"/>
      <c r="DK42" s="567"/>
      <c r="DL42" s="567"/>
      <c r="DM42" s="567"/>
      <c r="DN42" s="567"/>
      <c r="DO42" s="567"/>
      <c r="DP42" s="567"/>
      <c r="DQ42" s="568"/>
      <c r="DR42" s="563">
        <v>1</v>
      </c>
      <c r="DS42" s="564"/>
      <c r="DT42" s="564"/>
      <c r="DU42" s="564"/>
      <c r="DV42" s="564"/>
      <c r="DW42" s="564"/>
      <c r="DX42" s="596"/>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8"/>
      <c r="AQ43" s="629"/>
      <c r="AR43" s="629"/>
      <c r="AS43" s="629"/>
      <c r="AT43" s="633"/>
      <c r="AU43" s="191" t="s">
        <v>304</v>
      </c>
      <c r="AX43" s="557" t="s">
        <v>305</v>
      </c>
      <c r="AY43" s="558"/>
      <c r="AZ43" s="558"/>
      <c r="BA43" s="558"/>
      <c r="BB43" s="558"/>
      <c r="BC43" s="559"/>
      <c r="BD43" s="620">
        <v>99.4</v>
      </c>
      <c r="BE43" s="621"/>
      <c r="BF43" s="621"/>
      <c r="BG43" s="621"/>
      <c r="BH43" s="621"/>
      <c r="BI43" s="621">
        <v>97.7</v>
      </c>
      <c r="BJ43" s="621"/>
      <c r="BK43" s="621"/>
      <c r="BL43" s="621"/>
      <c r="BM43" s="622"/>
      <c r="BN43" s="620">
        <v>99.1</v>
      </c>
      <c r="BO43" s="621"/>
      <c r="BP43" s="621"/>
      <c r="BQ43" s="621"/>
      <c r="BR43" s="621"/>
      <c r="BS43" s="621">
        <v>97.4</v>
      </c>
      <c r="BT43" s="621"/>
      <c r="BU43" s="621"/>
      <c r="BV43" s="621"/>
      <c r="BW43" s="622"/>
      <c r="BY43" s="594"/>
      <c r="BZ43" s="595"/>
      <c r="CA43" s="557" t="s">
        <v>306</v>
      </c>
      <c r="CB43" s="558"/>
      <c r="CC43" s="558"/>
      <c r="CD43" s="558"/>
      <c r="CE43" s="558"/>
      <c r="CF43" s="558"/>
      <c r="CG43" s="558"/>
      <c r="CH43" s="558"/>
      <c r="CI43" s="558"/>
      <c r="CJ43" s="558"/>
      <c r="CK43" s="558"/>
      <c r="CL43" s="559"/>
      <c r="CM43" s="560">
        <v>6585</v>
      </c>
      <c r="CN43" s="561"/>
      <c r="CO43" s="561"/>
      <c r="CP43" s="561"/>
      <c r="CQ43" s="561"/>
      <c r="CR43" s="561"/>
      <c r="CS43" s="561"/>
      <c r="CT43" s="562"/>
      <c r="CU43" s="563">
        <v>0</v>
      </c>
      <c r="CV43" s="564"/>
      <c r="CW43" s="564"/>
      <c r="CX43" s="565"/>
      <c r="CY43" s="566">
        <v>6585</v>
      </c>
      <c r="CZ43" s="567"/>
      <c r="DA43" s="567"/>
      <c r="DB43" s="567"/>
      <c r="DC43" s="567"/>
      <c r="DD43" s="567"/>
      <c r="DE43" s="567"/>
      <c r="DF43" s="568"/>
      <c r="DG43" s="566">
        <v>6585</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201"/>
      <c r="AV44" s="201"/>
      <c r="AW44" s="201"/>
      <c r="AX44" s="572" t="s">
        <v>307</v>
      </c>
      <c r="AY44" s="573"/>
      <c r="AZ44" s="573"/>
      <c r="BA44" s="573"/>
      <c r="BB44" s="573"/>
      <c r="BC44" s="574"/>
      <c r="BD44" s="617">
        <v>99.9</v>
      </c>
      <c r="BE44" s="618"/>
      <c r="BF44" s="618"/>
      <c r="BG44" s="618"/>
      <c r="BH44" s="618"/>
      <c r="BI44" s="618">
        <v>99.7</v>
      </c>
      <c r="BJ44" s="618"/>
      <c r="BK44" s="618"/>
      <c r="BL44" s="618"/>
      <c r="BM44" s="619"/>
      <c r="BN44" s="617">
        <v>99.9</v>
      </c>
      <c r="BO44" s="618"/>
      <c r="BP44" s="618"/>
      <c r="BQ44" s="618"/>
      <c r="BR44" s="618"/>
      <c r="BS44" s="618">
        <v>99.8</v>
      </c>
      <c r="BT44" s="618"/>
      <c r="BU44" s="618"/>
      <c r="BV44" s="618"/>
      <c r="BW44" s="619"/>
      <c r="BY44" s="557" t="s">
        <v>308</v>
      </c>
      <c r="BZ44" s="558"/>
      <c r="CA44" s="558"/>
      <c r="CB44" s="558"/>
      <c r="CC44" s="558"/>
      <c r="CD44" s="558"/>
      <c r="CE44" s="558"/>
      <c r="CF44" s="558"/>
      <c r="CG44" s="558"/>
      <c r="CH44" s="558"/>
      <c r="CI44" s="558"/>
      <c r="CJ44" s="558"/>
      <c r="CK44" s="558"/>
      <c r="CL44" s="559"/>
      <c r="CM44" s="560">
        <v>249855239</v>
      </c>
      <c r="CN44" s="567"/>
      <c r="CO44" s="567"/>
      <c r="CP44" s="567"/>
      <c r="CQ44" s="567"/>
      <c r="CR44" s="567"/>
      <c r="CS44" s="567"/>
      <c r="CT44" s="568"/>
      <c r="CU44" s="563">
        <v>40.200000000000003</v>
      </c>
      <c r="CV44" s="564"/>
      <c r="CW44" s="564"/>
      <c r="CX44" s="565"/>
      <c r="CY44" s="566">
        <v>193487469</v>
      </c>
      <c r="CZ44" s="567"/>
      <c r="DA44" s="567"/>
      <c r="DB44" s="567"/>
      <c r="DC44" s="567"/>
      <c r="DD44" s="567"/>
      <c r="DE44" s="567"/>
      <c r="DF44" s="568"/>
      <c r="DG44" s="566">
        <v>116773623</v>
      </c>
      <c r="DH44" s="567"/>
      <c r="DI44" s="567"/>
      <c r="DJ44" s="567"/>
      <c r="DK44" s="567"/>
      <c r="DL44" s="567"/>
      <c r="DM44" s="567"/>
      <c r="DN44" s="567"/>
      <c r="DO44" s="567"/>
      <c r="DP44" s="567"/>
      <c r="DQ44" s="568"/>
      <c r="DR44" s="563">
        <v>31.4</v>
      </c>
      <c r="DS44" s="564"/>
      <c r="DT44" s="564"/>
      <c r="DU44" s="564"/>
      <c r="DV44" s="564"/>
      <c r="DW44" s="564"/>
      <c r="DX44" s="596"/>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05" t="s">
        <v>309</v>
      </c>
      <c r="AQ45" s="606"/>
      <c r="AR45" s="606"/>
      <c r="AS45" s="606"/>
      <c r="AT45" s="606"/>
      <c r="AU45" s="606"/>
      <c r="AV45" s="606"/>
      <c r="AW45" s="607"/>
      <c r="AX45" s="608" t="s">
        <v>310</v>
      </c>
      <c r="AY45" s="609"/>
      <c r="AZ45" s="609"/>
      <c r="BA45" s="609"/>
      <c r="BB45" s="609"/>
      <c r="BC45" s="610"/>
      <c r="BD45" s="611">
        <v>2652811</v>
      </c>
      <c r="BE45" s="612"/>
      <c r="BF45" s="612"/>
      <c r="BG45" s="612"/>
      <c r="BH45" s="612"/>
      <c r="BI45" s="612"/>
      <c r="BJ45" s="612"/>
      <c r="BK45" s="612"/>
      <c r="BL45" s="612"/>
      <c r="BM45" s="613"/>
      <c r="BN45" s="611">
        <v>1854049</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23885517</v>
      </c>
      <c r="CN45" s="561"/>
      <c r="CO45" s="561"/>
      <c r="CP45" s="561"/>
      <c r="CQ45" s="561"/>
      <c r="CR45" s="561"/>
      <c r="CS45" s="561"/>
      <c r="CT45" s="562"/>
      <c r="CU45" s="563">
        <v>3.8</v>
      </c>
      <c r="CV45" s="564"/>
      <c r="CW45" s="564"/>
      <c r="CX45" s="565"/>
      <c r="CY45" s="566">
        <v>16918436</v>
      </c>
      <c r="CZ45" s="567"/>
      <c r="DA45" s="567"/>
      <c r="DB45" s="567"/>
      <c r="DC45" s="567"/>
      <c r="DD45" s="567"/>
      <c r="DE45" s="567"/>
      <c r="DF45" s="568"/>
      <c r="DG45" s="566">
        <v>14091432</v>
      </c>
      <c r="DH45" s="567"/>
      <c r="DI45" s="567"/>
      <c r="DJ45" s="567"/>
      <c r="DK45" s="567"/>
      <c r="DL45" s="567"/>
      <c r="DM45" s="567"/>
      <c r="DN45" s="567"/>
      <c r="DO45" s="567"/>
      <c r="DP45" s="567"/>
      <c r="DQ45" s="568"/>
      <c r="DR45" s="563">
        <v>3.8</v>
      </c>
      <c r="DS45" s="564"/>
      <c r="DT45" s="564"/>
      <c r="DU45" s="564"/>
      <c r="DV45" s="564"/>
      <c r="DW45" s="564"/>
      <c r="DX45" s="596"/>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598" t="s">
        <v>312</v>
      </c>
      <c r="AQ46" s="599"/>
      <c r="AR46" s="599"/>
      <c r="AS46" s="599"/>
      <c r="AT46" s="599"/>
      <c r="AU46" s="599"/>
      <c r="AV46" s="599"/>
      <c r="AW46" s="600"/>
      <c r="AX46" s="601" t="s">
        <v>313</v>
      </c>
      <c r="AY46" s="601"/>
      <c r="AZ46" s="601"/>
      <c r="BA46" s="601"/>
      <c r="BB46" s="601"/>
      <c r="BC46" s="601"/>
      <c r="BD46" s="602">
        <v>2652811</v>
      </c>
      <c r="BE46" s="603"/>
      <c r="BF46" s="603"/>
      <c r="BG46" s="603"/>
      <c r="BH46" s="603"/>
      <c r="BI46" s="603"/>
      <c r="BJ46" s="603"/>
      <c r="BK46" s="603"/>
      <c r="BL46" s="603"/>
      <c r="BM46" s="604"/>
      <c r="BN46" s="602">
        <v>1854049</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3837545</v>
      </c>
      <c r="CN46" s="567"/>
      <c r="CO46" s="567"/>
      <c r="CP46" s="567"/>
      <c r="CQ46" s="567"/>
      <c r="CR46" s="567"/>
      <c r="CS46" s="567"/>
      <c r="CT46" s="568"/>
      <c r="CU46" s="563">
        <v>0.6</v>
      </c>
      <c r="CV46" s="564"/>
      <c r="CW46" s="564"/>
      <c r="CX46" s="565"/>
      <c r="CY46" s="566">
        <v>2856200</v>
      </c>
      <c r="CZ46" s="567"/>
      <c r="DA46" s="567"/>
      <c r="DB46" s="567"/>
      <c r="DC46" s="567"/>
      <c r="DD46" s="567"/>
      <c r="DE46" s="567"/>
      <c r="DF46" s="568"/>
      <c r="DG46" s="566">
        <v>2856200</v>
      </c>
      <c r="DH46" s="567"/>
      <c r="DI46" s="567"/>
      <c r="DJ46" s="567"/>
      <c r="DK46" s="567"/>
      <c r="DL46" s="567"/>
      <c r="DM46" s="567"/>
      <c r="DN46" s="567"/>
      <c r="DO46" s="567"/>
      <c r="DP46" s="567"/>
      <c r="DQ46" s="568"/>
      <c r="DR46" s="563">
        <v>0.8</v>
      </c>
      <c r="DS46" s="564"/>
      <c r="DT46" s="564"/>
      <c r="DU46" s="564"/>
      <c r="DV46" s="564"/>
      <c r="DW46" s="564"/>
      <c r="DX46" s="596"/>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57" t="s">
        <v>315</v>
      </c>
      <c r="BZ47" s="558"/>
      <c r="CA47" s="558"/>
      <c r="CB47" s="558"/>
      <c r="CC47" s="558"/>
      <c r="CD47" s="558"/>
      <c r="CE47" s="558"/>
      <c r="CF47" s="558"/>
      <c r="CG47" s="558"/>
      <c r="CH47" s="558"/>
      <c r="CI47" s="558"/>
      <c r="CJ47" s="558"/>
      <c r="CK47" s="558"/>
      <c r="CL47" s="559"/>
      <c r="CM47" s="560">
        <v>172344639</v>
      </c>
      <c r="CN47" s="561"/>
      <c r="CO47" s="561"/>
      <c r="CP47" s="561"/>
      <c r="CQ47" s="561"/>
      <c r="CR47" s="561"/>
      <c r="CS47" s="561"/>
      <c r="CT47" s="562"/>
      <c r="CU47" s="563">
        <v>27.7</v>
      </c>
      <c r="CV47" s="564"/>
      <c r="CW47" s="564"/>
      <c r="CX47" s="565"/>
      <c r="CY47" s="566">
        <v>155054851</v>
      </c>
      <c r="CZ47" s="567"/>
      <c r="DA47" s="567"/>
      <c r="DB47" s="567"/>
      <c r="DC47" s="567"/>
      <c r="DD47" s="567"/>
      <c r="DE47" s="567"/>
      <c r="DF47" s="568"/>
      <c r="DG47" s="566">
        <v>92557431</v>
      </c>
      <c r="DH47" s="567"/>
      <c r="DI47" s="567"/>
      <c r="DJ47" s="567"/>
      <c r="DK47" s="567"/>
      <c r="DL47" s="567"/>
      <c r="DM47" s="567"/>
      <c r="DN47" s="567"/>
      <c r="DO47" s="567"/>
      <c r="DP47" s="567"/>
      <c r="DQ47" s="568"/>
      <c r="DR47" s="563">
        <v>24.9</v>
      </c>
      <c r="DS47" s="564"/>
      <c r="DT47" s="564"/>
      <c r="DU47" s="564"/>
      <c r="DV47" s="564"/>
      <c r="DW47" s="564"/>
      <c r="DX47" s="596"/>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57" t="s">
        <v>317</v>
      </c>
      <c r="BZ48" s="558"/>
      <c r="CA48" s="558"/>
      <c r="CB48" s="558"/>
      <c r="CC48" s="558"/>
      <c r="CD48" s="558"/>
      <c r="CE48" s="558"/>
      <c r="CF48" s="558"/>
      <c r="CG48" s="558"/>
      <c r="CH48" s="558"/>
      <c r="CI48" s="558"/>
      <c r="CJ48" s="558"/>
      <c r="CK48" s="558"/>
      <c r="CL48" s="559"/>
      <c r="CM48" s="560">
        <v>7213708</v>
      </c>
      <c r="CN48" s="567"/>
      <c r="CO48" s="567"/>
      <c r="CP48" s="567"/>
      <c r="CQ48" s="567"/>
      <c r="CR48" s="567"/>
      <c r="CS48" s="567"/>
      <c r="CT48" s="568"/>
      <c r="CU48" s="563">
        <v>1.2</v>
      </c>
      <c r="CV48" s="564"/>
      <c r="CW48" s="564"/>
      <c r="CX48" s="565"/>
      <c r="CY48" s="566">
        <v>7132200</v>
      </c>
      <c r="CZ48" s="567"/>
      <c r="DA48" s="567"/>
      <c r="DB48" s="567"/>
      <c r="DC48" s="567"/>
      <c r="DD48" s="567"/>
      <c r="DE48" s="567"/>
      <c r="DF48" s="568"/>
      <c r="DG48" s="566">
        <v>7132200</v>
      </c>
      <c r="DH48" s="567"/>
      <c r="DI48" s="567"/>
      <c r="DJ48" s="567"/>
      <c r="DK48" s="567"/>
      <c r="DL48" s="567"/>
      <c r="DM48" s="567"/>
      <c r="DN48" s="567"/>
      <c r="DO48" s="567"/>
      <c r="DP48" s="567"/>
      <c r="DQ48" s="568"/>
      <c r="DR48" s="563">
        <v>1.9</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14002589</v>
      </c>
      <c r="CN49" s="561"/>
      <c r="CO49" s="561"/>
      <c r="CP49" s="561"/>
      <c r="CQ49" s="561"/>
      <c r="CR49" s="561"/>
      <c r="CS49" s="561"/>
      <c r="CT49" s="562"/>
      <c r="CU49" s="563">
        <v>2.2999999999999998</v>
      </c>
      <c r="CV49" s="564"/>
      <c r="CW49" s="564"/>
      <c r="CX49" s="565"/>
      <c r="CY49" s="566">
        <v>10377085</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v>995337</v>
      </c>
      <c r="CN50" s="567"/>
      <c r="CO50" s="567"/>
      <c r="CP50" s="567"/>
      <c r="CQ50" s="567"/>
      <c r="CR50" s="567"/>
      <c r="CS50" s="567"/>
      <c r="CT50" s="568"/>
      <c r="CU50" s="563">
        <v>0.2</v>
      </c>
      <c r="CV50" s="564"/>
      <c r="CW50" s="564"/>
      <c r="CX50" s="565"/>
      <c r="CY50" s="566">
        <v>995337</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27575904</v>
      </c>
      <c r="CN51" s="561"/>
      <c r="CO51" s="561"/>
      <c r="CP51" s="561"/>
      <c r="CQ51" s="561"/>
      <c r="CR51" s="561"/>
      <c r="CS51" s="561"/>
      <c r="CT51" s="562"/>
      <c r="CU51" s="563">
        <v>4.4000000000000004</v>
      </c>
      <c r="CV51" s="564"/>
      <c r="CW51" s="564"/>
      <c r="CX51" s="565"/>
      <c r="CY51" s="566">
        <v>153360</v>
      </c>
      <c r="CZ51" s="567"/>
      <c r="DA51" s="567"/>
      <c r="DB51" s="567"/>
      <c r="DC51" s="567"/>
      <c r="DD51" s="567"/>
      <c r="DE51" s="567"/>
      <c r="DF51" s="568"/>
      <c r="DG51" s="566">
        <v>136360</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57" t="s">
        <v>324</v>
      </c>
      <c r="BZ53" s="558"/>
      <c r="CA53" s="558"/>
      <c r="CB53" s="558"/>
      <c r="CC53" s="558"/>
      <c r="CD53" s="558"/>
      <c r="CE53" s="558"/>
      <c r="CF53" s="558"/>
      <c r="CG53" s="558"/>
      <c r="CH53" s="558"/>
      <c r="CI53" s="558"/>
      <c r="CJ53" s="558"/>
      <c r="CK53" s="558"/>
      <c r="CL53" s="559"/>
      <c r="CM53" s="560">
        <v>112434707</v>
      </c>
      <c r="CN53" s="561"/>
      <c r="CO53" s="561"/>
      <c r="CP53" s="561"/>
      <c r="CQ53" s="561"/>
      <c r="CR53" s="561"/>
      <c r="CS53" s="561"/>
      <c r="CT53" s="562"/>
      <c r="CU53" s="563">
        <v>18.100000000000001</v>
      </c>
      <c r="CV53" s="564"/>
      <c r="CW53" s="564"/>
      <c r="CX53" s="565"/>
      <c r="CY53" s="566">
        <v>12312783</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57" t="s">
        <v>325</v>
      </c>
      <c r="BZ54" s="558"/>
      <c r="CA54" s="558"/>
      <c r="CB54" s="558"/>
      <c r="CC54" s="558"/>
      <c r="CD54" s="558"/>
      <c r="CE54" s="558"/>
      <c r="CF54" s="558"/>
      <c r="CG54" s="558"/>
      <c r="CH54" s="558"/>
      <c r="CI54" s="558"/>
      <c r="CJ54" s="558"/>
      <c r="CK54" s="558"/>
      <c r="CL54" s="559"/>
      <c r="CM54" s="560">
        <v>3421947</v>
      </c>
      <c r="CN54" s="561"/>
      <c r="CO54" s="561"/>
      <c r="CP54" s="561"/>
      <c r="CQ54" s="561"/>
      <c r="CR54" s="561"/>
      <c r="CS54" s="561"/>
      <c r="CT54" s="562"/>
      <c r="CU54" s="563">
        <v>0.6</v>
      </c>
      <c r="CV54" s="564"/>
      <c r="CW54" s="564"/>
      <c r="CX54" s="565"/>
      <c r="CY54" s="566">
        <v>1760693</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590" t="s">
        <v>296</v>
      </c>
      <c r="BZ55" s="591"/>
      <c r="CA55" s="557" t="s">
        <v>326</v>
      </c>
      <c r="CB55" s="558"/>
      <c r="CC55" s="558"/>
      <c r="CD55" s="558"/>
      <c r="CE55" s="558"/>
      <c r="CF55" s="558"/>
      <c r="CG55" s="558"/>
      <c r="CH55" s="558"/>
      <c r="CI55" s="558"/>
      <c r="CJ55" s="558"/>
      <c r="CK55" s="558"/>
      <c r="CL55" s="559"/>
      <c r="CM55" s="560">
        <v>112021434</v>
      </c>
      <c r="CN55" s="561"/>
      <c r="CO55" s="561"/>
      <c r="CP55" s="561"/>
      <c r="CQ55" s="561"/>
      <c r="CR55" s="561"/>
      <c r="CS55" s="561"/>
      <c r="CT55" s="562"/>
      <c r="CU55" s="563">
        <v>18</v>
      </c>
      <c r="CV55" s="564"/>
      <c r="CW55" s="564"/>
      <c r="CX55" s="565"/>
      <c r="CY55" s="566">
        <v>12312572</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2"/>
      <c r="BY56" s="592"/>
      <c r="BZ56" s="593"/>
      <c r="CA56" s="557" t="s">
        <v>327</v>
      </c>
      <c r="CB56" s="558"/>
      <c r="CC56" s="558"/>
      <c r="CD56" s="558"/>
      <c r="CE56" s="558"/>
      <c r="CF56" s="558"/>
      <c r="CG56" s="558"/>
      <c r="CH56" s="558"/>
      <c r="CI56" s="558"/>
      <c r="CJ56" s="558"/>
      <c r="CK56" s="558"/>
      <c r="CL56" s="559"/>
      <c r="CM56" s="560">
        <v>60884985</v>
      </c>
      <c r="CN56" s="561"/>
      <c r="CO56" s="561"/>
      <c r="CP56" s="561"/>
      <c r="CQ56" s="561"/>
      <c r="CR56" s="561"/>
      <c r="CS56" s="561"/>
      <c r="CT56" s="562"/>
      <c r="CU56" s="563">
        <v>9.8000000000000007</v>
      </c>
      <c r="CV56" s="564"/>
      <c r="CW56" s="564"/>
      <c r="CX56" s="565"/>
      <c r="CY56" s="566">
        <v>1196160</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42769248</v>
      </c>
      <c r="CN57" s="561"/>
      <c r="CO57" s="561"/>
      <c r="CP57" s="561"/>
      <c r="CQ57" s="561"/>
      <c r="CR57" s="561"/>
      <c r="CS57" s="561"/>
      <c r="CT57" s="562"/>
      <c r="CU57" s="563">
        <v>6.9</v>
      </c>
      <c r="CV57" s="564"/>
      <c r="CW57" s="564"/>
      <c r="CX57" s="565"/>
      <c r="CY57" s="566">
        <v>10551827</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413273</v>
      </c>
      <c r="CN58" s="561"/>
      <c r="CO58" s="561"/>
      <c r="CP58" s="561"/>
      <c r="CQ58" s="561"/>
      <c r="CR58" s="561"/>
      <c r="CS58" s="561"/>
      <c r="CT58" s="562"/>
      <c r="CU58" s="563">
        <v>0.1</v>
      </c>
      <c r="CV58" s="564"/>
      <c r="CW58" s="564"/>
      <c r="CX58" s="565"/>
      <c r="CY58" s="566">
        <v>211</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72" t="s">
        <v>331</v>
      </c>
      <c r="BZ60" s="573"/>
      <c r="CA60" s="573"/>
      <c r="CB60" s="573"/>
      <c r="CC60" s="573"/>
      <c r="CD60" s="573"/>
      <c r="CE60" s="573"/>
      <c r="CF60" s="573"/>
      <c r="CG60" s="573"/>
      <c r="CH60" s="573"/>
      <c r="CI60" s="573"/>
      <c r="CJ60" s="573"/>
      <c r="CK60" s="573"/>
      <c r="CL60" s="574"/>
      <c r="CM60" s="575">
        <v>621956154</v>
      </c>
      <c r="CN60" s="576"/>
      <c r="CO60" s="576"/>
      <c r="CP60" s="576"/>
      <c r="CQ60" s="576"/>
      <c r="CR60" s="576"/>
      <c r="CS60" s="576"/>
      <c r="CT60" s="577"/>
      <c r="CU60" s="578">
        <v>100</v>
      </c>
      <c r="CV60" s="579"/>
      <c r="CW60" s="579"/>
      <c r="CX60" s="580"/>
      <c r="CY60" s="581">
        <v>431362251</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6qv97iZvq9iUmu8Pq6fEWKtIN3tdyNrXDWNzrYuiizghRCm+KuT6ef0aFK9Nb2Sw4eBEUxre7tXqNHE61LTXsA==" saltValue="toBkkRMKLgRNU7zUzNRJhA=="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2"/>
    </row>
    <row r="5" spans="1:131" s="213"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2"/>
    </row>
    <row r="6" spans="1:131" s="213"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2"/>
    </row>
    <row r="7" spans="1:131" s="213" customFormat="1" ht="26.25" customHeight="1" thickTop="1" x14ac:dyDescent="0.2">
      <c r="A7" s="214">
        <v>1</v>
      </c>
      <c r="B7" s="1004" t="s">
        <v>354</v>
      </c>
      <c r="C7" s="1005"/>
      <c r="D7" s="1005"/>
      <c r="E7" s="1005"/>
      <c r="F7" s="1005"/>
      <c r="G7" s="1005"/>
      <c r="H7" s="1005"/>
      <c r="I7" s="1005"/>
      <c r="J7" s="1005"/>
      <c r="K7" s="1005"/>
      <c r="L7" s="1005"/>
      <c r="M7" s="1005"/>
      <c r="N7" s="1005"/>
      <c r="O7" s="1005"/>
      <c r="P7" s="1006"/>
      <c r="Q7" s="1068">
        <v>656497</v>
      </c>
      <c r="R7" s="1069"/>
      <c r="S7" s="1069"/>
      <c r="T7" s="1069"/>
      <c r="U7" s="1069"/>
      <c r="V7" s="1069">
        <v>649161</v>
      </c>
      <c r="W7" s="1069"/>
      <c r="X7" s="1069"/>
      <c r="Y7" s="1069"/>
      <c r="Z7" s="1069"/>
      <c r="AA7" s="1069">
        <v>7336</v>
      </c>
      <c r="AB7" s="1069"/>
      <c r="AC7" s="1069"/>
      <c r="AD7" s="1069"/>
      <c r="AE7" s="1070"/>
      <c r="AF7" s="1071">
        <v>944</v>
      </c>
      <c r="AG7" s="1072"/>
      <c r="AH7" s="1072"/>
      <c r="AI7" s="1072"/>
      <c r="AJ7" s="1073"/>
      <c r="AK7" s="1074">
        <v>12013</v>
      </c>
      <c r="AL7" s="1075"/>
      <c r="AM7" s="1075"/>
      <c r="AN7" s="1075"/>
      <c r="AO7" s="1075"/>
      <c r="AP7" s="1075">
        <v>1070323</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4">
        <v>1</v>
      </c>
      <c r="BR7" s="215"/>
      <c r="BS7" s="1065" t="s">
        <v>534</v>
      </c>
      <c r="BT7" s="1066"/>
      <c r="BU7" s="1066"/>
      <c r="BV7" s="1066"/>
      <c r="BW7" s="1066"/>
      <c r="BX7" s="1066"/>
      <c r="BY7" s="1066"/>
      <c r="BZ7" s="1066"/>
      <c r="CA7" s="1066"/>
      <c r="CB7" s="1066"/>
      <c r="CC7" s="1066"/>
      <c r="CD7" s="1066"/>
      <c r="CE7" s="1066"/>
      <c r="CF7" s="1066"/>
      <c r="CG7" s="1078"/>
      <c r="CH7" s="1062">
        <v>-107</v>
      </c>
      <c r="CI7" s="1063"/>
      <c r="CJ7" s="1063"/>
      <c r="CK7" s="1063"/>
      <c r="CL7" s="1064"/>
      <c r="CM7" s="1062">
        <v>1723</v>
      </c>
      <c r="CN7" s="1063"/>
      <c r="CO7" s="1063"/>
      <c r="CP7" s="1063"/>
      <c r="CQ7" s="1064"/>
      <c r="CR7" s="1062">
        <v>490</v>
      </c>
      <c r="CS7" s="1063"/>
      <c r="CT7" s="1063"/>
      <c r="CU7" s="1063"/>
      <c r="CV7" s="1064"/>
      <c r="CW7" s="1062">
        <v>0</v>
      </c>
      <c r="CX7" s="1063"/>
      <c r="CY7" s="1063"/>
      <c r="CZ7" s="1063"/>
      <c r="DA7" s="1064"/>
      <c r="DB7" s="1062">
        <v>0</v>
      </c>
      <c r="DC7" s="1063"/>
      <c r="DD7" s="1063"/>
      <c r="DE7" s="1063"/>
      <c r="DF7" s="1064"/>
      <c r="DG7" s="1062">
        <v>0</v>
      </c>
      <c r="DH7" s="1063"/>
      <c r="DI7" s="1063"/>
      <c r="DJ7" s="1063"/>
      <c r="DK7" s="1064"/>
      <c r="DL7" s="1062">
        <v>0</v>
      </c>
      <c r="DM7" s="1063"/>
      <c r="DN7" s="1063"/>
      <c r="DO7" s="1063"/>
      <c r="DP7" s="1064"/>
      <c r="DQ7" s="1062">
        <v>0</v>
      </c>
      <c r="DR7" s="1063"/>
      <c r="DS7" s="1063"/>
      <c r="DT7" s="1063"/>
      <c r="DU7" s="1064"/>
      <c r="DV7" s="1065"/>
      <c r="DW7" s="1066"/>
      <c r="DX7" s="1066"/>
      <c r="DY7" s="1066"/>
      <c r="DZ7" s="1067"/>
      <c r="EA7" s="212"/>
    </row>
    <row r="8" spans="1:131" s="213" customFormat="1" ht="26.25" customHeight="1" x14ac:dyDescent="0.2">
      <c r="A8" s="216">
        <v>2</v>
      </c>
      <c r="B8" s="990" t="s">
        <v>355</v>
      </c>
      <c r="C8" s="991"/>
      <c r="D8" s="991"/>
      <c r="E8" s="991"/>
      <c r="F8" s="991"/>
      <c r="G8" s="991"/>
      <c r="H8" s="991"/>
      <c r="I8" s="991"/>
      <c r="J8" s="991"/>
      <c r="K8" s="991"/>
      <c r="L8" s="991"/>
      <c r="M8" s="991"/>
      <c r="N8" s="991"/>
      <c r="O8" s="991"/>
      <c r="P8" s="992"/>
      <c r="Q8" s="996">
        <v>376</v>
      </c>
      <c r="R8" s="994"/>
      <c r="S8" s="994"/>
      <c r="T8" s="994"/>
      <c r="U8" s="994"/>
      <c r="V8" s="994">
        <v>223</v>
      </c>
      <c r="W8" s="994"/>
      <c r="X8" s="994"/>
      <c r="Y8" s="994"/>
      <c r="Z8" s="994"/>
      <c r="AA8" s="994">
        <v>153</v>
      </c>
      <c r="AB8" s="994"/>
      <c r="AC8" s="994"/>
      <c r="AD8" s="994"/>
      <c r="AE8" s="997"/>
      <c r="AF8" s="1047">
        <v>153</v>
      </c>
      <c r="AG8" s="1048"/>
      <c r="AH8" s="1048"/>
      <c r="AI8" s="1048"/>
      <c r="AJ8" s="1049"/>
      <c r="AK8" s="1043" t="s">
        <v>473</v>
      </c>
      <c r="AL8" s="1044"/>
      <c r="AM8" s="1044"/>
      <c r="AN8" s="1044"/>
      <c r="AO8" s="1044"/>
      <c r="AP8" s="1044" t="s">
        <v>473</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6">
        <v>2</v>
      </c>
      <c r="BR8" s="217"/>
      <c r="BS8" s="943" t="s">
        <v>535</v>
      </c>
      <c r="BT8" s="944"/>
      <c r="BU8" s="944"/>
      <c r="BV8" s="944"/>
      <c r="BW8" s="944"/>
      <c r="BX8" s="944"/>
      <c r="BY8" s="944"/>
      <c r="BZ8" s="944"/>
      <c r="CA8" s="944"/>
      <c r="CB8" s="944"/>
      <c r="CC8" s="944"/>
      <c r="CD8" s="944"/>
      <c r="CE8" s="944"/>
      <c r="CF8" s="944"/>
      <c r="CG8" s="965"/>
      <c r="CH8" s="940">
        <v>-47</v>
      </c>
      <c r="CI8" s="941"/>
      <c r="CJ8" s="941"/>
      <c r="CK8" s="941"/>
      <c r="CL8" s="942"/>
      <c r="CM8" s="940">
        <v>8886</v>
      </c>
      <c r="CN8" s="941"/>
      <c r="CO8" s="941"/>
      <c r="CP8" s="941"/>
      <c r="CQ8" s="942"/>
      <c r="CR8" s="940">
        <v>30</v>
      </c>
      <c r="CS8" s="941"/>
      <c r="CT8" s="941"/>
      <c r="CU8" s="941"/>
      <c r="CV8" s="942"/>
      <c r="CW8" s="940">
        <v>0</v>
      </c>
      <c r="CX8" s="941"/>
      <c r="CY8" s="941"/>
      <c r="CZ8" s="941"/>
      <c r="DA8" s="942"/>
      <c r="DB8" s="940">
        <v>0</v>
      </c>
      <c r="DC8" s="941"/>
      <c r="DD8" s="941"/>
      <c r="DE8" s="941"/>
      <c r="DF8" s="942"/>
      <c r="DG8" s="940">
        <v>0</v>
      </c>
      <c r="DH8" s="941"/>
      <c r="DI8" s="941"/>
      <c r="DJ8" s="941"/>
      <c r="DK8" s="942"/>
      <c r="DL8" s="940">
        <v>0</v>
      </c>
      <c r="DM8" s="941"/>
      <c r="DN8" s="941"/>
      <c r="DO8" s="941"/>
      <c r="DP8" s="942"/>
      <c r="DQ8" s="940">
        <v>0</v>
      </c>
      <c r="DR8" s="941"/>
      <c r="DS8" s="941"/>
      <c r="DT8" s="941"/>
      <c r="DU8" s="942"/>
      <c r="DV8" s="943"/>
      <c r="DW8" s="944"/>
      <c r="DX8" s="944"/>
      <c r="DY8" s="944"/>
      <c r="DZ8" s="945"/>
      <c r="EA8" s="212"/>
    </row>
    <row r="9" spans="1:131" s="213" customFormat="1" ht="26.25" customHeight="1" x14ac:dyDescent="0.2">
      <c r="A9" s="216">
        <v>3</v>
      </c>
      <c r="B9" s="990" t="s">
        <v>356</v>
      </c>
      <c r="C9" s="991"/>
      <c r="D9" s="991"/>
      <c r="E9" s="991"/>
      <c r="F9" s="991"/>
      <c r="G9" s="991"/>
      <c r="H9" s="991"/>
      <c r="I9" s="991"/>
      <c r="J9" s="991"/>
      <c r="K9" s="991"/>
      <c r="L9" s="991"/>
      <c r="M9" s="991"/>
      <c r="N9" s="991"/>
      <c r="O9" s="991"/>
      <c r="P9" s="992"/>
      <c r="Q9" s="996">
        <v>318</v>
      </c>
      <c r="R9" s="994"/>
      <c r="S9" s="994"/>
      <c r="T9" s="994"/>
      <c r="U9" s="994"/>
      <c r="V9" s="994">
        <v>263</v>
      </c>
      <c r="W9" s="994"/>
      <c r="X9" s="994"/>
      <c r="Y9" s="994"/>
      <c r="Z9" s="994"/>
      <c r="AA9" s="994">
        <v>55</v>
      </c>
      <c r="AB9" s="994"/>
      <c r="AC9" s="994"/>
      <c r="AD9" s="994"/>
      <c r="AE9" s="997"/>
      <c r="AF9" s="1047" t="s">
        <v>118</v>
      </c>
      <c r="AG9" s="1048"/>
      <c r="AH9" s="1048"/>
      <c r="AI9" s="1048"/>
      <c r="AJ9" s="1049"/>
      <c r="AK9" s="1043">
        <v>3</v>
      </c>
      <c r="AL9" s="1044"/>
      <c r="AM9" s="1044"/>
      <c r="AN9" s="1044"/>
      <c r="AO9" s="1044"/>
      <c r="AP9" s="1044">
        <v>1</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6">
        <v>3</v>
      </c>
      <c r="BR9" s="217"/>
      <c r="BS9" s="943" t="s">
        <v>536</v>
      </c>
      <c r="BT9" s="944"/>
      <c r="BU9" s="944"/>
      <c r="BV9" s="944"/>
      <c r="BW9" s="944"/>
      <c r="BX9" s="944"/>
      <c r="BY9" s="944"/>
      <c r="BZ9" s="944"/>
      <c r="CA9" s="944"/>
      <c r="CB9" s="944"/>
      <c r="CC9" s="944"/>
      <c r="CD9" s="944"/>
      <c r="CE9" s="944"/>
      <c r="CF9" s="944"/>
      <c r="CG9" s="965"/>
      <c r="CH9" s="940">
        <v>5</v>
      </c>
      <c r="CI9" s="941"/>
      <c r="CJ9" s="941"/>
      <c r="CK9" s="941"/>
      <c r="CL9" s="942"/>
      <c r="CM9" s="940">
        <v>761</v>
      </c>
      <c r="CN9" s="941"/>
      <c r="CO9" s="941"/>
      <c r="CP9" s="941"/>
      <c r="CQ9" s="942"/>
      <c r="CR9" s="940">
        <v>0</v>
      </c>
      <c r="CS9" s="941"/>
      <c r="CT9" s="941"/>
      <c r="CU9" s="941"/>
      <c r="CV9" s="942"/>
      <c r="CW9" s="940">
        <v>66</v>
      </c>
      <c r="CX9" s="941"/>
      <c r="CY9" s="941"/>
      <c r="CZ9" s="941"/>
      <c r="DA9" s="942"/>
      <c r="DB9" s="940">
        <v>0</v>
      </c>
      <c r="DC9" s="941"/>
      <c r="DD9" s="941"/>
      <c r="DE9" s="941"/>
      <c r="DF9" s="942"/>
      <c r="DG9" s="940">
        <v>0</v>
      </c>
      <c r="DH9" s="941"/>
      <c r="DI9" s="941"/>
      <c r="DJ9" s="941"/>
      <c r="DK9" s="942"/>
      <c r="DL9" s="940">
        <v>0</v>
      </c>
      <c r="DM9" s="941"/>
      <c r="DN9" s="941"/>
      <c r="DO9" s="941"/>
      <c r="DP9" s="942"/>
      <c r="DQ9" s="940">
        <v>0</v>
      </c>
      <c r="DR9" s="941"/>
      <c r="DS9" s="941"/>
      <c r="DT9" s="941"/>
      <c r="DU9" s="942"/>
      <c r="DV9" s="943"/>
      <c r="DW9" s="944"/>
      <c r="DX9" s="944"/>
      <c r="DY9" s="944"/>
      <c r="DZ9" s="945"/>
      <c r="EA9" s="212"/>
    </row>
    <row r="10" spans="1:131" s="213" customFormat="1" ht="26.25" customHeight="1" x14ac:dyDescent="0.2">
      <c r="A10" s="216">
        <v>4</v>
      </c>
      <c r="B10" s="990" t="s">
        <v>357</v>
      </c>
      <c r="C10" s="991"/>
      <c r="D10" s="991"/>
      <c r="E10" s="991"/>
      <c r="F10" s="991"/>
      <c r="G10" s="991"/>
      <c r="H10" s="991"/>
      <c r="I10" s="991"/>
      <c r="J10" s="991"/>
      <c r="K10" s="991"/>
      <c r="L10" s="991"/>
      <c r="M10" s="991"/>
      <c r="N10" s="991"/>
      <c r="O10" s="991"/>
      <c r="P10" s="992"/>
      <c r="Q10" s="996">
        <v>907</v>
      </c>
      <c r="R10" s="994"/>
      <c r="S10" s="994"/>
      <c r="T10" s="994"/>
      <c r="U10" s="994"/>
      <c r="V10" s="994">
        <v>817</v>
      </c>
      <c r="W10" s="994"/>
      <c r="X10" s="994"/>
      <c r="Y10" s="994"/>
      <c r="Z10" s="994"/>
      <c r="AA10" s="994">
        <v>90</v>
      </c>
      <c r="AB10" s="994"/>
      <c r="AC10" s="994"/>
      <c r="AD10" s="994"/>
      <c r="AE10" s="997"/>
      <c r="AF10" s="1047" t="s">
        <v>118</v>
      </c>
      <c r="AG10" s="1048"/>
      <c r="AH10" s="1048"/>
      <c r="AI10" s="1048"/>
      <c r="AJ10" s="1049"/>
      <c r="AK10" s="1043" t="s">
        <v>473</v>
      </c>
      <c r="AL10" s="1044"/>
      <c r="AM10" s="1044"/>
      <c r="AN10" s="1044"/>
      <c r="AO10" s="1044"/>
      <c r="AP10" s="1044">
        <v>240</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6">
        <v>4</v>
      </c>
      <c r="BR10" s="217"/>
      <c r="BS10" s="943" t="s">
        <v>537</v>
      </c>
      <c r="BT10" s="944"/>
      <c r="BU10" s="944"/>
      <c r="BV10" s="944"/>
      <c r="BW10" s="944"/>
      <c r="BX10" s="944"/>
      <c r="BY10" s="944"/>
      <c r="BZ10" s="944"/>
      <c r="CA10" s="944"/>
      <c r="CB10" s="944"/>
      <c r="CC10" s="944"/>
      <c r="CD10" s="944"/>
      <c r="CE10" s="944"/>
      <c r="CF10" s="944"/>
      <c r="CG10" s="965"/>
      <c r="CH10" s="940">
        <v>0</v>
      </c>
      <c r="CI10" s="941"/>
      <c r="CJ10" s="941"/>
      <c r="CK10" s="941"/>
      <c r="CL10" s="942"/>
      <c r="CM10" s="940">
        <v>73.3</v>
      </c>
      <c r="CN10" s="941"/>
      <c r="CO10" s="941"/>
      <c r="CP10" s="941"/>
      <c r="CQ10" s="942"/>
      <c r="CR10" s="940">
        <v>30</v>
      </c>
      <c r="CS10" s="941"/>
      <c r="CT10" s="941"/>
      <c r="CU10" s="941"/>
      <c r="CV10" s="942"/>
      <c r="CW10" s="940">
        <v>49</v>
      </c>
      <c r="CX10" s="941"/>
      <c r="CY10" s="941"/>
      <c r="CZ10" s="941"/>
      <c r="DA10" s="942"/>
      <c r="DB10" s="940">
        <v>0</v>
      </c>
      <c r="DC10" s="941"/>
      <c r="DD10" s="941"/>
      <c r="DE10" s="941"/>
      <c r="DF10" s="942"/>
      <c r="DG10" s="940">
        <v>0</v>
      </c>
      <c r="DH10" s="941"/>
      <c r="DI10" s="941"/>
      <c r="DJ10" s="941"/>
      <c r="DK10" s="942"/>
      <c r="DL10" s="940">
        <v>0</v>
      </c>
      <c r="DM10" s="941"/>
      <c r="DN10" s="941"/>
      <c r="DO10" s="941"/>
      <c r="DP10" s="942"/>
      <c r="DQ10" s="940">
        <v>0</v>
      </c>
      <c r="DR10" s="941"/>
      <c r="DS10" s="941"/>
      <c r="DT10" s="941"/>
      <c r="DU10" s="942"/>
      <c r="DV10" s="943"/>
      <c r="DW10" s="944"/>
      <c r="DX10" s="944"/>
      <c r="DY10" s="944"/>
      <c r="DZ10" s="945"/>
      <c r="EA10" s="212"/>
    </row>
    <row r="11" spans="1:131" s="213" customFormat="1" ht="26.25" customHeight="1" x14ac:dyDescent="0.2">
      <c r="A11" s="216">
        <v>5</v>
      </c>
      <c r="B11" s="990" t="s">
        <v>358</v>
      </c>
      <c r="C11" s="991"/>
      <c r="D11" s="991"/>
      <c r="E11" s="991"/>
      <c r="F11" s="991"/>
      <c r="G11" s="991"/>
      <c r="H11" s="991"/>
      <c r="I11" s="991"/>
      <c r="J11" s="991"/>
      <c r="K11" s="991"/>
      <c r="L11" s="991"/>
      <c r="M11" s="991"/>
      <c r="N11" s="991"/>
      <c r="O11" s="991"/>
      <c r="P11" s="992"/>
      <c r="Q11" s="996">
        <v>235</v>
      </c>
      <c r="R11" s="994"/>
      <c r="S11" s="994"/>
      <c r="T11" s="994"/>
      <c r="U11" s="994"/>
      <c r="V11" s="994">
        <v>123</v>
      </c>
      <c r="W11" s="994"/>
      <c r="X11" s="994"/>
      <c r="Y11" s="994"/>
      <c r="Z11" s="994"/>
      <c r="AA11" s="994">
        <v>112</v>
      </c>
      <c r="AB11" s="994"/>
      <c r="AC11" s="994"/>
      <c r="AD11" s="994"/>
      <c r="AE11" s="997"/>
      <c r="AF11" s="1047" t="s">
        <v>118</v>
      </c>
      <c r="AG11" s="1048"/>
      <c r="AH11" s="1048"/>
      <c r="AI11" s="1048"/>
      <c r="AJ11" s="1049"/>
      <c r="AK11" s="1043" t="s">
        <v>473</v>
      </c>
      <c r="AL11" s="1044"/>
      <c r="AM11" s="1044"/>
      <c r="AN11" s="1044"/>
      <c r="AO11" s="1044"/>
      <c r="AP11" s="1044">
        <v>55</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6">
        <v>5</v>
      </c>
      <c r="BR11" s="217"/>
      <c r="BS11" s="943" t="s">
        <v>538</v>
      </c>
      <c r="BT11" s="944"/>
      <c r="BU11" s="944"/>
      <c r="BV11" s="944"/>
      <c r="BW11" s="944"/>
      <c r="BX11" s="944"/>
      <c r="BY11" s="944"/>
      <c r="BZ11" s="944"/>
      <c r="CA11" s="944"/>
      <c r="CB11" s="944"/>
      <c r="CC11" s="944"/>
      <c r="CD11" s="944"/>
      <c r="CE11" s="944"/>
      <c r="CF11" s="944"/>
      <c r="CG11" s="965"/>
      <c r="CH11" s="940">
        <v>10</v>
      </c>
      <c r="CI11" s="941"/>
      <c r="CJ11" s="941"/>
      <c r="CK11" s="941"/>
      <c r="CL11" s="942"/>
      <c r="CM11" s="940">
        <v>17805</v>
      </c>
      <c r="CN11" s="941"/>
      <c r="CO11" s="941"/>
      <c r="CP11" s="941"/>
      <c r="CQ11" s="942"/>
      <c r="CR11" s="940">
        <v>16016</v>
      </c>
      <c r="CS11" s="941"/>
      <c r="CT11" s="941"/>
      <c r="CU11" s="941"/>
      <c r="CV11" s="942"/>
      <c r="CW11" s="940">
        <v>4905</v>
      </c>
      <c r="CX11" s="941"/>
      <c r="CY11" s="941"/>
      <c r="CZ11" s="941"/>
      <c r="DA11" s="942"/>
      <c r="DB11" s="940">
        <v>0</v>
      </c>
      <c r="DC11" s="941"/>
      <c r="DD11" s="941"/>
      <c r="DE11" s="941"/>
      <c r="DF11" s="942"/>
      <c r="DG11" s="940">
        <v>0</v>
      </c>
      <c r="DH11" s="941"/>
      <c r="DI11" s="941"/>
      <c r="DJ11" s="941"/>
      <c r="DK11" s="942"/>
      <c r="DL11" s="940">
        <v>0</v>
      </c>
      <c r="DM11" s="941"/>
      <c r="DN11" s="941"/>
      <c r="DO11" s="941"/>
      <c r="DP11" s="942"/>
      <c r="DQ11" s="940">
        <v>0</v>
      </c>
      <c r="DR11" s="941"/>
      <c r="DS11" s="941"/>
      <c r="DT11" s="941"/>
      <c r="DU11" s="942"/>
      <c r="DV11" s="943"/>
      <c r="DW11" s="944"/>
      <c r="DX11" s="944"/>
      <c r="DY11" s="944"/>
      <c r="DZ11" s="945"/>
      <c r="EA11" s="212"/>
    </row>
    <row r="12" spans="1:131" s="213" customFormat="1" ht="26.25" customHeight="1" x14ac:dyDescent="0.2">
      <c r="A12" s="216">
        <v>6</v>
      </c>
      <c r="B12" s="990" t="s">
        <v>359</v>
      </c>
      <c r="C12" s="991"/>
      <c r="D12" s="991"/>
      <c r="E12" s="991"/>
      <c r="F12" s="991"/>
      <c r="G12" s="991"/>
      <c r="H12" s="991"/>
      <c r="I12" s="991"/>
      <c r="J12" s="991"/>
      <c r="K12" s="991"/>
      <c r="L12" s="991"/>
      <c r="M12" s="991"/>
      <c r="N12" s="991"/>
      <c r="O12" s="991"/>
      <c r="P12" s="992"/>
      <c r="Q12" s="996">
        <v>54</v>
      </c>
      <c r="R12" s="994"/>
      <c r="S12" s="994"/>
      <c r="T12" s="994"/>
      <c r="U12" s="994"/>
      <c r="V12" s="994">
        <v>4</v>
      </c>
      <c r="W12" s="994"/>
      <c r="X12" s="994"/>
      <c r="Y12" s="994"/>
      <c r="Z12" s="994"/>
      <c r="AA12" s="994">
        <v>50</v>
      </c>
      <c r="AB12" s="994"/>
      <c r="AC12" s="994"/>
      <c r="AD12" s="994"/>
      <c r="AE12" s="997"/>
      <c r="AF12" s="1047" t="s">
        <v>118</v>
      </c>
      <c r="AG12" s="1048"/>
      <c r="AH12" s="1048"/>
      <c r="AI12" s="1048"/>
      <c r="AJ12" s="1049"/>
      <c r="AK12" s="1043" t="s">
        <v>473</v>
      </c>
      <c r="AL12" s="1044"/>
      <c r="AM12" s="1044"/>
      <c r="AN12" s="1044"/>
      <c r="AO12" s="1044"/>
      <c r="AP12" s="1044" t="s">
        <v>473</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6">
        <v>6</v>
      </c>
      <c r="BR12" s="217"/>
      <c r="BS12" s="943" t="s">
        <v>539</v>
      </c>
      <c r="BT12" s="944"/>
      <c r="BU12" s="944"/>
      <c r="BV12" s="944"/>
      <c r="BW12" s="944"/>
      <c r="BX12" s="944"/>
      <c r="BY12" s="944"/>
      <c r="BZ12" s="944"/>
      <c r="CA12" s="944"/>
      <c r="CB12" s="944"/>
      <c r="CC12" s="944"/>
      <c r="CD12" s="944"/>
      <c r="CE12" s="944"/>
      <c r="CF12" s="944"/>
      <c r="CG12" s="965"/>
      <c r="CH12" s="940">
        <v>-7</v>
      </c>
      <c r="CI12" s="941"/>
      <c r="CJ12" s="941"/>
      <c r="CK12" s="941"/>
      <c r="CL12" s="942"/>
      <c r="CM12" s="940">
        <v>253</v>
      </c>
      <c r="CN12" s="941"/>
      <c r="CO12" s="941"/>
      <c r="CP12" s="941"/>
      <c r="CQ12" s="942"/>
      <c r="CR12" s="940">
        <v>10</v>
      </c>
      <c r="CS12" s="941"/>
      <c r="CT12" s="941"/>
      <c r="CU12" s="941"/>
      <c r="CV12" s="942"/>
      <c r="CW12" s="940">
        <v>0</v>
      </c>
      <c r="CX12" s="941"/>
      <c r="CY12" s="941"/>
      <c r="CZ12" s="941"/>
      <c r="DA12" s="942"/>
      <c r="DB12" s="940">
        <v>0</v>
      </c>
      <c r="DC12" s="941"/>
      <c r="DD12" s="941"/>
      <c r="DE12" s="941"/>
      <c r="DF12" s="942"/>
      <c r="DG12" s="940">
        <v>0</v>
      </c>
      <c r="DH12" s="941"/>
      <c r="DI12" s="941"/>
      <c r="DJ12" s="941"/>
      <c r="DK12" s="942"/>
      <c r="DL12" s="940">
        <v>0</v>
      </c>
      <c r="DM12" s="941"/>
      <c r="DN12" s="941"/>
      <c r="DO12" s="941"/>
      <c r="DP12" s="942"/>
      <c r="DQ12" s="940">
        <v>0</v>
      </c>
      <c r="DR12" s="941"/>
      <c r="DS12" s="941"/>
      <c r="DT12" s="941"/>
      <c r="DU12" s="942"/>
      <c r="DV12" s="943"/>
      <c r="DW12" s="944"/>
      <c r="DX12" s="944"/>
      <c r="DY12" s="944"/>
      <c r="DZ12" s="945"/>
      <c r="EA12" s="212"/>
    </row>
    <row r="13" spans="1:131" s="213" customFormat="1" ht="26.25" customHeight="1" x14ac:dyDescent="0.2">
      <c r="A13" s="216">
        <v>7</v>
      </c>
      <c r="B13" s="990" t="s">
        <v>360</v>
      </c>
      <c r="C13" s="991"/>
      <c r="D13" s="991"/>
      <c r="E13" s="991"/>
      <c r="F13" s="991"/>
      <c r="G13" s="991"/>
      <c r="H13" s="991"/>
      <c r="I13" s="991"/>
      <c r="J13" s="991"/>
      <c r="K13" s="991"/>
      <c r="L13" s="991"/>
      <c r="M13" s="991"/>
      <c r="N13" s="991"/>
      <c r="O13" s="991"/>
      <c r="P13" s="992"/>
      <c r="Q13" s="996">
        <v>114330</v>
      </c>
      <c r="R13" s="994"/>
      <c r="S13" s="994"/>
      <c r="T13" s="994"/>
      <c r="U13" s="994"/>
      <c r="V13" s="994">
        <v>114330</v>
      </c>
      <c r="W13" s="994"/>
      <c r="X13" s="994"/>
      <c r="Y13" s="994"/>
      <c r="Z13" s="994"/>
      <c r="AA13" s="994" t="s">
        <v>473</v>
      </c>
      <c r="AB13" s="994"/>
      <c r="AC13" s="994"/>
      <c r="AD13" s="994"/>
      <c r="AE13" s="997"/>
      <c r="AF13" s="1047" t="s">
        <v>118</v>
      </c>
      <c r="AG13" s="1048"/>
      <c r="AH13" s="1048"/>
      <c r="AI13" s="1048"/>
      <c r="AJ13" s="1049"/>
      <c r="AK13" s="1043">
        <v>76834</v>
      </c>
      <c r="AL13" s="1044"/>
      <c r="AM13" s="1044"/>
      <c r="AN13" s="1044"/>
      <c r="AO13" s="1044"/>
      <c r="AP13" s="1044" t="s">
        <v>473</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6">
        <v>7</v>
      </c>
      <c r="BR13" s="217"/>
      <c r="BS13" s="943" t="s">
        <v>540</v>
      </c>
      <c r="BT13" s="944"/>
      <c r="BU13" s="944"/>
      <c r="BV13" s="944"/>
      <c r="BW13" s="944"/>
      <c r="BX13" s="944"/>
      <c r="BY13" s="944"/>
      <c r="BZ13" s="944"/>
      <c r="CA13" s="944"/>
      <c r="CB13" s="944"/>
      <c r="CC13" s="944"/>
      <c r="CD13" s="944"/>
      <c r="CE13" s="944"/>
      <c r="CF13" s="944"/>
      <c r="CG13" s="965"/>
      <c r="CH13" s="940">
        <v>5</v>
      </c>
      <c r="CI13" s="941"/>
      <c r="CJ13" s="941"/>
      <c r="CK13" s="941"/>
      <c r="CL13" s="942"/>
      <c r="CM13" s="940">
        <v>776</v>
      </c>
      <c r="CN13" s="941"/>
      <c r="CO13" s="941"/>
      <c r="CP13" s="941"/>
      <c r="CQ13" s="942"/>
      <c r="CR13" s="940">
        <v>115</v>
      </c>
      <c r="CS13" s="941"/>
      <c r="CT13" s="941"/>
      <c r="CU13" s="941"/>
      <c r="CV13" s="942"/>
      <c r="CW13" s="940">
        <v>0</v>
      </c>
      <c r="CX13" s="941"/>
      <c r="CY13" s="941"/>
      <c r="CZ13" s="941"/>
      <c r="DA13" s="942"/>
      <c r="DB13" s="940">
        <v>0</v>
      </c>
      <c r="DC13" s="941"/>
      <c r="DD13" s="941"/>
      <c r="DE13" s="941"/>
      <c r="DF13" s="942"/>
      <c r="DG13" s="940">
        <v>0</v>
      </c>
      <c r="DH13" s="941"/>
      <c r="DI13" s="941"/>
      <c r="DJ13" s="941"/>
      <c r="DK13" s="942"/>
      <c r="DL13" s="940">
        <v>0</v>
      </c>
      <c r="DM13" s="941"/>
      <c r="DN13" s="941"/>
      <c r="DO13" s="941"/>
      <c r="DP13" s="942"/>
      <c r="DQ13" s="940">
        <v>0</v>
      </c>
      <c r="DR13" s="941"/>
      <c r="DS13" s="941"/>
      <c r="DT13" s="941"/>
      <c r="DU13" s="942"/>
      <c r="DV13" s="943"/>
      <c r="DW13" s="944"/>
      <c r="DX13" s="944"/>
      <c r="DY13" s="944"/>
      <c r="DZ13" s="945"/>
      <c r="EA13" s="212"/>
    </row>
    <row r="14" spans="1:131" s="213" customFormat="1" ht="26.25" customHeight="1" x14ac:dyDescent="0.2">
      <c r="A14" s="216">
        <v>8</v>
      </c>
      <c r="B14" s="990" t="s">
        <v>361</v>
      </c>
      <c r="C14" s="991"/>
      <c r="D14" s="991"/>
      <c r="E14" s="991"/>
      <c r="F14" s="991"/>
      <c r="G14" s="991"/>
      <c r="H14" s="991"/>
      <c r="I14" s="991"/>
      <c r="J14" s="991"/>
      <c r="K14" s="991"/>
      <c r="L14" s="991"/>
      <c r="M14" s="991"/>
      <c r="N14" s="991"/>
      <c r="O14" s="991"/>
      <c r="P14" s="992"/>
      <c r="Q14" s="996">
        <v>10</v>
      </c>
      <c r="R14" s="994"/>
      <c r="S14" s="994"/>
      <c r="T14" s="994"/>
      <c r="U14" s="994"/>
      <c r="V14" s="994">
        <v>10</v>
      </c>
      <c r="W14" s="994"/>
      <c r="X14" s="994"/>
      <c r="Y14" s="994"/>
      <c r="Z14" s="994"/>
      <c r="AA14" s="994" t="s">
        <v>473</v>
      </c>
      <c r="AB14" s="994"/>
      <c r="AC14" s="994"/>
      <c r="AD14" s="994"/>
      <c r="AE14" s="997"/>
      <c r="AF14" s="1047" t="s">
        <v>118</v>
      </c>
      <c r="AG14" s="1048"/>
      <c r="AH14" s="1048"/>
      <c r="AI14" s="1048"/>
      <c r="AJ14" s="1049"/>
      <c r="AK14" s="1043">
        <v>3</v>
      </c>
      <c r="AL14" s="1044"/>
      <c r="AM14" s="1044"/>
      <c r="AN14" s="1044"/>
      <c r="AO14" s="1044"/>
      <c r="AP14" s="1044" t="s">
        <v>473</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6">
        <v>8</v>
      </c>
      <c r="BR14" s="217"/>
      <c r="BS14" s="943" t="s">
        <v>541</v>
      </c>
      <c r="BT14" s="944"/>
      <c r="BU14" s="944"/>
      <c r="BV14" s="944"/>
      <c r="BW14" s="944"/>
      <c r="BX14" s="944"/>
      <c r="BY14" s="944"/>
      <c r="BZ14" s="944"/>
      <c r="CA14" s="944"/>
      <c r="CB14" s="944"/>
      <c r="CC14" s="944"/>
      <c r="CD14" s="944"/>
      <c r="CE14" s="944"/>
      <c r="CF14" s="944"/>
      <c r="CG14" s="965"/>
      <c r="CH14" s="940">
        <v>-29</v>
      </c>
      <c r="CI14" s="941"/>
      <c r="CJ14" s="941"/>
      <c r="CK14" s="941"/>
      <c r="CL14" s="942"/>
      <c r="CM14" s="940">
        <v>528</v>
      </c>
      <c r="CN14" s="941"/>
      <c r="CO14" s="941"/>
      <c r="CP14" s="941"/>
      <c r="CQ14" s="942"/>
      <c r="CR14" s="940">
        <v>225</v>
      </c>
      <c r="CS14" s="941"/>
      <c r="CT14" s="941"/>
      <c r="CU14" s="941"/>
      <c r="CV14" s="942"/>
      <c r="CW14" s="940">
        <v>840</v>
      </c>
      <c r="CX14" s="941"/>
      <c r="CY14" s="941"/>
      <c r="CZ14" s="941"/>
      <c r="DA14" s="942"/>
      <c r="DB14" s="940">
        <v>0</v>
      </c>
      <c r="DC14" s="941"/>
      <c r="DD14" s="941"/>
      <c r="DE14" s="941"/>
      <c r="DF14" s="942"/>
      <c r="DG14" s="940">
        <v>0</v>
      </c>
      <c r="DH14" s="941"/>
      <c r="DI14" s="941"/>
      <c r="DJ14" s="941"/>
      <c r="DK14" s="942"/>
      <c r="DL14" s="940">
        <v>0</v>
      </c>
      <c r="DM14" s="941"/>
      <c r="DN14" s="941"/>
      <c r="DO14" s="941"/>
      <c r="DP14" s="942"/>
      <c r="DQ14" s="940">
        <v>0</v>
      </c>
      <c r="DR14" s="941"/>
      <c r="DS14" s="941"/>
      <c r="DT14" s="941"/>
      <c r="DU14" s="942"/>
      <c r="DV14" s="943"/>
      <c r="DW14" s="944"/>
      <c r="DX14" s="944"/>
      <c r="DY14" s="944"/>
      <c r="DZ14" s="945"/>
      <c r="EA14" s="212"/>
    </row>
    <row r="15" spans="1:131" s="213" customFormat="1" ht="26.25" customHeight="1" x14ac:dyDescent="0.2">
      <c r="A15" s="216">
        <v>9</v>
      </c>
      <c r="B15" s="990" t="s">
        <v>362</v>
      </c>
      <c r="C15" s="991"/>
      <c r="D15" s="991"/>
      <c r="E15" s="991"/>
      <c r="F15" s="991"/>
      <c r="G15" s="991"/>
      <c r="H15" s="991"/>
      <c r="I15" s="991"/>
      <c r="J15" s="991"/>
      <c r="K15" s="991"/>
      <c r="L15" s="991"/>
      <c r="M15" s="991"/>
      <c r="N15" s="991"/>
      <c r="O15" s="991"/>
      <c r="P15" s="992"/>
      <c r="Q15" s="996">
        <v>690</v>
      </c>
      <c r="R15" s="994"/>
      <c r="S15" s="994"/>
      <c r="T15" s="994"/>
      <c r="U15" s="994"/>
      <c r="V15" s="994">
        <v>685</v>
      </c>
      <c r="W15" s="994"/>
      <c r="X15" s="994"/>
      <c r="Y15" s="994"/>
      <c r="Z15" s="994"/>
      <c r="AA15" s="994">
        <v>5</v>
      </c>
      <c r="AB15" s="994"/>
      <c r="AC15" s="994"/>
      <c r="AD15" s="994"/>
      <c r="AE15" s="997"/>
      <c r="AF15" s="1047">
        <v>5</v>
      </c>
      <c r="AG15" s="1048"/>
      <c r="AH15" s="1048"/>
      <c r="AI15" s="1048"/>
      <c r="AJ15" s="1049"/>
      <c r="AK15" s="1043" t="s">
        <v>473</v>
      </c>
      <c r="AL15" s="1044"/>
      <c r="AM15" s="1044"/>
      <c r="AN15" s="1044"/>
      <c r="AO15" s="1044"/>
      <c r="AP15" s="1044" t="s">
        <v>473</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6">
        <v>9</v>
      </c>
      <c r="BR15" s="217"/>
      <c r="BS15" s="943" t="s">
        <v>542</v>
      </c>
      <c r="BT15" s="944"/>
      <c r="BU15" s="944"/>
      <c r="BV15" s="944"/>
      <c r="BW15" s="944"/>
      <c r="BX15" s="944"/>
      <c r="BY15" s="944"/>
      <c r="BZ15" s="944"/>
      <c r="CA15" s="944"/>
      <c r="CB15" s="944"/>
      <c r="CC15" s="944"/>
      <c r="CD15" s="944"/>
      <c r="CE15" s="944"/>
      <c r="CF15" s="944"/>
      <c r="CG15" s="965"/>
      <c r="CH15" s="940">
        <v>-323</v>
      </c>
      <c r="CI15" s="941"/>
      <c r="CJ15" s="941"/>
      <c r="CK15" s="941"/>
      <c r="CL15" s="942"/>
      <c r="CM15" s="940">
        <v>1418</v>
      </c>
      <c r="CN15" s="941"/>
      <c r="CO15" s="941"/>
      <c r="CP15" s="941"/>
      <c r="CQ15" s="942"/>
      <c r="CR15" s="940">
        <v>18</v>
      </c>
      <c r="CS15" s="941"/>
      <c r="CT15" s="941"/>
      <c r="CU15" s="941"/>
      <c r="CV15" s="942"/>
      <c r="CW15" s="940">
        <v>6</v>
      </c>
      <c r="CX15" s="941"/>
      <c r="CY15" s="941"/>
      <c r="CZ15" s="941"/>
      <c r="DA15" s="942"/>
      <c r="DB15" s="940">
        <v>0</v>
      </c>
      <c r="DC15" s="941"/>
      <c r="DD15" s="941"/>
      <c r="DE15" s="941"/>
      <c r="DF15" s="942"/>
      <c r="DG15" s="940">
        <v>0</v>
      </c>
      <c r="DH15" s="941"/>
      <c r="DI15" s="941"/>
      <c r="DJ15" s="941"/>
      <c r="DK15" s="942"/>
      <c r="DL15" s="940">
        <v>0</v>
      </c>
      <c r="DM15" s="941"/>
      <c r="DN15" s="941"/>
      <c r="DO15" s="941"/>
      <c r="DP15" s="942"/>
      <c r="DQ15" s="940">
        <v>0</v>
      </c>
      <c r="DR15" s="941"/>
      <c r="DS15" s="941"/>
      <c r="DT15" s="941"/>
      <c r="DU15" s="942"/>
      <c r="DV15" s="943"/>
      <c r="DW15" s="944"/>
      <c r="DX15" s="944"/>
      <c r="DY15" s="944"/>
      <c r="DZ15" s="945"/>
      <c r="EA15" s="212"/>
    </row>
    <row r="16" spans="1:131" s="213" customFormat="1" ht="26.25" customHeight="1" x14ac:dyDescent="0.2">
      <c r="A16" s="216">
        <v>10</v>
      </c>
      <c r="B16" s="990" t="s">
        <v>363</v>
      </c>
      <c r="C16" s="991"/>
      <c r="D16" s="991"/>
      <c r="E16" s="991"/>
      <c r="F16" s="991"/>
      <c r="G16" s="991"/>
      <c r="H16" s="991"/>
      <c r="I16" s="991"/>
      <c r="J16" s="991"/>
      <c r="K16" s="991"/>
      <c r="L16" s="991"/>
      <c r="M16" s="991"/>
      <c r="N16" s="991"/>
      <c r="O16" s="991"/>
      <c r="P16" s="992"/>
      <c r="Q16" s="996">
        <v>1492</v>
      </c>
      <c r="R16" s="994"/>
      <c r="S16" s="994"/>
      <c r="T16" s="994"/>
      <c r="U16" s="994"/>
      <c r="V16" s="994">
        <v>1492</v>
      </c>
      <c r="W16" s="994"/>
      <c r="X16" s="994"/>
      <c r="Y16" s="994"/>
      <c r="Z16" s="994"/>
      <c r="AA16" s="994" t="s">
        <v>473</v>
      </c>
      <c r="AB16" s="994"/>
      <c r="AC16" s="994"/>
      <c r="AD16" s="994"/>
      <c r="AE16" s="997"/>
      <c r="AF16" s="1047" t="s">
        <v>473</v>
      </c>
      <c r="AG16" s="1048"/>
      <c r="AH16" s="1048"/>
      <c r="AI16" s="1048"/>
      <c r="AJ16" s="1049"/>
      <c r="AK16" s="1043" t="s">
        <v>473</v>
      </c>
      <c r="AL16" s="1044"/>
      <c r="AM16" s="1044"/>
      <c r="AN16" s="1044"/>
      <c r="AO16" s="1044"/>
      <c r="AP16" s="1044" t="s">
        <v>473</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6">
        <v>10</v>
      </c>
      <c r="BR16" s="217"/>
      <c r="BS16" s="943" t="s">
        <v>543</v>
      </c>
      <c r="BT16" s="944"/>
      <c r="BU16" s="944"/>
      <c r="BV16" s="944"/>
      <c r="BW16" s="944"/>
      <c r="BX16" s="944"/>
      <c r="BY16" s="944"/>
      <c r="BZ16" s="944"/>
      <c r="CA16" s="944"/>
      <c r="CB16" s="944"/>
      <c r="CC16" s="944"/>
      <c r="CD16" s="944"/>
      <c r="CE16" s="944"/>
      <c r="CF16" s="944"/>
      <c r="CG16" s="965"/>
      <c r="CH16" s="940">
        <v>-12</v>
      </c>
      <c r="CI16" s="941"/>
      <c r="CJ16" s="941"/>
      <c r="CK16" s="941"/>
      <c r="CL16" s="942"/>
      <c r="CM16" s="940">
        <v>119</v>
      </c>
      <c r="CN16" s="941"/>
      <c r="CO16" s="941"/>
      <c r="CP16" s="941"/>
      <c r="CQ16" s="942"/>
      <c r="CR16" s="940">
        <v>18</v>
      </c>
      <c r="CS16" s="941"/>
      <c r="CT16" s="941"/>
      <c r="CU16" s="941"/>
      <c r="CV16" s="942"/>
      <c r="CW16" s="940">
        <v>181</v>
      </c>
      <c r="CX16" s="941"/>
      <c r="CY16" s="941"/>
      <c r="CZ16" s="941"/>
      <c r="DA16" s="942"/>
      <c r="DB16" s="940">
        <v>18124</v>
      </c>
      <c r="DC16" s="941"/>
      <c r="DD16" s="941"/>
      <c r="DE16" s="941"/>
      <c r="DF16" s="942"/>
      <c r="DG16" s="940">
        <v>0</v>
      </c>
      <c r="DH16" s="941"/>
      <c r="DI16" s="941"/>
      <c r="DJ16" s="941"/>
      <c r="DK16" s="942"/>
      <c r="DL16" s="940">
        <v>0</v>
      </c>
      <c r="DM16" s="941"/>
      <c r="DN16" s="941"/>
      <c r="DO16" s="941"/>
      <c r="DP16" s="942"/>
      <c r="DQ16" s="940">
        <v>0</v>
      </c>
      <c r="DR16" s="941"/>
      <c r="DS16" s="941"/>
      <c r="DT16" s="941"/>
      <c r="DU16" s="942"/>
      <c r="DV16" s="943"/>
      <c r="DW16" s="944"/>
      <c r="DX16" s="944"/>
      <c r="DY16" s="944"/>
      <c r="DZ16" s="945"/>
      <c r="EA16" s="212"/>
    </row>
    <row r="17" spans="1:131" s="213" customFormat="1" ht="26.25" customHeight="1" x14ac:dyDescent="0.2">
      <c r="A17" s="216">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6">
        <v>11</v>
      </c>
      <c r="BR17" s="217"/>
      <c r="BS17" s="943" t="s">
        <v>544</v>
      </c>
      <c r="BT17" s="944"/>
      <c r="BU17" s="944"/>
      <c r="BV17" s="944"/>
      <c r="BW17" s="944"/>
      <c r="BX17" s="944"/>
      <c r="BY17" s="944"/>
      <c r="BZ17" s="944"/>
      <c r="CA17" s="944"/>
      <c r="CB17" s="944"/>
      <c r="CC17" s="944"/>
      <c r="CD17" s="944"/>
      <c r="CE17" s="944"/>
      <c r="CF17" s="944"/>
      <c r="CG17" s="965"/>
      <c r="CH17" s="940">
        <v>0</v>
      </c>
      <c r="CI17" s="941"/>
      <c r="CJ17" s="941"/>
      <c r="CK17" s="941"/>
      <c r="CL17" s="942"/>
      <c r="CM17" s="940">
        <v>572</v>
      </c>
      <c r="CN17" s="941"/>
      <c r="CO17" s="941"/>
      <c r="CP17" s="941"/>
      <c r="CQ17" s="942"/>
      <c r="CR17" s="940">
        <v>410</v>
      </c>
      <c r="CS17" s="941"/>
      <c r="CT17" s="941"/>
      <c r="CU17" s="941"/>
      <c r="CV17" s="942"/>
      <c r="CW17" s="940">
        <v>0</v>
      </c>
      <c r="CX17" s="941"/>
      <c r="CY17" s="941"/>
      <c r="CZ17" s="941"/>
      <c r="DA17" s="942"/>
      <c r="DB17" s="940">
        <v>0</v>
      </c>
      <c r="DC17" s="941"/>
      <c r="DD17" s="941"/>
      <c r="DE17" s="941"/>
      <c r="DF17" s="942"/>
      <c r="DG17" s="940">
        <v>0</v>
      </c>
      <c r="DH17" s="941"/>
      <c r="DI17" s="941"/>
      <c r="DJ17" s="941"/>
      <c r="DK17" s="942"/>
      <c r="DL17" s="940">
        <v>0</v>
      </c>
      <c r="DM17" s="941"/>
      <c r="DN17" s="941"/>
      <c r="DO17" s="941"/>
      <c r="DP17" s="942"/>
      <c r="DQ17" s="940">
        <v>0</v>
      </c>
      <c r="DR17" s="941"/>
      <c r="DS17" s="941"/>
      <c r="DT17" s="941"/>
      <c r="DU17" s="942"/>
      <c r="DV17" s="943"/>
      <c r="DW17" s="944"/>
      <c r="DX17" s="944"/>
      <c r="DY17" s="944"/>
      <c r="DZ17" s="945"/>
      <c r="EA17" s="212"/>
    </row>
    <row r="18" spans="1:131" s="213" customFormat="1" ht="26.25" customHeight="1" x14ac:dyDescent="0.2">
      <c r="A18" s="216">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6">
        <v>12</v>
      </c>
      <c r="BR18" s="217"/>
      <c r="BS18" s="943" t="s">
        <v>545</v>
      </c>
      <c r="BT18" s="944"/>
      <c r="BU18" s="944"/>
      <c r="BV18" s="944"/>
      <c r="BW18" s="944"/>
      <c r="BX18" s="944"/>
      <c r="BY18" s="944"/>
      <c r="BZ18" s="944"/>
      <c r="CA18" s="944"/>
      <c r="CB18" s="944"/>
      <c r="CC18" s="944"/>
      <c r="CD18" s="944"/>
      <c r="CE18" s="944"/>
      <c r="CF18" s="944"/>
      <c r="CG18" s="965"/>
      <c r="CH18" s="940">
        <v>0</v>
      </c>
      <c r="CI18" s="941"/>
      <c r="CJ18" s="941"/>
      <c r="CK18" s="941"/>
      <c r="CL18" s="942"/>
      <c r="CM18" s="940">
        <v>50</v>
      </c>
      <c r="CN18" s="941"/>
      <c r="CO18" s="941"/>
      <c r="CP18" s="941"/>
      <c r="CQ18" s="942"/>
      <c r="CR18" s="940">
        <v>17</v>
      </c>
      <c r="CS18" s="941"/>
      <c r="CT18" s="941"/>
      <c r="CU18" s="941"/>
      <c r="CV18" s="942"/>
      <c r="CW18" s="940">
        <v>9</v>
      </c>
      <c r="CX18" s="941"/>
      <c r="CY18" s="941"/>
      <c r="CZ18" s="941"/>
      <c r="DA18" s="942"/>
      <c r="DB18" s="940">
        <v>0</v>
      </c>
      <c r="DC18" s="941"/>
      <c r="DD18" s="941"/>
      <c r="DE18" s="941"/>
      <c r="DF18" s="942"/>
      <c r="DG18" s="940">
        <v>0</v>
      </c>
      <c r="DH18" s="941"/>
      <c r="DI18" s="941"/>
      <c r="DJ18" s="941"/>
      <c r="DK18" s="942"/>
      <c r="DL18" s="940">
        <v>0</v>
      </c>
      <c r="DM18" s="941"/>
      <c r="DN18" s="941"/>
      <c r="DO18" s="941"/>
      <c r="DP18" s="942"/>
      <c r="DQ18" s="940">
        <v>0</v>
      </c>
      <c r="DR18" s="941"/>
      <c r="DS18" s="941"/>
      <c r="DT18" s="941"/>
      <c r="DU18" s="942"/>
      <c r="DV18" s="943"/>
      <c r="DW18" s="944"/>
      <c r="DX18" s="944"/>
      <c r="DY18" s="944"/>
      <c r="DZ18" s="945"/>
      <c r="EA18" s="212"/>
    </row>
    <row r="19" spans="1:131" s="213" customFormat="1" ht="26.25" customHeight="1" x14ac:dyDescent="0.2">
      <c r="A19" s="216">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6">
        <v>13</v>
      </c>
      <c r="BR19" s="217"/>
      <c r="BS19" s="943" t="s">
        <v>546</v>
      </c>
      <c r="BT19" s="944"/>
      <c r="BU19" s="944"/>
      <c r="BV19" s="944"/>
      <c r="BW19" s="944"/>
      <c r="BX19" s="944"/>
      <c r="BY19" s="944"/>
      <c r="BZ19" s="944"/>
      <c r="CA19" s="944"/>
      <c r="CB19" s="944"/>
      <c r="CC19" s="944"/>
      <c r="CD19" s="944"/>
      <c r="CE19" s="944"/>
      <c r="CF19" s="944"/>
      <c r="CG19" s="965"/>
      <c r="CH19" s="940">
        <v>-1</v>
      </c>
      <c r="CI19" s="941"/>
      <c r="CJ19" s="941"/>
      <c r="CK19" s="941"/>
      <c r="CL19" s="942"/>
      <c r="CM19" s="940">
        <v>27</v>
      </c>
      <c r="CN19" s="941"/>
      <c r="CO19" s="941"/>
      <c r="CP19" s="941"/>
      <c r="CQ19" s="942"/>
      <c r="CR19" s="940">
        <v>10</v>
      </c>
      <c r="CS19" s="941"/>
      <c r="CT19" s="941"/>
      <c r="CU19" s="941"/>
      <c r="CV19" s="942"/>
      <c r="CW19" s="940">
        <v>0</v>
      </c>
      <c r="CX19" s="941"/>
      <c r="CY19" s="941"/>
      <c r="CZ19" s="941"/>
      <c r="DA19" s="942"/>
      <c r="DB19" s="940">
        <v>0</v>
      </c>
      <c r="DC19" s="941"/>
      <c r="DD19" s="941"/>
      <c r="DE19" s="941"/>
      <c r="DF19" s="942"/>
      <c r="DG19" s="940">
        <v>0</v>
      </c>
      <c r="DH19" s="941"/>
      <c r="DI19" s="941"/>
      <c r="DJ19" s="941"/>
      <c r="DK19" s="942"/>
      <c r="DL19" s="940">
        <v>0</v>
      </c>
      <c r="DM19" s="941"/>
      <c r="DN19" s="941"/>
      <c r="DO19" s="941"/>
      <c r="DP19" s="942"/>
      <c r="DQ19" s="940">
        <v>0</v>
      </c>
      <c r="DR19" s="941"/>
      <c r="DS19" s="941"/>
      <c r="DT19" s="941"/>
      <c r="DU19" s="942"/>
      <c r="DV19" s="943"/>
      <c r="DW19" s="944"/>
      <c r="DX19" s="944"/>
      <c r="DY19" s="944"/>
      <c r="DZ19" s="945"/>
      <c r="EA19" s="212"/>
    </row>
    <row r="20" spans="1:131" s="213" customFormat="1" ht="26.25" customHeight="1" x14ac:dyDescent="0.2">
      <c r="A20" s="216">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6">
        <v>14</v>
      </c>
      <c r="BR20" s="217"/>
      <c r="BS20" s="943" t="s">
        <v>547</v>
      </c>
      <c r="BT20" s="944"/>
      <c r="BU20" s="944"/>
      <c r="BV20" s="944"/>
      <c r="BW20" s="944"/>
      <c r="BX20" s="944"/>
      <c r="BY20" s="944"/>
      <c r="BZ20" s="944"/>
      <c r="CA20" s="944"/>
      <c r="CB20" s="944"/>
      <c r="CC20" s="944"/>
      <c r="CD20" s="944"/>
      <c r="CE20" s="944"/>
      <c r="CF20" s="944"/>
      <c r="CG20" s="965"/>
      <c r="CH20" s="940">
        <v>3</v>
      </c>
      <c r="CI20" s="941"/>
      <c r="CJ20" s="941"/>
      <c r="CK20" s="941"/>
      <c r="CL20" s="942"/>
      <c r="CM20" s="940">
        <v>167</v>
      </c>
      <c r="CN20" s="941"/>
      <c r="CO20" s="941"/>
      <c r="CP20" s="941"/>
      <c r="CQ20" s="942"/>
      <c r="CR20" s="940">
        <v>44</v>
      </c>
      <c r="CS20" s="941"/>
      <c r="CT20" s="941"/>
      <c r="CU20" s="941"/>
      <c r="CV20" s="942"/>
      <c r="CW20" s="940">
        <v>393</v>
      </c>
      <c r="CX20" s="941"/>
      <c r="CY20" s="941"/>
      <c r="CZ20" s="941"/>
      <c r="DA20" s="942"/>
      <c r="DB20" s="940">
        <v>0</v>
      </c>
      <c r="DC20" s="941"/>
      <c r="DD20" s="941"/>
      <c r="DE20" s="941"/>
      <c r="DF20" s="942"/>
      <c r="DG20" s="940">
        <v>0</v>
      </c>
      <c r="DH20" s="941"/>
      <c r="DI20" s="941"/>
      <c r="DJ20" s="941"/>
      <c r="DK20" s="942"/>
      <c r="DL20" s="940">
        <v>0</v>
      </c>
      <c r="DM20" s="941"/>
      <c r="DN20" s="941"/>
      <c r="DO20" s="941"/>
      <c r="DP20" s="942"/>
      <c r="DQ20" s="940">
        <v>0</v>
      </c>
      <c r="DR20" s="941"/>
      <c r="DS20" s="941"/>
      <c r="DT20" s="941"/>
      <c r="DU20" s="942"/>
      <c r="DV20" s="943"/>
      <c r="DW20" s="944"/>
      <c r="DX20" s="944"/>
      <c r="DY20" s="944"/>
      <c r="DZ20" s="945"/>
      <c r="EA20" s="212"/>
    </row>
    <row r="21" spans="1:131" s="213" customFormat="1" ht="26.25" customHeight="1" thickBot="1" x14ac:dyDescent="0.25">
      <c r="A21" s="216">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6">
        <v>15</v>
      </c>
      <c r="BR21" s="217"/>
      <c r="BS21" s="943" t="s">
        <v>548</v>
      </c>
      <c r="BT21" s="944"/>
      <c r="BU21" s="944"/>
      <c r="BV21" s="944"/>
      <c r="BW21" s="944"/>
      <c r="BX21" s="944"/>
      <c r="BY21" s="944"/>
      <c r="BZ21" s="944"/>
      <c r="CA21" s="944"/>
      <c r="CB21" s="944"/>
      <c r="CC21" s="944"/>
      <c r="CD21" s="944"/>
      <c r="CE21" s="944"/>
      <c r="CF21" s="944"/>
      <c r="CG21" s="965"/>
      <c r="CH21" s="940">
        <v>7</v>
      </c>
      <c r="CI21" s="941"/>
      <c r="CJ21" s="941"/>
      <c r="CK21" s="941"/>
      <c r="CL21" s="942"/>
      <c r="CM21" s="940">
        <v>214</v>
      </c>
      <c r="CN21" s="941"/>
      <c r="CO21" s="941"/>
      <c r="CP21" s="941"/>
      <c r="CQ21" s="942"/>
      <c r="CR21" s="940">
        <v>25</v>
      </c>
      <c r="CS21" s="941"/>
      <c r="CT21" s="941"/>
      <c r="CU21" s="941"/>
      <c r="CV21" s="942"/>
      <c r="CW21" s="940">
        <v>0</v>
      </c>
      <c r="CX21" s="941"/>
      <c r="CY21" s="941"/>
      <c r="CZ21" s="941"/>
      <c r="DA21" s="942"/>
      <c r="DB21" s="940">
        <v>0</v>
      </c>
      <c r="DC21" s="941"/>
      <c r="DD21" s="941"/>
      <c r="DE21" s="941"/>
      <c r="DF21" s="942"/>
      <c r="DG21" s="940">
        <v>0</v>
      </c>
      <c r="DH21" s="941"/>
      <c r="DI21" s="941"/>
      <c r="DJ21" s="941"/>
      <c r="DK21" s="942"/>
      <c r="DL21" s="940">
        <v>0</v>
      </c>
      <c r="DM21" s="941"/>
      <c r="DN21" s="941"/>
      <c r="DO21" s="941"/>
      <c r="DP21" s="942"/>
      <c r="DQ21" s="940">
        <v>0</v>
      </c>
      <c r="DR21" s="941"/>
      <c r="DS21" s="941"/>
      <c r="DT21" s="941"/>
      <c r="DU21" s="942"/>
      <c r="DV21" s="943"/>
      <c r="DW21" s="944"/>
      <c r="DX21" s="944"/>
      <c r="DY21" s="944"/>
      <c r="DZ21" s="945"/>
      <c r="EA21" s="212"/>
    </row>
    <row r="22" spans="1:131" s="213" customFormat="1" ht="26.25" customHeight="1" x14ac:dyDescent="0.2">
      <c r="A22" s="216">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364</v>
      </c>
      <c r="BA22" s="981"/>
      <c r="BB22" s="981"/>
      <c r="BC22" s="981"/>
      <c r="BD22" s="982"/>
      <c r="BE22" s="211"/>
      <c r="BF22" s="211"/>
      <c r="BG22" s="211"/>
      <c r="BH22" s="211"/>
      <c r="BI22" s="211"/>
      <c r="BJ22" s="211"/>
      <c r="BK22" s="211"/>
      <c r="BL22" s="211"/>
      <c r="BM22" s="211"/>
      <c r="BN22" s="211"/>
      <c r="BO22" s="211"/>
      <c r="BP22" s="211"/>
      <c r="BQ22" s="216">
        <v>16</v>
      </c>
      <c r="BR22" s="217"/>
      <c r="BS22" s="943" t="s">
        <v>549</v>
      </c>
      <c r="BT22" s="944"/>
      <c r="BU22" s="944"/>
      <c r="BV22" s="944"/>
      <c r="BW22" s="944"/>
      <c r="BX22" s="944"/>
      <c r="BY22" s="944"/>
      <c r="BZ22" s="944"/>
      <c r="CA22" s="944"/>
      <c r="CB22" s="944"/>
      <c r="CC22" s="944"/>
      <c r="CD22" s="944"/>
      <c r="CE22" s="944"/>
      <c r="CF22" s="944"/>
      <c r="CG22" s="965"/>
      <c r="CH22" s="940">
        <v>46</v>
      </c>
      <c r="CI22" s="941"/>
      <c r="CJ22" s="941"/>
      <c r="CK22" s="941"/>
      <c r="CL22" s="942"/>
      <c r="CM22" s="940">
        <v>996</v>
      </c>
      <c r="CN22" s="941"/>
      <c r="CO22" s="941"/>
      <c r="CP22" s="941"/>
      <c r="CQ22" s="942"/>
      <c r="CR22" s="940">
        <v>22</v>
      </c>
      <c r="CS22" s="941"/>
      <c r="CT22" s="941"/>
      <c r="CU22" s="941"/>
      <c r="CV22" s="942"/>
      <c r="CW22" s="940">
        <v>0</v>
      </c>
      <c r="CX22" s="941"/>
      <c r="CY22" s="941"/>
      <c r="CZ22" s="941"/>
      <c r="DA22" s="942"/>
      <c r="DB22" s="940">
        <v>0</v>
      </c>
      <c r="DC22" s="941"/>
      <c r="DD22" s="941"/>
      <c r="DE22" s="941"/>
      <c r="DF22" s="942"/>
      <c r="DG22" s="940">
        <v>0</v>
      </c>
      <c r="DH22" s="941"/>
      <c r="DI22" s="941"/>
      <c r="DJ22" s="941"/>
      <c r="DK22" s="942"/>
      <c r="DL22" s="940">
        <v>0</v>
      </c>
      <c r="DM22" s="941"/>
      <c r="DN22" s="941"/>
      <c r="DO22" s="941"/>
      <c r="DP22" s="942"/>
      <c r="DQ22" s="940">
        <v>0</v>
      </c>
      <c r="DR22" s="941"/>
      <c r="DS22" s="941"/>
      <c r="DT22" s="941"/>
      <c r="DU22" s="942"/>
      <c r="DV22" s="943"/>
      <c r="DW22" s="944"/>
      <c r="DX22" s="944"/>
      <c r="DY22" s="944"/>
      <c r="DZ22" s="945"/>
      <c r="EA22" s="212"/>
    </row>
    <row r="23" spans="1:131" s="213" customFormat="1" ht="26.25" customHeight="1" thickBot="1" x14ac:dyDescent="0.25">
      <c r="A23" s="218" t="s">
        <v>365</v>
      </c>
      <c r="B23" s="888" t="s">
        <v>366</v>
      </c>
      <c r="C23" s="889"/>
      <c r="D23" s="889"/>
      <c r="E23" s="889"/>
      <c r="F23" s="889"/>
      <c r="G23" s="889"/>
      <c r="H23" s="889"/>
      <c r="I23" s="889"/>
      <c r="J23" s="889"/>
      <c r="K23" s="889"/>
      <c r="L23" s="889"/>
      <c r="M23" s="889"/>
      <c r="N23" s="889"/>
      <c r="O23" s="889"/>
      <c r="P23" s="899"/>
      <c r="Q23" s="1024">
        <v>629757</v>
      </c>
      <c r="R23" s="1018"/>
      <c r="S23" s="1018"/>
      <c r="T23" s="1018"/>
      <c r="U23" s="1018"/>
      <c r="V23" s="1018">
        <v>621956</v>
      </c>
      <c r="W23" s="1018"/>
      <c r="X23" s="1018"/>
      <c r="Y23" s="1018"/>
      <c r="Z23" s="1018"/>
      <c r="AA23" s="1018">
        <v>7801</v>
      </c>
      <c r="AB23" s="1018"/>
      <c r="AC23" s="1018"/>
      <c r="AD23" s="1018"/>
      <c r="AE23" s="1025"/>
      <c r="AF23" s="1026">
        <v>1102</v>
      </c>
      <c r="AG23" s="1018"/>
      <c r="AH23" s="1018"/>
      <c r="AI23" s="1018"/>
      <c r="AJ23" s="1027"/>
      <c r="AK23" s="1028"/>
      <c r="AL23" s="1029"/>
      <c r="AM23" s="1029"/>
      <c r="AN23" s="1029"/>
      <c r="AO23" s="1029"/>
      <c r="AP23" s="1018">
        <v>1170619</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6">
        <v>17</v>
      </c>
      <c r="BR23" s="217"/>
      <c r="BS23" s="943" t="s">
        <v>550</v>
      </c>
      <c r="BT23" s="944"/>
      <c r="BU23" s="944"/>
      <c r="BV23" s="944"/>
      <c r="BW23" s="944"/>
      <c r="BX23" s="944"/>
      <c r="BY23" s="944"/>
      <c r="BZ23" s="944"/>
      <c r="CA23" s="944"/>
      <c r="CB23" s="944"/>
      <c r="CC23" s="944"/>
      <c r="CD23" s="944"/>
      <c r="CE23" s="944"/>
      <c r="CF23" s="944"/>
      <c r="CG23" s="965"/>
      <c r="CH23" s="940">
        <v>0</v>
      </c>
      <c r="CI23" s="941"/>
      <c r="CJ23" s="941"/>
      <c r="CK23" s="941"/>
      <c r="CL23" s="942"/>
      <c r="CM23" s="940">
        <v>524</v>
      </c>
      <c r="CN23" s="941"/>
      <c r="CO23" s="941"/>
      <c r="CP23" s="941"/>
      <c r="CQ23" s="942"/>
      <c r="CR23" s="940">
        <v>251</v>
      </c>
      <c r="CS23" s="941"/>
      <c r="CT23" s="941"/>
      <c r="CU23" s="941"/>
      <c r="CV23" s="942"/>
      <c r="CW23" s="940">
        <v>139</v>
      </c>
      <c r="CX23" s="941"/>
      <c r="CY23" s="941"/>
      <c r="CZ23" s="941"/>
      <c r="DA23" s="942"/>
      <c r="DB23" s="940">
        <v>0</v>
      </c>
      <c r="DC23" s="941"/>
      <c r="DD23" s="941"/>
      <c r="DE23" s="941"/>
      <c r="DF23" s="942"/>
      <c r="DG23" s="940">
        <v>0</v>
      </c>
      <c r="DH23" s="941"/>
      <c r="DI23" s="941"/>
      <c r="DJ23" s="941"/>
      <c r="DK23" s="942"/>
      <c r="DL23" s="940">
        <v>0</v>
      </c>
      <c r="DM23" s="941"/>
      <c r="DN23" s="941"/>
      <c r="DO23" s="941"/>
      <c r="DP23" s="942"/>
      <c r="DQ23" s="940">
        <v>0</v>
      </c>
      <c r="DR23" s="941"/>
      <c r="DS23" s="941"/>
      <c r="DT23" s="941"/>
      <c r="DU23" s="942"/>
      <c r="DV23" s="943"/>
      <c r="DW23" s="944"/>
      <c r="DX23" s="944"/>
      <c r="DY23" s="944"/>
      <c r="DZ23" s="945"/>
      <c r="EA23" s="212"/>
    </row>
    <row r="24" spans="1:131" s="213" customFormat="1" ht="26.25" customHeight="1" x14ac:dyDescent="0.2">
      <c r="A24" s="1017" t="s">
        <v>367</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6">
        <v>18</v>
      </c>
      <c r="BR24" s="217"/>
      <c r="BS24" s="943" t="s">
        <v>551</v>
      </c>
      <c r="BT24" s="944"/>
      <c r="BU24" s="944"/>
      <c r="BV24" s="944"/>
      <c r="BW24" s="944"/>
      <c r="BX24" s="944"/>
      <c r="BY24" s="944"/>
      <c r="BZ24" s="944"/>
      <c r="CA24" s="944"/>
      <c r="CB24" s="944"/>
      <c r="CC24" s="944"/>
      <c r="CD24" s="944"/>
      <c r="CE24" s="944"/>
      <c r="CF24" s="944"/>
      <c r="CG24" s="965"/>
      <c r="CH24" s="940">
        <v>61</v>
      </c>
      <c r="CI24" s="941"/>
      <c r="CJ24" s="941"/>
      <c r="CK24" s="941"/>
      <c r="CL24" s="942"/>
      <c r="CM24" s="940">
        <v>1099</v>
      </c>
      <c r="CN24" s="941"/>
      <c r="CO24" s="941"/>
      <c r="CP24" s="941"/>
      <c r="CQ24" s="942"/>
      <c r="CR24" s="940">
        <v>1371</v>
      </c>
      <c r="CS24" s="941"/>
      <c r="CT24" s="941"/>
      <c r="CU24" s="941"/>
      <c r="CV24" s="942"/>
      <c r="CW24" s="940">
        <v>368</v>
      </c>
      <c r="CX24" s="941"/>
      <c r="CY24" s="941"/>
      <c r="CZ24" s="941"/>
      <c r="DA24" s="942"/>
      <c r="DB24" s="940">
        <v>87</v>
      </c>
      <c r="DC24" s="941"/>
      <c r="DD24" s="941"/>
      <c r="DE24" s="941"/>
      <c r="DF24" s="942"/>
      <c r="DG24" s="940">
        <v>0</v>
      </c>
      <c r="DH24" s="941"/>
      <c r="DI24" s="941"/>
      <c r="DJ24" s="941"/>
      <c r="DK24" s="942"/>
      <c r="DL24" s="940">
        <v>1307</v>
      </c>
      <c r="DM24" s="941"/>
      <c r="DN24" s="941"/>
      <c r="DO24" s="941"/>
      <c r="DP24" s="942"/>
      <c r="DQ24" s="940">
        <v>1176</v>
      </c>
      <c r="DR24" s="941"/>
      <c r="DS24" s="941"/>
      <c r="DT24" s="941"/>
      <c r="DU24" s="942"/>
      <c r="DV24" s="943"/>
      <c r="DW24" s="944"/>
      <c r="DX24" s="944"/>
      <c r="DY24" s="944"/>
      <c r="DZ24" s="945"/>
      <c r="EA24" s="212"/>
    </row>
    <row r="25" spans="1:131" ht="26.25" customHeight="1" thickBot="1" x14ac:dyDescent="0.25">
      <c r="A25" s="1016" t="s">
        <v>368</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19"/>
      <c r="BP25" s="219"/>
      <c r="BQ25" s="216">
        <v>19</v>
      </c>
      <c r="BR25" s="217"/>
      <c r="BS25" s="943" t="s">
        <v>552</v>
      </c>
      <c r="BT25" s="944"/>
      <c r="BU25" s="944"/>
      <c r="BV25" s="944"/>
      <c r="BW25" s="944"/>
      <c r="BX25" s="944"/>
      <c r="BY25" s="944"/>
      <c r="BZ25" s="944"/>
      <c r="CA25" s="944"/>
      <c r="CB25" s="944"/>
      <c r="CC25" s="944"/>
      <c r="CD25" s="944"/>
      <c r="CE25" s="944"/>
      <c r="CF25" s="944"/>
      <c r="CG25" s="965"/>
      <c r="CH25" s="940">
        <v>28</v>
      </c>
      <c r="CI25" s="941"/>
      <c r="CJ25" s="941"/>
      <c r="CK25" s="941"/>
      <c r="CL25" s="942"/>
      <c r="CM25" s="940">
        <v>-59</v>
      </c>
      <c r="CN25" s="941"/>
      <c r="CO25" s="941"/>
      <c r="CP25" s="941"/>
      <c r="CQ25" s="942"/>
      <c r="CR25" s="940">
        <v>19</v>
      </c>
      <c r="CS25" s="941"/>
      <c r="CT25" s="941"/>
      <c r="CU25" s="941"/>
      <c r="CV25" s="942"/>
      <c r="CW25" s="940">
        <v>6</v>
      </c>
      <c r="CX25" s="941"/>
      <c r="CY25" s="941"/>
      <c r="CZ25" s="941"/>
      <c r="DA25" s="942"/>
      <c r="DB25" s="940">
        <v>0</v>
      </c>
      <c r="DC25" s="941"/>
      <c r="DD25" s="941"/>
      <c r="DE25" s="941"/>
      <c r="DF25" s="942"/>
      <c r="DG25" s="940">
        <v>0</v>
      </c>
      <c r="DH25" s="941"/>
      <c r="DI25" s="941"/>
      <c r="DJ25" s="941"/>
      <c r="DK25" s="942"/>
      <c r="DL25" s="940">
        <v>0</v>
      </c>
      <c r="DM25" s="941"/>
      <c r="DN25" s="941"/>
      <c r="DO25" s="941"/>
      <c r="DP25" s="942"/>
      <c r="DQ25" s="940">
        <v>36</v>
      </c>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369</v>
      </c>
      <c r="R26" s="953"/>
      <c r="S26" s="953"/>
      <c r="T26" s="953"/>
      <c r="U26" s="954"/>
      <c r="V26" s="952" t="s">
        <v>370</v>
      </c>
      <c r="W26" s="953"/>
      <c r="X26" s="953"/>
      <c r="Y26" s="953"/>
      <c r="Z26" s="954"/>
      <c r="AA26" s="952" t="s">
        <v>371</v>
      </c>
      <c r="AB26" s="953"/>
      <c r="AC26" s="953"/>
      <c r="AD26" s="953"/>
      <c r="AE26" s="953"/>
      <c r="AF26" s="1012" t="s">
        <v>372</v>
      </c>
      <c r="AG26" s="959"/>
      <c r="AH26" s="959"/>
      <c r="AI26" s="959"/>
      <c r="AJ26" s="1013"/>
      <c r="AK26" s="953" t="s">
        <v>373</v>
      </c>
      <c r="AL26" s="953"/>
      <c r="AM26" s="953"/>
      <c r="AN26" s="953"/>
      <c r="AO26" s="954"/>
      <c r="AP26" s="952" t="s">
        <v>374</v>
      </c>
      <c r="AQ26" s="953"/>
      <c r="AR26" s="953"/>
      <c r="AS26" s="953"/>
      <c r="AT26" s="954"/>
      <c r="AU26" s="952" t="s">
        <v>375</v>
      </c>
      <c r="AV26" s="953"/>
      <c r="AW26" s="953"/>
      <c r="AX26" s="953"/>
      <c r="AY26" s="954"/>
      <c r="AZ26" s="952" t="s">
        <v>376</v>
      </c>
      <c r="BA26" s="953"/>
      <c r="BB26" s="953"/>
      <c r="BC26" s="953"/>
      <c r="BD26" s="954"/>
      <c r="BE26" s="952" t="s">
        <v>344</v>
      </c>
      <c r="BF26" s="953"/>
      <c r="BG26" s="953"/>
      <c r="BH26" s="953"/>
      <c r="BI26" s="966"/>
      <c r="BJ26" s="210"/>
      <c r="BK26" s="210"/>
      <c r="BL26" s="210"/>
      <c r="BM26" s="210"/>
      <c r="BN26" s="210"/>
      <c r="BO26" s="219"/>
      <c r="BP26" s="219"/>
      <c r="BQ26" s="216">
        <v>20</v>
      </c>
      <c r="BR26" s="217"/>
      <c r="BS26" s="943" t="s">
        <v>553</v>
      </c>
      <c r="BT26" s="944"/>
      <c r="BU26" s="944"/>
      <c r="BV26" s="944"/>
      <c r="BW26" s="944"/>
      <c r="BX26" s="944"/>
      <c r="BY26" s="944"/>
      <c r="BZ26" s="944"/>
      <c r="CA26" s="944"/>
      <c r="CB26" s="944"/>
      <c r="CC26" s="944"/>
      <c r="CD26" s="944"/>
      <c r="CE26" s="944"/>
      <c r="CF26" s="944"/>
      <c r="CG26" s="965"/>
      <c r="CH26" s="940">
        <v>0</v>
      </c>
      <c r="CI26" s="941"/>
      <c r="CJ26" s="941"/>
      <c r="CK26" s="941"/>
      <c r="CL26" s="942"/>
      <c r="CM26" s="940">
        <v>127</v>
      </c>
      <c r="CN26" s="941"/>
      <c r="CO26" s="941"/>
      <c r="CP26" s="941"/>
      <c r="CQ26" s="942"/>
      <c r="CR26" s="940">
        <v>42</v>
      </c>
      <c r="CS26" s="941"/>
      <c r="CT26" s="941"/>
      <c r="CU26" s="941"/>
      <c r="CV26" s="942"/>
      <c r="CW26" s="940">
        <v>10</v>
      </c>
      <c r="CX26" s="941"/>
      <c r="CY26" s="941"/>
      <c r="CZ26" s="941"/>
      <c r="DA26" s="942"/>
      <c r="DB26" s="940">
        <v>0</v>
      </c>
      <c r="DC26" s="941"/>
      <c r="DD26" s="941"/>
      <c r="DE26" s="941"/>
      <c r="DF26" s="942"/>
      <c r="DG26" s="940">
        <v>0</v>
      </c>
      <c r="DH26" s="941"/>
      <c r="DI26" s="941"/>
      <c r="DJ26" s="941"/>
      <c r="DK26" s="942"/>
      <c r="DL26" s="940">
        <v>0</v>
      </c>
      <c r="DM26" s="941"/>
      <c r="DN26" s="941"/>
      <c r="DO26" s="941"/>
      <c r="DP26" s="942"/>
      <c r="DQ26" s="940">
        <v>0</v>
      </c>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19"/>
      <c r="BP27" s="219"/>
      <c r="BQ27" s="216">
        <v>21</v>
      </c>
      <c r="BR27" s="217"/>
      <c r="BS27" s="943" t="s">
        <v>554</v>
      </c>
      <c r="BT27" s="944"/>
      <c r="BU27" s="944"/>
      <c r="BV27" s="944"/>
      <c r="BW27" s="944"/>
      <c r="BX27" s="944"/>
      <c r="BY27" s="944"/>
      <c r="BZ27" s="944"/>
      <c r="CA27" s="944"/>
      <c r="CB27" s="944"/>
      <c r="CC27" s="944"/>
      <c r="CD27" s="944"/>
      <c r="CE27" s="944"/>
      <c r="CF27" s="944"/>
      <c r="CG27" s="965"/>
      <c r="CH27" s="940">
        <v>-11</v>
      </c>
      <c r="CI27" s="941"/>
      <c r="CJ27" s="941"/>
      <c r="CK27" s="941"/>
      <c r="CL27" s="942"/>
      <c r="CM27" s="940">
        <v>977</v>
      </c>
      <c r="CN27" s="941"/>
      <c r="CO27" s="941"/>
      <c r="CP27" s="941"/>
      <c r="CQ27" s="942"/>
      <c r="CR27" s="940">
        <v>824</v>
      </c>
      <c r="CS27" s="941"/>
      <c r="CT27" s="941"/>
      <c r="CU27" s="941"/>
      <c r="CV27" s="942"/>
      <c r="CW27" s="940">
        <v>26</v>
      </c>
      <c r="CX27" s="941"/>
      <c r="CY27" s="941"/>
      <c r="CZ27" s="941"/>
      <c r="DA27" s="942"/>
      <c r="DB27" s="940">
        <v>0</v>
      </c>
      <c r="DC27" s="941"/>
      <c r="DD27" s="941"/>
      <c r="DE27" s="941"/>
      <c r="DF27" s="942"/>
      <c r="DG27" s="940">
        <v>0</v>
      </c>
      <c r="DH27" s="941"/>
      <c r="DI27" s="941"/>
      <c r="DJ27" s="941"/>
      <c r="DK27" s="942"/>
      <c r="DL27" s="940">
        <v>0</v>
      </c>
      <c r="DM27" s="941"/>
      <c r="DN27" s="941"/>
      <c r="DO27" s="941"/>
      <c r="DP27" s="942"/>
      <c r="DQ27" s="940">
        <v>0</v>
      </c>
      <c r="DR27" s="941"/>
      <c r="DS27" s="941"/>
      <c r="DT27" s="941"/>
      <c r="DU27" s="942"/>
      <c r="DV27" s="943"/>
      <c r="DW27" s="944"/>
      <c r="DX27" s="944"/>
      <c r="DY27" s="944"/>
      <c r="DZ27" s="945"/>
      <c r="EA27" s="208"/>
    </row>
    <row r="28" spans="1:131" ht="26.25" customHeight="1" thickTop="1" x14ac:dyDescent="0.2">
      <c r="A28" s="220">
        <v>1</v>
      </c>
      <c r="B28" s="1004" t="s">
        <v>377</v>
      </c>
      <c r="C28" s="1005"/>
      <c r="D28" s="1005"/>
      <c r="E28" s="1005"/>
      <c r="F28" s="1005"/>
      <c r="G28" s="1005"/>
      <c r="H28" s="1005"/>
      <c r="I28" s="1005"/>
      <c r="J28" s="1005"/>
      <c r="K28" s="1005"/>
      <c r="L28" s="1005"/>
      <c r="M28" s="1005"/>
      <c r="N28" s="1005"/>
      <c r="O28" s="1005"/>
      <c r="P28" s="1006"/>
      <c r="Q28" s="1007">
        <v>117635</v>
      </c>
      <c r="R28" s="1008"/>
      <c r="S28" s="1008"/>
      <c r="T28" s="1008"/>
      <c r="U28" s="1008"/>
      <c r="V28" s="1008">
        <v>114982</v>
      </c>
      <c r="W28" s="1008"/>
      <c r="X28" s="1008"/>
      <c r="Y28" s="1008"/>
      <c r="Z28" s="1008"/>
      <c r="AA28" s="1008">
        <v>2653</v>
      </c>
      <c r="AB28" s="1008"/>
      <c r="AC28" s="1008"/>
      <c r="AD28" s="1008"/>
      <c r="AE28" s="1009"/>
      <c r="AF28" s="1010">
        <v>2653</v>
      </c>
      <c r="AG28" s="1008"/>
      <c r="AH28" s="1008"/>
      <c r="AI28" s="1008"/>
      <c r="AJ28" s="1011"/>
      <c r="AK28" s="999">
        <v>7207</v>
      </c>
      <c r="AL28" s="1000"/>
      <c r="AM28" s="1000"/>
      <c r="AN28" s="1000"/>
      <c r="AO28" s="1000"/>
      <c r="AP28" s="1000" t="s">
        <v>473</v>
      </c>
      <c r="AQ28" s="1000"/>
      <c r="AR28" s="1000"/>
      <c r="AS28" s="1000"/>
      <c r="AT28" s="1000"/>
      <c r="AU28" s="1000" t="s">
        <v>473</v>
      </c>
      <c r="AV28" s="1000"/>
      <c r="AW28" s="1000"/>
      <c r="AX28" s="1000"/>
      <c r="AY28" s="1000"/>
      <c r="AZ28" s="1001" t="s">
        <v>473</v>
      </c>
      <c r="BA28" s="1001"/>
      <c r="BB28" s="1001"/>
      <c r="BC28" s="1001"/>
      <c r="BD28" s="1001"/>
      <c r="BE28" s="1002"/>
      <c r="BF28" s="1002"/>
      <c r="BG28" s="1002"/>
      <c r="BH28" s="1002"/>
      <c r="BI28" s="1003"/>
      <c r="BJ28" s="210"/>
      <c r="BK28" s="210"/>
      <c r="BL28" s="210"/>
      <c r="BM28" s="210"/>
      <c r="BN28" s="210"/>
      <c r="BO28" s="219"/>
      <c r="BP28" s="219"/>
      <c r="BQ28" s="216">
        <v>22</v>
      </c>
      <c r="BR28" s="217"/>
      <c r="BS28" s="943" t="s">
        <v>555</v>
      </c>
      <c r="BT28" s="944"/>
      <c r="BU28" s="944"/>
      <c r="BV28" s="944"/>
      <c r="BW28" s="944"/>
      <c r="BX28" s="944"/>
      <c r="BY28" s="944"/>
      <c r="BZ28" s="944"/>
      <c r="CA28" s="944"/>
      <c r="CB28" s="944"/>
      <c r="CC28" s="944"/>
      <c r="CD28" s="944"/>
      <c r="CE28" s="944"/>
      <c r="CF28" s="944"/>
      <c r="CG28" s="965"/>
      <c r="CH28" s="940">
        <v>25</v>
      </c>
      <c r="CI28" s="941"/>
      <c r="CJ28" s="941"/>
      <c r="CK28" s="941"/>
      <c r="CL28" s="942"/>
      <c r="CM28" s="940">
        <v>577</v>
      </c>
      <c r="CN28" s="941"/>
      <c r="CO28" s="941"/>
      <c r="CP28" s="941"/>
      <c r="CQ28" s="942"/>
      <c r="CR28" s="940">
        <v>45</v>
      </c>
      <c r="CS28" s="941"/>
      <c r="CT28" s="941"/>
      <c r="CU28" s="941"/>
      <c r="CV28" s="942"/>
      <c r="CW28" s="940">
        <v>0</v>
      </c>
      <c r="CX28" s="941"/>
      <c r="CY28" s="941"/>
      <c r="CZ28" s="941"/>
      <c r="DA28" s="942"/>
      <c r="DB28" s="940">
        <v>0</v>
      </c>
      <c r="DC28" s="941"/>
      <c r="DD28" s="941"/>
      <c r="DE28" s="941"/>
      <c r="DF28" s="942"/>
      <c r="DG28" s="940">
        <v>0</v>
      </c>
      <c r="DH28" s="941"/>
      <c r="DI28" s="941"/>
      <c r="DJ28" s="941"/>
      <c r="DK28" s="942"/>
      <c r="DL28" s="940">
        <v>0</v>
      </c>
      <c r="DM28" s="941"/>
      <c r="DN28" s="941"/>
      <c r="DO28" s="941"/>
      <c r="DP28" s="942"/>
      <c r="DQ28" s="940">
        <v>0</v>
      </c>
      <c r="DR28" s="941"/>
      <c r="DS28" s="941"/>
      <c r="DT28" s="941"/>
      <c r="DU28" s="942"/>
      <c r="DV28" s="943"/>
      <c r="DW28" s="944"/>
      <c r="DX28" s="944"/>
      <c r="DY28" s="944"/>
      <c r="DZ28" s="945"/>
      <c r="EA28" s="208"/>
    </row>
    <row r="29" spans="1:131" ht="26.25" customHeight="1" x14ac:dyDescent="0.2">
      <c r="A29" s="220">
        <v>2</v>
      </c>
      <c r="B29" s="990" t="s">
        <v>378</v>
      </c>
      <c r="C29" s="991"/>
      <c r="D29" s="991"/>
      <c r="E29" s="991"/>
      <c r="F29" s="991"/>
      <c r="G29" s="991"/>
      <c r="H29" s="991"/>
      <c r="I29" s="991"/>
      <c r="J29" s="991"/>
      <c r="K29" s="991"/>
      <c r="L29" s="991"/>
      <c r="M29" s="991"/>
      <c r="N29" s="991"/>
      <c r="O29" s="991"/>
      <c r="P29" s="992"/>
      <c r="Q29" s="996">
        <v>69862</v>
      </c>
      <c r="R29" s="994"/>
      <c r="S29" s="994"/>
      <c r="T29" s="994"/>
      <c r="U29" s="994"/>
      <c r="V29" s="994">
        <v>68374</v>
      </c>
      <c r="W29" s="994"/>
      <c r="X29" s="994"/>
      <c r="Y29" s="994"/>
      <c r="Z29" s="994"/>
      <c r="AA29" s="994">
        <v>1488</v>
      </c>
      <c r="AB29" s="994"/>
      <c r="AC29" s="994"/>
      <c r="AD29" s="994"/>
      <c r="AE29" s="997"/>
      <c r="AF29" s="993">
        <v>10890</v>
      </c>
      <c r="AG29" s="994"/>
      <c r="AH29" s="994"/>
      <c r="AI29" s="994"/>
      <c r="AJ29" s="995"/>
      <c r="AK29" s="931" t="s">
        <v>473</v>
      </c>
      <c r="AL29" s="922"/>
      <c r="AM29" s="922"/>
      <c r="AN29" s="922"/>
      <c r="AO29" s="922"/>
      <c r="AP29" s="922" t="s">
        <v>473</v>
      </c>
      <c r="AQ29" s="922"/>
      <c r="AR29" s="922"/>
      <c r="AS29" s="922"/>
      <c r="AT29" s="922"/>
      <c r="AU29" s="922" t="s">
        <v>473</v>
      </c>
      <c r="AV29" s="922"/>
      <c r="AW29" s="922"/>
      <c r="AX29" s="922"/>
      <c r="AY29" s="922"/>
      <c r="AZ29" s="998" t="s">
        <v>473</v>
      </c>
      <c r="BA29" s="998"/>
      <c r="BB29" s="998"/>
      <c r="BC29" s="998"/>
      <c r="BD29" s="998"/>
      <c r="BE29" s="923" t="s">
        <v>379</v>
      </c>
      <c r="BF29" s="923"/>
      <c r="BG29" s="923"/>
      <c r="BH29" s="923"/>
      <c r="BI29" s="924"/>
      <c r="BJ29" s="210"/>
      <c r="BK29" s="210"/>
      <c r="BL29" s="210"/>
      <c r="BM29" s="210"/>
      <c r="BN29" s="210"/>
      <c r="BO29" s="219"/>
      <c r="BP29" s="219"/>
      <c r="BQ29" s="216">
        <v>23</v>
      </c>
      <c r="BR29" s="217"/>
      <c r="BS29" s="943" t="s">
        <v>556</v>
      </c>
      <c r="BT29" s="944"/>
      <c r="BU29" s="944"/>
      <c r="BV29" s="944"/>
      <c r="BW29" s="944"/>
      <c r="BX29" s="944"/>
      <c r="BY29" s="944"/>
      <c r="BZ29" s="944"/>
      <c r="CA29" s="944"/>
      <c r="CB29" s="944"/>
      <c r="CC29" s="944"/>
      <c r="CD29" s="944"/>
      <c r="CE29" s="944"/>
      <c r="CF29" s="944"/>
      <c r="CG29" s="965"/>
      <c r="CH29" s="940">
        <v>-13</v>
      </c>
      <c r="CI29" s="941"/>
      <c r="CJ29" s="941"/>
      <c r="CK29" s="941"/>
      <c r="CL29" s="942"/>
      <c r="CM29" s="940">
        <v>113</v>
      </c>
      <c r="CN29" s="941"/>
      <c r="CO29" s="941"/>
      <c r="CP29" s="941"/>
      <c r="CQ29" s="942"/>
      <c r="CR29" s="940">
        <v>149</v>
      </c>
      <c r="CS29" s="941"/>
      <c r="CT29" s="941"/>
      <c r="CU29" s="941"/>
      <c r="CV29" s="942"/>
      <c r="CW29" s="940">
        <v>0</v>
      </c>
      <c r="CX29" s="941"/>
      <c r="CY29" s="941"/>
      <c r="CZ29" s="941"/>
      <c r="DA29" s="942"/>
      <c r="DB29" s="940">
        <v>0</v>
      </c>
      <c r="DC29" s="941"/>
      <c r="DD29" s="941"/>
      <c r="DE29" s="941"/>
      <c r="DF29" s="942"/>
      <c r="DG29" s="940">
        <v>0</v>
      </c>
      <c r="DH29" s="941"/>
      <c r="DI29" s="941"/>
      <c r="DJ29" s="941"/>
      <c r="DK29" s="942"/>
      <c r="DL29" s="940">
        <v>0</v>
      </c>
      <c r="DM29" s="941"/>
      <c r="DN29" s="941"/>
      <c r="DO29" s="941"/>
      <c r="DP29" s="942"/>
      <c r="DQ29" s="940">
        <v>0</v>
      </c>
      <c r="DR29" s="941"/>
      <c r="DS29" s="941"/>
      <c r="DT29" s="941"/>
      <c r="DU29" s="942"/>
      <c r="DV29" s="943"/>
      <c r="DW29" s="944"/>
      <c r="DX29" s="944"/>
      <c r="DY29" s="944"/>
      <c r="DZ29" s="945"/>
      <c r="EA29" s="208"/>
    </row>
    <row r="30" spans="1:131" ht="26.25" customHeight="1" x14ac:dyDescent="0.2">
      <c r="A30" s="220">
        <v>3</v>
      </c>
      <c r="B30" s="990" t="s">
        <v>380</v>
      </c>
      <c r="C30" s="991"/>
      <c r="D30" s="991"/>
      <c r="E30" s="991"/>
      <c r="F30" s="991"/>
      <c r="G30" s="991"/>
      <c r="H30" s="991"/>
      <c r="I30" s="991"/>
      <c r="J30" s="991"/>
      <c r="K30" s="991"/>
      <c r="L30" s="991"/>
      <c r="M30" s="991"/>
      <c r="N30" s="991"/>
      <c r="O30" s="991"/>
      <c r="P30" s="992"/>
      <c r="Q30" s="996">
        <v>19746</v>
      </c>
      <c r="R30" s="994"/>
      <c r="S30" s="994"/>
      <c r="T30" s="994"/>
      <c r="U30" s="994"/>
      <c r="V30" s="994">
        <v>20690</v>
      </c>
      <c r="W30" s="994"/>
      <c r="X30" s="994"/>
      <c r="Y30" s="994"/>
      <c r="Z30" s="994"/>
      <c r="AA30" s="994">
        <v>-944</v>
      </c>
      <c r="AB30" s="994"/>
      <c r="AC30" s="994"/>
      <c r="AD30" s="994"/>
      <c r="AE30" s="997"/>
      <c r="AF30" s="993">
        <v>2516</v>
      </c>
      <c r="AG30" s="994"/>
      <c r="AH30" s="994"/>
      <c r="AI30" s="994"/>
      <c r="AJ30" s="995"/>
      <c r="AK30" s="931">
        <v>3123</v>
      </c>
      <c r="AL30" s="922"/>
      <c r="AM30" s="922"/>
      <c r="AN30" s="922"/>
      <c r="AO30" s="922"/>
      <c r="AP30" s="922">
        <v>43453</v>
      </c>
      <c r="AQ30" s="922"/>
      <c r="AR30" s="922"/>
      <c r="AS30" s="922"/>
      <c r="AT30" s="922"/>
      <c r="AU30" s="922">
        <v>21759</v>
      </c>
      <c r="AV30" s="922"/>
      <c r="AW30" s="922"/>
      <c r="AX30" s="922"/>
      <c r="AY30" s="922"/>
      <c r="AZ30" s="998" t="s">
        <v>473</v>
      </c>
      <c r="BA30" s="998"/>
      <c r="BB30" s="998"/>
      <c r="BC30" s="998"/>
      <c r="BD30" s="998"/>
      <c r="BE30" s="923" t="s">
        <v>379</v>
      </c>
      <c r="BF30" s="923"/>
      <c r="BG30" s="923"/>
      <c r="BH30" s="923"/>
      <c r="BI30" s="924"/>
      <c r="BJ30" s="210"/>
      <c r="BK30" s="210"/>
      <c r="BL30" s="210"/>
      <c r="BM30" s="210"/>
      <c r="BN30" s="210"/>
      <c r="BO30" s="219"/>
      <c r="BP30" s="219"/>
      <c r="BQ30" s="216">
        <v>24</v>
      </c>
      <c r="BR30" s="217"/>
      <c r="BS30" s="943" t="s">
        <v>557</v>
      </c>
      <c r="BT30" s="944"/>
      <c r="BU30" s="944"/>
      <c r="BV30" s="944"/>
      <c r="BW30" s="944"/>
      <c r="BX30" s="944"/>
      <c r="BY30" s="944"/>
      <c r="BZ30" s="944"/>
      <c r="CA30" s="944"/>
      <c r="CB30" s="944"/>
      <c r="CC30" s="944"/>
      <c r="CD30" s="944"/>
      <c r="CE30" s="944"/>
      <c r="CF30" s="944"/>
      <c r="CG30" s="965"/>
      <c r="CH30" s="940">
        <v>-1</v>
      </c>
      <c r="CI30" s="941"/>
      <c r="CJ30" s="941"/>
      <c r="CK30" s="941"/>
      <c r="CL30" s="942"/>
      <c r="CM30" s="940">
        <v>9672</v>
      </c>
      <c r="CN30" s="941"/>
      <c r="CO30" s="941"/>
      <c r="CP30" s="941"/>
      <c r="CQ30" s="942"/>
      <c r="CR30" s="940">
        <v>9593</v>
      </c>
      <c r="CS30" s="941"/>
      <c r="CT30" s="941"/>
      <c r="CU30" s="941"/>
      <c r="CV30" s="942"/>
      <c r="CW30" s="940">
        <v>0</v>
      </c>
      <c r="CX30" s="941"/>
      <c r="CY30" s="941"/>
      <c r="CZ30" s="941"/>
      <c r="DA30" s="942"/>
      <c r="DB30" s="940">
        <v>0</v>
      </c>
      <c r="DC30" s="941"/>
      <c r="DD30" s="941"/>
      <c r="DE30" s="941"/>
      <c r="DF30" s="942"/>
      <c r="DG30" s="940">
        <v>0</v>
      </c>
      <c r="DH30" s="941"/>
      <c r="DI30" s="941"/>
      <c r="DJ30" s="941"/>
      <c r="DK30" s="942"/>
      <c r="DL30" s="940">
        <v>0</v>
      </c>
      <c r="DM30" s="941"/>
      <c r="DN30" s="941"/>
      <c r="DO30" s="941"/>
      <c r="DP30" s="942"/>
      <c r="DQ30" s="940">
        <v>0</v>
      </c>
      <c r="DR30" s="941"/>
      <c r="DS30" s="941"/>
      <c r="DT30" s="941"/>
      <c r="DU30" s="942"/>
      <c r="DV30" s="943"/>
      <c r="DW30" s="944"/>
      <c r="DX30" s="944"/>
      <c r="DY30" s="944"/>
      <c r="DZ30" s="945"/>
      <c r="EA30" s="208"/>
    </row>
    <row r="31" spans="1:131" ht="26.25" customHeight="1" x14ac:dyDescent="0.2">
      <c r="A31" s="220">
        <v>4</v>
      </c>
      <c r="B31" s="990" t="s">
        <v>381</v>
      </c>
      <c r="C31" s="991"/>
      <c r="D31" s="991"/>
      <c r="E31" s="991"/>
      <c r="F31" s="991"/>
      <c r="G31" s="991"/>
      <c r="H31" s="991"/>
      <c r="I31" s="991"/>
      <c r="J31" s="991"/>
      <c r="K31" s="991"/>
      <c r="L31" s="991"/>
      <c r="M31" s="991"/>
      <c r="N31" s="991"/>
      <c r="O31" s="991"/>
      <c r="P31" s="992"/>
      <c r="Q31" s="996">
        <v>26113</v>
      </c>
      <c r="R31" s="994"/>
      <c r="S31" s="994"/>
      <c r="T31" s="994"/>
      <c r="U31" s="994"/>
      <c r="V31" s="994">
        <v>28013</v>
      </c>
      <c r="W31" s="994"/>
      <c r="X31" s="994"/>
      <c r="Y31" s="994"/>
      <c r="Z31" s="994"/>
      <c r="AA31" s="994">
        <v>-1900</v>
      </c>
      <c r="AB31" s="994"/>
      <c r="AC31" s="994"/>
      <c r="AD31" s="994"/>
      <c r="AE31" s="997"/>
      <c r="AF31" s="993">
        <v>1478</v>
      </c>
      <c r="AG31" s="994"/>
      <c r="AH31" s="994"/>
      <c r="AI31" s="994"/>
      <c r="AJ31" s="995"/>
      <c r="AK31" s="931">
        <v>4745</v>
      </c>
      <c r="AL31" s="922"/>
      <c r="AM31" s="922"/>
      <c r="AN31" s="922"/>
      <c r="AO31" s="922"/>
      <c r="AP31" s="922">
        <v>24883</v>
      </c>
      <c r="AQ31" s="922"/>
      <c r="AR31" s="922"/>
      <c r="AS31" s="922"/>
      <c r="AT31" s="922"/>
      <c r="AU31" s="922">
        <v>14083</v>
      </c>
      <c r="AV31" s="922"/>
      <c r="AW31" s="922"/>
      <c r="AX31" s="922"/>
      <c r="AY31" s="922"/>
      <c r="AZ31" s="998" t="s">
        <v>473</v>
      </c>
      <c r="BA31" s="998"/>
      <c r="BB31" s="998"/>
      <c r="BC31" s="998"/>
      <c r="BD31" s="998"/>
      <c r="BE31" s="923" t="s">
        <v>379</v>
      </c>
      <c r="BF31" s="923"/>
      <c r="BG31" s="923"/>
      <c r="BH31" s="923"/>
      <c r="BI31" s="924"/>
      <c r="BJ31" s="210"/>
      <c r="BK31" s="210"/>
      <c r="BL31" s="210"/>
      <c r="BM31" s="210"/>
      <c r="BN31" s="210"/>
      <c r="BO31" s="219"/>
      <c r="BP31" s="219"/>
      <c r="BQ31" s="216">
        <v>25</v>
      </c>
      <c r="BR31" s="217"/>
      <c r="BS31" s="943" t="s">
        <v>558</v>
      </c>
      <c r="BT31" s="944"/>
      <c r="BU31" s="944"/>
      <c r="BV31" s="944"/>
      <c r="BW31" s="944"/>
      <c r="BX31" s="944"/>
      <c r="BY31" s="944"/>
      <c r="BZ31" s="944"/>
      <c r="CA31" s="944"/>
      <c r="CB31" s="944"/>
      <c r="CC31" s="944"/>
      <c r="CD31" s="944"/>
      <c r="CE31" s="944"/>
      <c r="CF31" s="944"/>
      <c r="CG31" s="965"/>
      <c r="CH31" s="940">
        <v>1</v>
      </c>
      <c r="CI31" s="941"/>
      <c r="CJ31" s="941"/>
      <c r="CK31" s="941"/>
      <c r="CL31" s="942"/>
      <c r="CM31" s="940">
        <v>783</v>
      </c>
      <c r="CN31" s="941"/>
      <c r="CO31" s="941"/>
      <c r="CP31" s="941"/>
      <c r="CQ31" s="942"/>
      <c r="CR31" s="940">
        <v>576</v>
      </c>
      <c r="CS31" s="941"/>
      <c r="CT31" s="941"/>
      <c r="CU31" s="941"/>
      <c r="CV31" s="942"/>
      <c r="CW31" s="940">
        <v>2</v>
      </c>
      <c r="CX31" s="941"/>
      <c r="CY31" s="941"/>
      <c r="CZ31" s="941"/>
      <c r="DA31" s="942"/>
      <c r="DB31" s="940">
        <v>0</v>
      </c>
      <c r="DC31" s="941"/>
      <c r="DD31" s="941"/>
      <c r="DE31" s="941"/>
      <c r="DF31" s="942"/>
      <c r="DG31" s="940">
        <v>0</v>
      </c>
      <c r="DH31" s="941"/>
      <c r="DI31" s="941"/>
      <c r="DJ31" s="941"/>
      <c r="DK31" s="942"/>
      <c r="DL31" s="940">
        <v>0</v>
      </c>
      <c r="DM31" s="941"/>
      <c r="DN31" s="941"/>
      <c r="DO31" s="941"/>
      <c r="DP31" s="942"/>
      <c r="DQ31" s="940">
        <v>0</v>
      </c>
      <c r="DR31" s="941"/>
      <c r="DS31" s="941"/>
      <c r="DT31" s="941"/>
      <c r="DU31" s="942"/>
      <c r="DV31" s="943"/>
      <c r="DW31" s="944"/>
      <c r="DX31" s="944"/>
      <c r="DY31" s="944"/>
      <c r="DZ31" s="945"/>
      <c r="EA31" s="208"/>
    </row>
    <row r="32" spans="1:131" ht="26.25" customHeight="1" x14ac:dyDescent="0.2">
      <c r="A32" s="220">
        <v>5</v>
      </c>
      <c r="B32" s="990" t="s">
        <v>382</v>
      </c>
      <c r="C32" s="991"/>
      <c r="D32" s="991"/>
      <c r="E32" s="991"/>
      <c r="F32" s="991"/>
      <c r="G32" s="991"/>
      <c r="H32" s="991"/>
      <c r="I32" s="991"/>
      <c r="J32" s="991"/>
      <c r="K32" s="991"/>
      <c r="L32" s="991"/>
      <c r="M32" s="991"/>
      <c r="N32" s="991"/>
      <c r="O32" s="991"/>
      <c r="P32" s="992"/>
      <c r="Q32" s="996">
        <v>1084</v>
      </c>
      <c r="R32" s="994"/>
      <c r="S32" s="994"/>
      <c r="T32" s="994"/>
      <c r="U32" s="994"/>
      <c r="V32" s="994">
        <v>916</v>
      </c>
      <c r="W32" s="994"/>
      <c r="X32" s="994"/>
      <c r="Y32" s="994"/>
      <c r="Z32" s="994"/>
      <c r="AA32" s="994">
        <v>168</v>
      </c>
      <c r="AB32" s="994"/>
      <c r="AC32" s="994"/>
      <c r="AD32" s="994"/>
      <c r="AE32" s="997"/>
      <c r="AF32" s="993">
        <v>4986</v>
      </c>
      <c r="AG32" s="994"/>
      <c r="AH32" s="994"/>
      <c r="AI32" s="994"/>
      <c r="AJ32" s="995"/>
      <c r="AK32" s="931">
        <v>8</v>
      </c>
      <c r="AL32" s="922"/>
      <c r="AM32" s="922"/>
      <c r="AN32" s="922"/>
      <c r="AO32" s="922"/>
      <c r="AP32" s="922">
        <v>69</v>
      </c>
      <c r="AQ32" s="922"/>
      <c r="AR32" s="922"/>
      <c r="AS32" s="922"/>
      <c r="AT32" s="922"/>
      <c r="AU32" s="922" t="s">
        <v>473</v>
      </c>
      <c r="AV32" s="922"/>
      <c r="AW32" s="922"/>
      <c r="AX32" s="922"/>
      <c r="AY32" s="922"/>
      <c r="AZ32" s="998" t="s">
        <v>473</v>
      </c>
      <c r="BA32" s="998"/>
      <c r="BB32" s="998"/>
      <c r="BC32" s="998"/>
      <c r="BD32" s="998"/>
      <c r="BE32" s="923" t="s">
        <v>379</v>
      </c>
      <c r="BF32" s="923"/>
      <c r="BG32" s="923"/>
      <c r="BH32" s="923"/>
      <c r="BI32" s="924"/>
      <c r="BJ32" s="210"/>
      <c r="BK32" s="210"/>
      <c r="BL32" s="210"/>
      <c r="BM32" s="210"/>
      <c r="BN32" s="210"/>
      <c r="BO32" s="219"/>
      <c r="BP32" s="219"/>
      <c r="BQ32" s="216">
        <v>26</v>
      </c>
      <c r="BR32" s="217"/>
      <c r="BS32" s="943"/>
      <c r="BT32" s="944"/>
      <c r="BU32" s="944"/>
      <c r="BV32" s="944"/>
      <c r="BW32" s="944"/>
      <c r="BX32" s="944"/>
      <c r="BY32" s="944"/>
      <c r="BZ32" s="944"/>
      <c r="CA32" s="944"/>
      <c r="CB32" s="944"/>
      <c r="CC32" s="944"/>
      <c r="CD32" s="944"/>
      <c r="CE32" s="944"/>
      <c r="CF32" s="944"/>
      <c r="CG32" s="965"/>
      <c r="CH32" s="940"/>
      <c r="CI32" s="941"/>
      <c r="CJ32" s="941"/>
      <c r="CK32" s="941"/>
      <c r="CL32" s="942"/>
      <c r="CM32" s="940"/>
      <c r="CN32" s="941"/>
      <c r="CO32" s="941"/>
      <c r="CP32" s="941"/>
      <c r="CQ32" s="942"/>
      <c r="CR32" s="940"/>
      <c r="CS32" s="941"/>
      <c r="CT32" s="941"/>
      <c r="CU32" s="941"/>
      <c r="CV32" s="942"/>
      <c r="CW32" s="940"/>
      <c r="CX32" s="941"/>
      <c r="CY32" s="941"/>
      <c r="CZ32" s="941"/>
      <c r="DA32" s="942"/>
      <c r="DB32" s="940"/>
      <c r="DC32" s="941"/>
      <c r="DD32" s="941"/>
      <c r="DE32" s="941"/>
      <c r="DF32" s="942"/>
      <c r="DG32" s="940"/>
      <c r="DH32" s="941"/>
      <c r="DI32" s="941"/>
      <c r="DJ32" s="941"/>
      <c r="DK32" s="942"/>
      <c r="DL32" s="940"/>
      <c r="DM32" s="941"/>
      <c r="DN32" s="941"/>
      <c r="DO32" s="941"/>
      <c r="DP32" s="942"/>
      <c r="DQ32" s="940"/>
      <c r="DR32" s="941"/>
      <c r="DS32" s="941"/>
      <c r="DT32" s="941"/>
      <c r="DU32" s="942"/>
      <c r="DV32" s="943"/>
      <c r="DW32" s="944"/>
      <c r="DX32" s="944"/>
      <c r="DY32" s="944"/>
      <c r="DZ32" s="945"/>
      <c r="EA32" s="208"/>
    </row>
    <row r="33" spans="1:131" ht="26.25" customHeight="1" x14ac:dyDescent="0.2">
      <c r="A33" s="220">
        <v>6</v>
      </c>
      <c r="B33" s="990" t="s">
        <v>383</v>
      </c>
      <c r="C33" s="991"/>
      <c r="D33" s="991"/>
      <c r="E33" s="991"/>
      <c r="F33" s="991"/>
      <c r="G33" s="991"/>
      <c r="H33" s="991"/>
      <c r="I33" s="991"/>
      <c r="J33" s="991"/>
      <c r="K33" s="991"/>
      <c r="L33" s="991"/>
      <c r="M33" s="991"/>
      <c r="N33" s="991"/>
      <c r="O33" s="991"/>
      <c r="P33" s="992"/>
      <c r="Q33" s="996">
        <v>4554</v>
      </c>
      <c r="R33" s="994"/>
      <c r="S33" s="994"/>
      <c r="T33" s="994"/>
      <c r="U33" s="994"/>
      <c r="V33" s="994">
        <v>4486</v>
      </c>
      <c r="W33" s="994"/>
      <c r="X33" s="994"/>
      <c r="Y33" s="994"/>
      <c r="Z33" s="994"/>
      <c r="AA33" s="994">
        <v>68</v>
      </c>
      <c r="AB33" s="994"/>
      <c r="AC33" s="994"/>
      <c r="AD33" s="994"/>
      <c r="AE33" s="997"/>
      <c r="AF33" s="993">
        <v>7724</v>
      </c>
      <c r="AG33" s="994"/>
      <c r="AH33" s="994"/>
      <c r="AI33" s="994"/>
      <c r="AJ33" s="995"/>
      <c r="AK33" s="931">
        <v>32</v>
      </c>
      <c r="AL33" s="922"/>
      <c r="AM33" s="922"/>
      <c r="AN33" s="922"/>
      <c r="AO33" s="922"/>
      <c r="AP33" s="922">
        <v>10155</v>
      </c>
      <c r="AQ33" s="922"/>
      <c r="AR33" s="922"/>
      <c r="AS33" s="922"/>
      <c r="AT33" s="922"/>
      <c r="AU33" s="922" t="s">
        <v>473</v>
      </c>
      <c r="AV33" s="922"/>
      <c r="AW33" s="922"/>
      <c r="AX33" s="922"/>
      <c r="AY33" s="922"/>
      <c r="AZ33" s="998" t="s">
        <v>473</v>
      </c>
      <c r="BA33" s="998"/>
      <c r="BB33" s="998"/>
      <c r="BC33" s="998"/>
      <c r="BD33" s="998"/>
      <c r="BE33" s="923" t="s">
        <v>379</v>
      </c>
      <c r="BF33" s="923"/>
      <c r="BG33" s="923"/>
      <c r="BH33" s="923"/>
      <c r="BI33" s="924"/>
      <c r="BJ33" s="210"/>
      <c r="BK33" s="210"/>
      <c r="BL33" s="210"/>
      <c r="BM33" s="210"/>
      <c r="BN33" s="210"/>
      <c r="BO33" s="219"/>
      <c r="BP33" s="219"/>
      <c r="BQ33" s="216">
        <v>27</v>
      </c>
      <c r="BR33" s="217"/>
      <c r="BS33" s="943"/>
      <c r="BT33" s="944"/>
      <c r="BU33" s="944"/>
      <c r="BV33" s="944"/>
      <c r="BW33" s="944"/>
      <c r="BX33" s="944"/>
      <c r="BY33" s="944"/>
      <c r="BZ33" s="944"/>
      <c r="CA33" s="944"/>
      <c r="CB33" s="944"/>
      <c r="CC33" s="944"/>
      <c r="CD33" s="944"/>
      <c r="CE33" s="944"/>
      <c r="CF33" s="944"/>
      <c r="CG33" s="965"/>
      <c r="CH33" s="940"/>
      <c r="CI33" s="941"/>
      <c r="CJ33" s="941"/>
      <c r="CK33" s="941"/>
      <c r="CL33" s="942"/>
      <c r="CM33" s="940"/>
      <c r="CN33" s="941"/>
      <c r="CO33" s="941"/>
      <c r="CP33" s="941"/>
      <c r="CQ33" s="942"/>
      <c r="CR33" s="940"/>
      <c r="CS33" s="941"/>
      <c r="CT33" s="941"/>
      <c r="CU33" s="941"/>
      <c r="CV33" s="942"/>
      <c r="CW33" s="940"/>
      <c r="CX33" s="941"/>
      <c r="CY33" s="941"/>
      <c r="CZ33" s="941"/>
      <c r="DA33" s="942"/>
      <c r="DB33" s="940"/>
      <c r="DC33" s="941"/>
      <c r="DD33" s="941"/>
      <c r="DE33" s="941"/>
      <c r="DF33" s="942"/>
      <c r="DG33" s="940"/>
      <c r="DH33" s="941"/>
      <c r="DI33" s="941"/>
      <c r="DJ33" s="941"/>
      <c r="DK33" s="942"/>
      <c r="DL33" s="940"/>
      <c r="DM33" s="941"/>
      <c r="DN33" s="941"/>
      <c r="DO33" s="941"/>
      <c r="DP33" s="942"/>
      <c r="DQ33" s="940"/>
      <c r="DR33" s="941"/>
      <c r="DS33" s="941"/>
      <c r="DT33" s="941"/>
      <c r="DU33" s="942"/>
      <c r="DV33" s="943"/>
      <c r="DW33" s="944"/>
      <c r="DX33" s="944"/>
      <c r="DY33" s="944"/>
      <c r="DZ33" s="945"/>
      <c r="EA33" s="208"/>
    </row>
    <row r="34" spans="1:131" ht="26.25" customHeight="1" x14ac:dyDescent="0.2">
      <c r="A34" s="220">
        <v>7</v>
      </c>
      <c r="B34" s="990"/>
      <c r="C34" s="991"/>
      <c r="D34" s="991"/>
      <c r="E34" s="991"/>
      <c r="F34" s="991"/>
      <c r="G34" s="991"/>
      <c r="H34" s="991"/>
      <c r="I34" s="991"/>
      <c r="J34" s="991"/>
      <c r="K34" s="991"/>
      <c r="L34" s="991"/>
      <c r="M34" s="991"/>
      <c r="N34" s="991"/>
      <c r="O34" s="991"/>
      <c r="P34" s="992"/>
      <c r="Q34" s="996"/>
      <c r="R34" s="994"/>
      <c r="S34" s="994"/>
      <c r="T34" s="994"/>
      <c r="U34" s="994"/>
      <c r="V34" s="994"/>
      <c r="W34" s="994"/>
      <c r="X34" s="994"/>
      <c r="Y34" s="994"/>
      <c r="Z34" s="994"/>
      <c r="AA34" s="994"/>
      <c r="AB34" s="994"/>
      <c r="AC34" s="994"/>
      <c r="AD34" s="994"/>
      <c r="AE34" s="997"/>
      <c r="AF34" s="993"/>
      <c r="AG34" s="994"/>
      <c r="AH34" s="994"/>
      <c r="AI34" s="994"/>
      <c r="AJ34" s="995"/>
      <c r="AK34" s="931"/>
      <c r="AL34" s="922"/>
      <c r="AM34" s="922"/>
      <c r="AN34" s="922"/>
      <c r="AO34" s="922"/>
      <c r="AP34" s="922"/>
      <c r="AQ34" s="922"/>
      <c r="AR34" s="922"/>
      <c r="AS34" s="922"/>
      <c r="AT34" s="922"/>
      <c r="AU34" s="922"/>
      <c r="AV34" s="922"/>
      <c r="AW34" s="922"/>
      <c r="AX34" s="922"/>
      <c r="AY34" s="922"/>
      <c r="AZ34" s="998"/>
      <c r="BA34" s="998"/>
      <c r="BB34" s="998"/>
      <c r="BC34" s="998"/>
      <c r="BD34" s="998"/>
      <c r="BE34" s="923"/>
      <c r="BF34" s="923"/>
      <c r="BG34" s="923"/>
      <c r="BH34" s="923"/>
      <c r="BI34" s="924"/>
      <c r="BJ34" s="210"/>
      <c r="BK34" s="210"/>
      <c r="BL34" s="210"/>
      <c r="BM34" s="210"/>
      <c r="BN34" s="210"/>
      <c r="BO34" s="219"/>
      <c r="BP34" s="219"/>
      <c r="BQ34" s="216">
        <v>28</v>
      </c>
      <c r="BR34" s="217"/>
      <c r="BS34" s="943"/>
      <c r="BT34" s="944"/>
      <c r="BU34" s="944"/>
      <c r="BV34" s="944"/>
      <c r="BW34" s="944"/>
      <c r="BX34" s="944"/>
      <c r="BY34" s="944"/>
      <c r="BZ34" s="944"/>
      <c r="CA34" s="944"/>
      <c r="CB34" s="944"/>
      <c r="CC34" s="944"/>
      <c r="CD34" s="944"/>
      <c r="CE34" s="944"/>
      <c r="CF34" s="944"/>
      <c r="CG34" s="965"/>
      <c r="CH34" s="940"/>
      <c r="CI34" s="941"/>
      <c r="CJ34" s="941"/>
      <c r="CK34" s="941"/>
      <c r="CL34" s="942"/>
      <c r="CM34" s="940"/>
      <c r="CN34" s="941"/>
      <c r="CO34" s="941"/>
      <c r="CP34" s="941"/>
      <c r="CQ34" s="942"/>
      <c r="CR34" s="940"/>
      <c r="CS34" s="941"/>
      <c r="CT34" s="941"/>
      <c r="CU34" s="941"/>
      <c r="CV34" s="942"/>
      <c r="CW34" s="940"/>
      <c r="CX34" s="941"/>
      <c r="CY34" s="941"/>
      <c r="CZ34" s="941"/>
      <c r="DA34" s="942"/>
      <c r="DB34" s="940"/>
      <c r="DC34" s="941"/>
      <c r="DD34" s="941"/>
      <c r="DE34" s="941"/>
      <c r="DF34" s="942"/>
      <c r="DG34" s="940"/>
      <c r="DH34" s="941"/>
      <c r="DI34" s="941"/>
      <c r="DJ34" s="941"/>
      <c r="DK34" s="942"/>
      <c r="DL34" s="940"/>
      <c r="DM34" s="941"/>
      <c r="DN34" s="941"/>
      <c r="DO34" s="941"/>
      <c r="DP34" s="942"/>
      <c r="DQ34" s="940"/>
      <c r="DR34" s="941"/>
      <c r="DS34" s="941"/>
      <c r="DT34" s="941"/>
      <c r="DU34" s="942"/>
      <c r="DV34" s="943"/>
      <c r="DW34" s="944"/>
      <c r="DX34" s="944"/>
      <c r="DY34" s="944"/>
      <c r="DZ34" s="945"/>
      <c r="EA34" s="208"/>
    </row>
    <row r="35" spans="1:131" ht="26.25" customHeight="1" x14ac:dyDescent="0.2">
      <c r="A35" s="220">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10"/>
      <c r="BK35" s="210"/>
      <c r="BL35" s="210"/>
      <c r="BM35" s="210"/>
      <c r="BN35" s="210"/>
      <c r="BO35" s="219"/>
      <c r="BP35" s="219"/>
      <c r="BQ35" s="216">
        <v>29</v>
      </c>
      <c r="BR35" s="217"/>
      <c r="BS35" s="943"/>
      <c r="BT35" s="944"/>
      <c r="BU35" s="944"/>
      <c r="BV35" s="944"/>
      <c r="BW35" s="944"/>
      <c r="BX35" s="944"/>
      <c r="BY35" s="944"/>
      <c r="BZ35" s="944"/>
      <c r="CA35" s="944"/>
      <c r="CB35" s="944"/>
      <c r="CC35" s="944"/>
      <c r="CD35" s="944"/>
      <c r="CE35" s="944"/>
      <c r="CF35" s="944"/>
      <c r="CG35" s="965"/>
      <c r="CH35" s="940"/>
      <c r="CI35" s="941"/>
      <c r="CJ35" s="941"/>
      <c r="CK35" s="941"/>
      <c r="CL35" s="942"/>
      <c r="CM35" s="940"/>
      <c r="CN35" s="941"/>
      <c r="CO35" s="941"/>
      <c r="CP35" s="941"/>
      <c r="CQ35" s="942"/>
      <c r="CR35" s="940"/>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2">
      <c r="A36" s="220">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19"/>
      <c r="BP36" s="219"/>
      <c r="BQ36" s="216">
        <v>30</v>
      </c>
      <c r="BR36" s="217"/>
      <c r="BS36" s="943"/>
      <c r="BT36" s="944"/>
      <c r="BU36" s="944"/>
      <c r="BV36" s="944"/>
      <c r="BW36" s="944"/>
      <c r="BX36" s="944"/>
      <c r="BY36" s="944"/>
      <c r="BZ36" s="944"/>
      <c r="CA36" s="944"/>
      <c r="CB36" s="944"/>
      <c r="CC36" s="944"/>
      <c r="CD36" s="944"/>
      <c r="CE36" s="944"/>
      <c r="CF36" s="944"/>
      <c r="CG36" s="965"/>
      <c r="CH36" s="940"/>
      <c r="CI36" s="941"/>
      <c r="CJ36" s="941"/>
      <c r="CK36" s="941"/>
      <c r="CL36" s="942"/>
      <c r="CM36" s="940"/>
      <c r="CN36" s="941"/>
      <c r="CO36" s="941"/>
      <c r="CP36" s="941"/>
      <c r="CQ36" s="942"/>
      <c r="CR36" s="940"/>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2">
      <c r="A37" s="220">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19"/>
      <c r="BP37" s="219"/>
      <c r="BQ37" s="216">
        <v>31</v>
      </c>
      <c r="BR37" s="217"/>
      <c r="BS37" s="943"/>
      <c r="BT37" s="944"/>
      <c r="BU37" s="944"/>
      <c r="BV37" s="944"/>
      <c r="BW37" s="944"/>
      <c r="BX37" s="944"/>
      <c r="BY37" s="944"/>
      <c r="BZ37" s="944"/>
      <c r="CA37" s="944"/>
      <c r="CB37" s="944"/>
      <c r="CC37" s="944"/>
      <c r="CD37" s="944"/>
      <c r="CE37" s="944"/>
      <c r="CF37" s="944"/>
      <c r="CG37" s="965"/>
      <c r="CH37" s="940"/>
      <c r="CI37" s="941"/>
      <c r="CJ37" s="941"/>
      <c r="CK37" s="941"/>
      <c r="CL37" s="942"/>
      <c r="CM37" s="940"/>
      <c r="CN37" s="941"/>
      <c r="CO37" s="941"/>
      <c r="CP37" s="941"/>
      <c r="CQ37" s="942"/>
      <c r="CR37" s="940"/>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2">
      <c r="A38" s="220">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19"/>
      <c r="BP38" s="219"/>
      <c r="BQ38" s="216">
        <v>32</v>
      </c>
      <c r="BR38" s="217"/>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2">
      <c r="A39" s="220">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19"/>
      <c r="BP39" s="219"/>
      <c r="BQ39" s="216">
        <v>33</v>
      </c>
      <c r="BR39" s="217"/>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2">
      <c r="A40" s="216">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19"/>
      <c r="BP40" s="219"/>
      <c r="BQ40" s="216">
        <v>34</v>
      </c>
      <c r="BR40" s="217"/>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2">
      <c r="A41" s="216">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19"/>
      <c r="BP41" s="219"/>
      <c r="BQ41" s="216">
        <v>35</v>
      </c>
      <c r="BR41" s="217"/>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2">
      <c r="A42" s="216">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19"/>
      <c r="BP42" s="219"/>
      <c r="BQ42" s="216">
        <v>36</v>
      </c>
      <c r="BR42" s="217"/>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2">
      <c r="A43" s="216">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19"/>
      <c r="BP43" s="219"/>
      <c r="BQ43" s="216">
        <v>37</v>
      </c>
      <c r="BR43" s="217"/>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6">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19"/>
      <c r="BP44" s="219"/>
      <c r="BQ44" s="216">
        <v>38</v>
      </c>
      <c r="BR44" s="217"/>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6">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19"/>
      <c r="BP45" s="219"/>
      <c r="BQ45" s="216">
        <v>39</v>
      </c>
      <c r="BR45" s="217"/>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6">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19"/>
      <c r="BP46" s="219"/>
      <c r="BQ46" s="216">
        <v>40</v>
      </c>
      <c r="BR46" s="217"/>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6">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19"/>
      <c r="BP47" s="219"/>
      <c r="BQ47" s="216">
        <v>41</v>
      </c>
      <c r="BR47" s="217"/>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6">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19"/>
      <c r="BP48" s="219"/>
      <c r="BQ48" s="216">
        <v>42</v>
      </c>
      <c r="BR48" s="217"/>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6">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19"/>
      <c r="BP49" s="219"/>
      <c r="BQ49" s="216">
        <v>43</v>
      </c>
      <c r="BR49" s="217"/>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6">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19"/>
      <c r="BP50" s="219"/>
      <c r="BQ50" s="216">
        <v>44</v>
      </c>
      <c r="BR50" s="217"/>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6">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19"/>
      <c r="BP51" s="219"/>
      <c r="BQ51" s="216">
        <v>45</v>
      </c>
      <c r="BR51" s="217"/>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6">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19"/>
      <c r="BP52" s="219"/>
      <c r="BQ52" s="216">
        <v>46</v>
      </c>
      <c r="BR52" s="217"/>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6">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19"/>
      <c r="BP53" s="219"/>
      <c r="BQ53" s="216">
        <v>47</v>
      </c>
      <c r="BR53" s="217"/>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6">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19"/>
      <c r="BP54" s="219"/>
      <c r="BQ54" s="216">
        <v>48</v>
      </c>
      <c r="BR54" s="217"/>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6">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19"/>
      <c r="BP55" s="219"/>
      <c r="BQ55" s="216">
        <v>49</v>
      </c>
      <c r="BR55" s="217"/>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6">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19"/>
      <c r="BP56" s="219"/>
      <c r="BQ56" s="216">
        <v>50</v>
      </c>
      <c r="BR56" s="217"/>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6">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19"/>
      <c r="BP57" s="219"/>
      <c r="BQ57" s="216">
        <v>51</v>
      </c>
      <c r="BR57" s="217"/>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6">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19"/>
      <c r="BP58" s="219"/>
      <c r="BQ58" s="216">
        <v>52</v>
      </c>
      <c r="BR58" s="217"/>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6">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19"/>
      <c r="BP59" s="219"/>
      <c r="BQ59" s="216">
        <v>53</v>
      </c>
      <c r="BR59" s="217"/>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6">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19"/>
      <c r="BP60" s="219"/>
      <c r="BQ60" s="216">
        <v>54</v>
      </c>
      <c r="BR60" s="217"/>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6">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19"/>
      <c r="BP61" s="219"/>
      <c r="BQ61" s="216">
        <v>55</v>
      </c>
      <c r="BR61" s="217"/>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6">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384</v>
      </c>
      <c r="BK62" s="981"/>
      <c r="BL62" s="981"/>
      <c r="BM62" s="981"/>
      <c r="BN62" s="982"/>
      <c r="BO62" s="219"/>
      <c r="BP62" s="219"/>
      <c r="BQ62" s="216">
        <v>56</v>
      </c>
      <c r="BR62" s="217"/>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8" t="s">
        <v>365</v>
      </c>
      <c r="B63" s="888" t="s">
        <v>385</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30247</v>
      </c>
      <c r="AG63" s="910"/>
      <c r="AH63" s="910"/>
      <c r="AI63" s="910"/>
      <c r="AJ63" s="973"/>
      <c r="AK63" s="974"/>
      <c r="AL63" s="914"/>
      <c r="AM63" s="914"/>
      <c r="AN63" s="914"/>
      <c r="AO63" s="914"/>
      <c r="AP63" s="910">
        <v>78560</v>
      </c>
      <c r="AQ63" s="910"/>
      <c r="AR63" s="910"/>
      <c r="AS63" s="910"/>
      <c r="AT63" s="910"/>
      <c r="AU63" s="910">
        <v>35842</v>
      </c>
      <c r="AV63" s="910"/>
      <c r="AW63" s="910"/>
      <c r="AX63" s="910"/>
      <c r="AY63" s="910"/>
      <c r="AZ63" s="968"/>
      <c r="BA63" s="968"/>
      <c r="BB63" s="968"/>
      <c r="BC63" s="968"/>
      <c r="BD63" s="968"/>
      <c r="BE63" s="911"/>
      <c r="BF63" s="911"/>
      <c r="BG63" s="911"/>
      <c r="BH63" s="911"/>
      <c r="BI63" s="912"/>
      <c r="BJ63" s="969" t="s">
        <v>118</v>
      </c>
      <c r="BK63" s="904"/>
      <c r="BL63" s="904"/>
      <c r="BM63" s="904"/>
      <c r="BN63" s="970"/>
      <c r="BO63" s="219"/>
      <c r="BP63" s="219"/>
      <c r="BQ63" s="216">
        <v>57</v>
      </c>
      <c r="BR63" s="217"/>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386</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387</v>
      </c>
      <c r="B66" s="947"/>
      <c r="C66" s="947"/>
      <c r="D66" s="947"/>
      <c r="E66" s="947"/>
      <c r="F66" s="947"/>
      <c r="G66" s="947"/>
      <c r="H66" s="947"/>
      <c r="I66" s="947"/>
      <c r="J66" s="947"/>
      <c r="K66" s="947"/>
      <c r="L66" s="947"/>
      <c r="M66" s="947"/>
      <c r="N66" s="947"/>
      <c r="O66" s="947"/>
      <c r="P66" s="948"/>
      <c r="Q66" s="952" t="s">
        <v>369</v>
      </c>
      <c r="R66" s="953"/>
      <c r="S66" s="953"/>
      <c r="T66" s="953"/>
      <c r="U66" s="954"/>
      <c r="V66" s="952" t="s">
        <v>370</v>
      </c>
      <c r="W66" s="953"/>
      <c r="X66" s="953"/>
      <c r="Y66" s="953"/>
      <c r="Z66" s="954"/>
      <c r="AA66" s="952" t="s">
        <v>371</v>
      </c>
      <c r="AB66" s="953"/>
      <c r="AC66" s="953"/>
      <c r="AD66" s="953"/>
      <c r="AE66" s="954"/>
      <c r="AF66" s="958" t="s">
        <v>372</v>
      </c>
      <c r="AG66" s="959"/>
      <c r="AH66" s="959"/>
      <c r="AI66" s="959"/>
      <c r="AJ66" s="960"/>
      <c r="AK66" s="952" t="s">
        <v>373</v>
      </c>
      <c r="AL66" s="947"/>
      <c r="AM66" s="947"/>
      <c r="AN66" s="947"/>
      <c r="AO66" s="948"/>
      <c r="AP66" s="952" t="s">
        <v>374</v>
      </c>
      <c r="AQ66" s="953"/>
      <c r="AR66" s="953"/>
      <c r="AS66" s="953"/>
      <c r="AT66" s="954"/>
      <c r="AU66" s="952" t="s">
        <v>388</v>
      </c>
      <c r="AV66" s="953"/>
      <c r="AW66" s="953"/>
      <c r="AX66" s="953"/>
      <c r="AY66" s="954"/>
      <c r="AZ66" s="952" t="s">
        <v>344</v>
      </c>
      <c r="BA66" s="953"/>
      <c r="BB66" s="953"/>
      <c r="BC66" s="953"/>
      <c r="BD66" s="966"/>
      <c r="BE66" s="219"/>
      <c r="BF66" s="219"/>
      <c r="BG66" s="219"/>
      <c r="BH66" s="219"/>
      <c r="BI66" s="219"/>
      <c r="BJ66" s="219"/>
      <c r="BK66" s="219"/>
      <c r="BL66" s="219"/>
      <c r="BM66" s="219"/>
      <c r="BN66" s="219"/>
      <c r="BO66" s="219"/>
      <c r="BP66" s="219"/>
      <c r="BQ66" s="216">
        <v>60</v>
      </c>
      <c r="BR66" s="221"/>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19"/>
      <c r="BF67" s="219"/>
      <c r="BG67" s="219"/>
      <c r="BH67" s="219"/>
      <c r="BI67" s="219"/>
      <c r="BJ67" s="219"/>
      <c r="BK67" s="219"/>
      <c r="BL67" s="219"/>
      <c r="BM67" s="219"/>
      <c r="BN67" s="219"/>
      <c r="BO67" s="219"/>
      <c r="BP67" s="219"/>
      <c r="BQ67" s="216">
        <v>61</v>
      </c>
      <c r="BR67" s="221"/>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4">
        <v>1</v>
      </c>
      <c r="B68" s="936" t="s">
        <v>533</v>
      </c>
      <c r="C68" s="937"/>
      <c r="D68" s="937"/>
      <c r="E68" s="937"/>
      <c r="F68" s="937"/>
      <c r="G68" s="937"/>
      <c r="H68" s="937"/>
      <c r="I68" s="937"/>
      <c r="J68" s="937"/>
      <c r="K68" s="937"/>
      <c r="L68" s="937"/>
      <c r="M68" s="937"/>
      <c r="N68" s="937"/>
      <c r="O68" s="937"/>
      <c r="P68" s="938"/>
      <c r="Q68" s="939">
        <v>4520</v>
      </c>
      <c r="R68" s="933"/>
      <c r="S68" s="933"/>
      <c r="T68" s="933"/>
      <c r="U68" s="933"/>
      <c r="V68" s="933">
        <v>4461</v>
      </c>
      <c r="W68" s="933"/>
      <c r="X68" s="933"/>
      <c r="Y68" s="933"/>
      <c r="Z68" s="933"/>
      <c r="AA68" s="933">
        <v>59</v>
      </c>
      <c r="AB68" s="933"/>
      <c r="AC68" s="933"/>
      <c r="AD68" s="933"/>
      <c r="AE68" s="933"/>
      <c r="AF68" s="933">
        <v>59</v>
      </c>
      <c r="AG68" s="933"/>
      <c r="AH68" s="933"/>
      <c r="AI68" s="933"/>
      <c r="AJ68" s="933"/>
      <c r="AK68" s="933">
        <v>897</v>
      </c>
      <c r="AL68" s="933"/>
      <c r="AM68" s="933"/>
      <c r="AN68" s="933"/>
      <c r="AO68" s="933"/>
      <c r="AP68" s="933">
        <v>16</v>
      </c>
      <c r="AQ68" s="933"/>
      <c r="AR68" s="933"/>
      <c r="AS68" s="933"/>
      <c r="AT68" s="933"/>
      <c r="AU68" s="933"/>
      <c r="AV68" s="933"/>
      <c r="AW68" s="933"/>
      <c r="AX68" s="933"/>
      <c r="AY68" s="933"/>
      <c r="AZ68" s="934"/>
      <c r="BA68" s="934"/>
      <c r="BB68" s="934"/>
      <c r="BC68" s="934"/>
      <c r="BD68" s="935"/>
      <c r="BE68" s="219"/>
      <c r="BF68" s="219"/>
      <c r="BG68" s="219"/>
      <c r="BH68" s="219"/>
      <c r="BI68" s="219"/>
      <c r="BJ68" s="219"/>
      <c r="BK68" s="219"/>
      <c r="BL68" s="219"/>
      <c r="BM68" s="219"/>
      <c r="BN68" s="219"/>
      <c r="BO68" s="219"/>
      <c r="BP68" s="219"/>
      <c r="BQ68" s="216">
        <v>62</v>
      </c>
      <c r="BR68" s="221"/>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6">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19"/>
      <c r="BF69" s="219"/>
      <c r="BG69" s="219"/>
      <c r="BH69" s="219"/>
      <c r="BI69" s="219"/>
      <c r="BJ69" s="219"/>
      <c r="BK69" s="219"/>
      <c r="BL69" s="219"/>
      <c r="BM69" s="219"/>
      <c r="BN69" s="219"/>
      <c r="BO69" s="219"/>
      <c r="BP69" s="219"/>
      <c r="BQ69" s="216">
        <v>63</v>
      </c>
      <c r="BR69" s="221"/>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6">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19"/>
      <c r="BF70" s="219"/>
      <c r="BG70" s="219"/>
      <c r="BH70" s="219"/>
      <c r="BI70" s="219"/>
      <c r="BJ70" s="219"/>
      <c r="BK70" s="219"/>
      <c r="BL70" s="219"/>
      <c r="BM70" s="219"/>
      <c r="BN70" s="219"/>
      <c r="BO70" s="219"/>
      <c r="BP70" s="219"/>
      <c r="BQ70" s="216">
        <v>64</v>
      </c>
      <c r="BR70" s="221"/>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6">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19"/>
      <c r="BF71" s="219"/>
      <c r="BG71" s="219"/>
      <c r="BH71" s="219"/>
      <c r="BI71" s="219"/>
      <c r="BJ71" s="219"/>
      <c r="BK71" s="219"/>
      <c r="BL71" s="219"/>
      <c r="BM71" s="219"/>
      <c r="BN71" s="219"/>
      <c r="BO71" s="219"/>
      <c r="BP71" s="219"/>
      <c r="BQ71" s="216">
        <v>65</v>
      </c>
      <c r="BR71" s="221"/>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6">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19"/>
      <c r="BF72" s="219"/>
      <c r="BG72" s="219"/>
      <c r="BH72" s="219"/>
      <c r="BI72" s="219"/>
      <c r="BJ72" s="219"/>
      <c r="BK72" s="219"/>
      <c r="BL72" s="219"/>
      <c r="BM72" s="219"/>
      <c r="BN72" s="219"/>
      <c r="BO72" s="219"/>
      <c r="BP72" s="219"/>
      <c r="BQ72" s="216">
        <v>66</v>
      </c>
      <c r="BR72" s="221"/>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6">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19"/>
      <c r="BF73" s="219"/>
      <c r="BG73" s="219"/>
      <c r="BH73" s="219"/>
      <c r="BI73" s="219"/>
      <c r="BJ73" s="219"/>
      <c r="BK73" s="219"/>
      <c r="BL73" s="219"/>
      <c r="BM73" s="219"/>
      <c r="BN73" s="219"/>
      <c r="BO73" s="219"/>
      <c r="BP73" s="219"/>
      <c r="BQ73" s="216">
        <v>67</v>
      </c>
      <c r="BR73" s="221"/>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6">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19"/>
      <c r="BF74" s="219"/>
      <c r="BG74" s="219"/>
      <c r="BH74" s="219"/>
      <c r="BI74" s="219"/>
      <c r="BJ74" s="219"/>
      <c r="BK74" s="219"/>
      <c r="BL74" s="219"/>
      <c r="BM74" s="219"/>
      <c r="BN74" s="219"/>
      <c r="BO74" s="219"/>
      <c r="BP74" s="219"/>
      <c r="BQ74" s="216">
        <v>68</v>
      </c>
      <c r="BR74" s="221"/>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6">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19"/>
      <c r="BF75" s="219"/>
      <c r="BG75" s="219"/>
      <c r="BH75" s="219"/>
      <c r="BI75" s="219"/>
      <c r="BJ75" s="219"/>
      <c r="BK75" s="219"/>
      <c r="BL75" s="219"/>
      <c r="BM75" s="219"/>
      <c r="BN75" s="219"/>
      <c r="BO75" s="219"/>
      <c r="BP75" s="219"/>
      <c r="BQ75" s="216">
        <v>69</v>
      </c>
      <c r="BR75" s="221"/>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6">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19"/>
      <c r="BF76" s="219"/>
      <c r="BG76" s="219"/>
      <c r="BH76" s="219"/>
      <c r="BI76" s="219"/>
      <c r="BJ76" s="219"/>
      <c r="BK76" s="219"/>
      <c r="BL76" s="219"/>
      <c r="BM76" s="219"/>
      <c r="BN76" s="219"/>
      <c r="BO76" s="219"/>
      <c r="BP76" s="219"/>
      <c r="BQ76" s="216">
        <v>70</v>
      </c>
      <c r="BR76" s="221"/>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6">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19"/>
      <c r="BF77" s="219"/>
      <c r="BG77" s="219"/>
      <c r="BH77" s="219"/>
      <c r="BI77" s="219"/>
      <c r="BJ77" s="219"/>
      <c r="BK77" s="219"/>
      <c r="BL77" s="219"/>
      <c r="BM77" s="219"/>
      <c r="BN77" s="219"/>
      <c r="BO77" s="219"/>
      <c r="BP77" s="219"/>
      <c r="BQ77" s="216">
        <v>71</v>
      </c>
      <c r="BR77" s="221"/>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6">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19"/>
      <c r="BF78" s="219"/>
      <c r="BG78" s="219"/>
      <c r="BH78" s="219"/>
      <c r="BI78" s="219"/>
      <c r="BJ78" s="208"/>
      <c r="BK78" s="208"/>
      <c r="BL78" s="208"/>
      <c r="BM78" s="208"/>
      <c r="BN78" s="208"/>
      <c r="BO78" s="219"/>
      <c r="BP78" s="219"/>
      <c r="BQ78" s="216">
        <v>72</v>
      </c>
      <c r="BR78" s="221"/>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6">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19"/>
      <c r="BF79" s="219"/>
      <c r="BG79" s="219"/>
      <c r="BH79" s="219"/>
      <c r="BI79" s="219"/>
      <c r="BJ79" s="208"/>
      <c r="BK79" s="208"/>
      <c r="BL79" s="208"/>
      <c r="BM79" s="208"/>
      <c r="BN79" s="208"/>
      <c r="BO79" s="219"/>
      <c r="BP79" s="219"/>
      <c r="BQ79" s="216">
        <v>73</v>
      </c>
      <c r="BR79" s="221"/>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6">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19"/>
      <c r="BF80" s="219"/>
      <c r="BG80" s="219"/>
      <c r="BH80" s="219"/>
      <c r="BI80" s="219"/>
      <c r="BJ80" s="219"/>
      <c r="BK80" s="219"/>
      <c r="BL80" s="219"/>
      <c r="BM80" s="219"/>
      <c r="BN80" s="219"/>
      <c r="BO80" s="219"/>
      <c r="BP80" s="219"/>
      <c r="BQ80" s="216">
        <v>74</v>
      </c>
      <c r="BR80" s="221"/>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6">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19"/>
      <c r="BF81" s="219"/>
      <c r="BG81" s="219"/>
      <c r="BH81" s="219"/>
      <c r="BI81" s="219"/>
      <c r="BJ81" s="219"/>
      <c r="BK81" s="219"/>
      <c r="BL81" s="219"/>
      <c r="BM81" s="219"/>
      <c r="BN81" s="219"/>
      <c r="BO81" s="219"/>
      <c r="BP81" s="219"/>
      <c r="BQ81" s="216">
        <v>75</v>
      </c>
      <c r="BR81" s="221"/>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6">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19"/>
      <c r="BF82" s="219"/>
      <c r="BG82" s="219"/>
      <c r="BH82" s="219"/>
      <c r="BI82" s="219"/>
      <c r="BJ82" s="219"/>
      <c r="BK82" s="219"/>
      <c r="BL82" s="219"/>
      <c r="BM82" s="219"/>
      <c r="BN82" s="219"/>
      <c r="BO82" s="219"/>
      <c r="BP82" s="219"/>
      <c r="BQ82" s="216">
        <v>76</v>
      </c>
      <c r="BR82" s="221"/>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6">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19"/>
      <c r="BF83" s="219"/>
      <c r="BG83" s="219"/>
      <c r="BH83" s="219"/>
      <c r="BI83" s="219"/>
      <c r="BJ83" s="219"/>
      <c r="BK83" s="219"/>
      <c r="BL83" s="219"/>
      <c r="BM83" s="219"/>
      <c r="BN83" s="219"/>
      <c r="BO83" s="219"/>
      <c r="BP83" s="219"/>
      <c r="BQ83" s="216">
        <v>77</v>
      </c>
      <c r="BR83" s="221"/>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6">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19"/>
      <c r="BF84" s="219"/>
      <c r="BG84" s="219"/>
      <c r="BH84" s="219"/>
      <c r="BI84" s="219"/>
      <c r="BJ84" s="219"/>
      <c r="BK84" s="219"/>
      <c r="BL84" s="219"/>
      <c r="BM84" s="219"/>
      <c r="BN84" s="219"/>
      <c r="BO84" s="219"/>
      <c r="BP84" s="219"/>
      <c r="BQ84" s="216">
        <v>78</v>
      </c>
      <c r="BR84" s="221"/>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6">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19"/>
      <c r="BF85" s="219"/>
      <c r="BG85" s="219"/>
      <c r="BH85" s="219"/>
      <c r="BI85" s="219"/>
      <c r="BJ85" s="219"/>
      <c r="BK85" s="219"/>
      <c r="BL85" s="219"/>
      <c r="BM85" s="219"/>
      <c r="BN85" s="219"/>
      <c r="BO85" s="219"/>
      <c r="BP85" s="219"/>
      <c r="BQ85" s="216">
        <v>79</v>
      </c>
      <c r="BR85" s="221"/>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6">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19"/>
      <c r="BF86" s="219"/>
      <c r="BG86" s="219"/>
      <c r="BH86" s="219"/>
      <c r="BI86" s="219"/>
      <c r="BJ86" s="219"/>
      <c r="BK86" s="219"/>
      <c r="BL86" s="219"/>
      <c r="BM86" s="219"/>
      <c r="BN86" s="219"/>
      <c r="BO86" s="219"/>
      <c r="BP86" s="219"/>
      <c r="BQ86" s="216">
        <v>80</v>
      </c>
      <c r="BR86" s="221"/>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2">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19"/>
      <c r="BF87" s="219"/>
      <c r="BG87" s="219"/>
      <c r="BH87" s="219"/>
      <c r="BI87" s="219"/>
      <c r="BJ87" s="219"/>
      <c r="BK87" s="219"/>
      <c r="BL87" s="219"/>
      <c r="BM87" s="219"/>
      <c r="BN87" s="219"/>
      <c r="BO87" s="219"/>
      <c r="BP87" s="219"/>
      <c r="BQ87" s="216">
        <v>81</v>
      </c>
      <c r="BR87" s="221"/>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8" t="s">
        <v>365</v>
      </c>
      <c r="B88" s="888" t="s">
        <v>389</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59</v>
      </c>
      <c r="AG88" s="910"/>
      <c r="AH88" s="910"/>
      <c r="AI88" s="910"/>
      <c r="AJ88" s="910"/>
      <c r="AK88" s="914"/>
      <c r="AL88" s="914"/>
      <c r="AM88" s="914"/>
      <c r="AN88" s="914"/>
      <c r="AO88" s="914"/>
      <c r="AP88" s="910">
        <v>16</v>
      </c>
      <c r="AQ88" s="910"/>
      <c r="AR88" s="910"/>
      <c r="AS88" s="910"/>
      <c r="AT88" s="910"/>
      <c r="AU88" s="910"/>
      <c r="AV88" s="910"/>
      <c r="AW88" s="910"/>
      <c r="AX88" s="910"/>
      <c r="AY88" s="910"/>
      <c r="AZ88" s="911"/>
      <c r="BA88" s="911"/>
      <c r="BB88" s="911"/>
      <c r="BC88" s="911"/>
      <c r="BD88" s="912"/>
      <c r="BE88" s="219"/>
      <c r="BF88" s="219"/>
      <c r="BG88" s="219"/>
      <c r="BH88" s="219"/>
      <c r="BI88" s="219"/>
      <c r="BJ88" s="219"/>
      <c r="BK88" s="219"/>
      <c r="BL88" s="219"/>
      <c r="BM88" s="219"/>
      <c r="BN88" s="219"/>
      <c r="BO88" s="219"/>
      <c r="BP88" s="219"/>
      <c r="BQ88" s="216">
        <v>82</v>
      </c>
      <c r="BR88" s="221"/>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365</v>
      </c>
      <c r="BR102" s="888" t="s">
        <v>390</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30350</v>
      </c>
      <c r="CS102" s="904"/>
      <c r="CT102" s="904"/>
      <c r="CU102" s="904"/>
      <c r="CV102" s="905"/>
      <c r="CW102" s="903">
        <v>7000</v>
      </c>
      <c r="CX102" s="904"/>
      <c r="CY102" s="904"/>
      <c r="CZ102" s="904"/>
      <c r="DA102" s="905"/>
      <c r="DB102" s="903">
        <v>18211</v>
      </c>
      <c r="DC102" s="904"/>
      <c r="DD102" s="904"/>
      <c r="DE102" s="904"/>
      <c r="DF102" s="905"/>
      <c r="DG102" s="903">
        <v>0</v>
      </c>
      <c r="DH102" s="904"/>
      <c r="DI102" s="904"/>
      <c r="DJ102" s="904"/>
      <c r="DK102" s="905"/>
      <c r="DL102" s="903">
        <v>1307</v>
      </c>
      <c r="DM102" s="904"/>
      <c r="DN102" s="904"/>
      <c r="DO102" s="904"/>
      <c r="DP102" s="905"/>
      <c r="DQ102" s="903">
        <v>1212</v>
      </c>
      <c r="DR102" s="904"/>
      <c r="DS102" s="904"/>
      <c r="DT102" s="904"/>
      <c r="DU102" s="905"/>
      <c r="DV102" s="888"/>
      <c r="DW102" s="889"/>
      <c r="DX102" s="889"/>
      <c r="DY102" s="889"/>
      <c r="DZ102" s="890"/>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91" t="s">
        <v>391</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92" t="s">
        <v>392</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393</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394</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395</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396</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397</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398</v>
      </c>
      <c r="AB109" s="847"/>
      <c r="AC109" s="847"/>
      <c r="AD109" s="847"/>
      <c r="AE109" s="848"/>
      <c r="AF109" s="849" t="s">
        <v>299</v>
      </c>
      <c r="AG109" s="847"/>
      <c r="AH109" s="847"/>
      <c r="AI109" s="847"/>
      <c r="AJ109" s="848"/>
      <c r="AK109" s="849" t="s">
        <v>298</v>
      </c>
      <c r="AL109" s="847"/>
      <c r="AM109" s="847"/>
      <c r="AN109" s="847"/>
      <c r="AO109" s="848"/>
      <c r="AP109" s="849" t="s">
        <v>399</v>
      </c>
      <c r="AQ109" s="847"/>
      <c r="AR109" s="847"/>
      <c r="AS109" s="847"/>
      <c r="AT109" s="880"/>
      <c r="AU109" s="846" t="s">
        <v>397</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398</v>
      </c>
      <c r="BR109" s="847"/>
      <c r="BS109" s="847"/>
      <c r="BT109" s="847"/>
      <c r="BU109" s="848"/>
      <c r="BV109" s="849" t="s">
        <v>299</v>
      </c>
      <c r="BW109" s="847"/>
      <c r="BX109" s="847"/>
      <c r="BY109" s="847"/>
      <c r="BZ109" s="848"/>
      <c r="CA109" s="849" t="s">
        <v>298</v>
      </c>
      <c r="CB109" s="847"/>
      <c r="CC109" s="847"/>
      <c r="CD109" s="847"/>
      <c r="CE109" s="848"/>
      <c r="CF109" s="887" t="s">
        <v>399</v>
      </c>
      <c r="CG109" s="887"/>
      <c r="CH109" s="887"/>
      <c r="CI109" s="887"/>
      <c r="CJ109" s="887"/>
      <c r="CK109" s="849" t="s">
        <v>400</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398</v>
      </c>
      <c r="DH109" s="847"/>
      <c r="DI109" s="847"/>
      <c r="DJ109" s="847"/>
      <c r="DK109" s="848"/>
      <c r="DL109" s="849" t="s">
        <v>299</v>
      </c>
      <c r="DM109" s="847"/>
      <c r="DN109" s="847"/>
      <c r="DO109" s="847"/>
      <c r="DP109" s="848"/>
      <c r="DQ109" s="849" t="s">
        <v>298</v>
      </c>
      <c r="DR109" s="847"/>
      <c r="DS109" s="847"/>
      <c r="DT109" s="847"/>
      <c r="DU109" s="848"/>
      <c r="DV109" s="849" t="s">
        <v>399</v>
      </c>
      <c r="DW109" s="847"/>
      <c r="DX109" s="847"/>
      <c r="DY109" s="847"/>
      <c r="DZ109" s="880"/>
    </row>
    <row r="110" spans="1:131" s="208" customFormat="1" ht="26.25" customHeight="1" x14ac:dyDescent="0.2">
      <c r="A110" s="756" t="s">
        <v>401</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74968905</v>
      </c>
      <c r="AB110" s="840"/>
      <c r="AC110" s="840"/>
      <c r="AD110" s="840"/>
      <c r="AE110" s="841"/>
      <c r="AF110" s="842">
        <v>73650311</v>
      </c>
      <c r="AG110" s="840"/>
      <c r="AH110" s="840"/>
      <c r="AI110" s="840"/>
      <c r="AJ110" s="841"/>
      <c r="AK110" s="842">
        <v>70264538</v>
      </c>
      <c r="AL110" s="840"/>
      <c r="AM110" s="840"/>
      <c r="AN110" s="840"/>
      <c r="AO110" s="841"/>
      <c r="AP110" s="843">
        <v>22.1</v>
      </c>
      <c r="AQ110" s="844"/>
      <c r="AR110" s="844"/>
      <c r="AS110" s="844"/>
      <c r="AT110" s="845"/>
      <c r="AU110" s="881" t="s">
        <v>70</v>
      </c>
      <c r="AV110" s="882"/>
      <c r="AW110" s="882"/>
      <c r="AX110" s="882"/>
      <c r="AY110" s="882"/>
      <c r="AZ110" s="808" t="s">
        <v>402</v>
      </c>
      <c r="BA110" s="757"/>
      <c r="BB110" s="757"/>
      <c r="BC110" s="757"/>
      <c r="BD110" s="757"/>
      <c r="BE110" s="757"/>
      <c r="BF110" s="757"/>
      <c r="BG110" s="757"/>
      <c r="BH110" s="757"/>
      <c r="BI110" s="757"/>
      <c r="BJ110" s="757"/>
      <c r="BK110" s="757"/>
      <c r="BL110" s="757"/>
      <c r="BM110" s="757"/>
      <c r="BN110" s="757"/>
      <c r="BO110" s="757"/>
      <c r="BP110" s="758"/>
      <c r="BQ110" s="809">
        <v>1097425048</v>
      </c>
      <c r="BR110" s="791"/>
      <c r="BS110" s="791"/>
      <c r="BT110" s="791"/>
      <c r="BU110" s="791"/>
      <c r="BV110" s="791">
        <v>1081264819</v>
      </c>
      <c r="BW110" s="791"/>
      <c r="BX110" s="791"/>
      <c r="BY110" s="791"/>
      <c r="BZ110" s="791"/>
      <c r="CA110" s="791">
        <v>1070618775</v>
      </c>
      <c r="CB110" s="791"/>
      <c r="CC110" s="791"/>
      <c r="CD110" s="791"/>
      <c r="CE110" s="791"/>
      <c r="CF110" s="818">
        <v>336.4</v>
      </c>
      <c r="CG110" s="819"/>
      <c r="CH110" s="819"/>
      <c r="CI110" s="819"/>
      <c r="CJ110" s="819"/>
      <c r="CK110" s="877" t="s">
        <v>403</v>
      </c>
      <c r="CL110" s="768"/>
      <c r="CM110" s="808" t="s">
        <v>404</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v>15639893</v>
      </c>
      <c r="DH110" s="791"/>
      <c r="DI110" s="791"/>
      <c r="DJ110" s="791"/>
      <c r="DK110" s="791"/>
      <c r="DL110" s="791">
        <v>22283141</v>
      </c>
      <c r="DM110" s="791"/>
      <c r="DN110" s="791"/>
      <c r="DO110" s="791"/>
      <c r="DP110" s="791"/>
      <c r="DQ110" s="791">
        <v>17352908</v>
      </c>
      <c r="DR110" s="791"/>
      <c r="DS110" s="791"/>
      <c r="DT110" s="791"/>
      <c r="DU110" s="791"/>
      <c r="DV110" s="792">
        <v>5.5</v>
      </c>
      <c r="DW110" s="792"/>
      <c r="DX110" s="792"/>
      <c r="DY110" s="792"/>
      <c r="DZ110" s="793"/>
    </row>
    <row r="111" spans="1:131" s="208" customFormat="1" ht="26.25" customHeight="1" x14ac:dyDescent="0.2">
      <c r="A111" s="723" t="s">
        <v>405</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406</v>
      </c>
      <c r="BA111" s="701"/>
      <c r="BB111" s="701"/>
      <c r="BC111" s="701"/>
      <c r="BD111" s="701"/>
      <c r="BE111" s="701"/>
      <c r="BF111" s="701"/>
      <c r="BG111" s="701"/>
      <c r="BH111" s="701"/>
      <c r="BI111" s="701"/>
      <c r="BJ111" s="701"/>
      <c r="BK111" s="701"/>
      <c r="BL111" s="701"/>
      <c r="BM111" s="701"/>
      <c r="BN111" s="701"/>
      <c r="BO111" s="701"/>
      <c r="BP111" s="702"/>
      <c r="BQ111" s="765">
        <v>48311925</v>
      </c>
      <c r="BR111" s="766"/>
      <c r="BS111" s="766"/>
      <c r="BT111" s="766"/>
      <c r="BU111" s="766"/>
      <c r="BV111" s="766">
        <v>52543125</v>
      </c>
      <c r="BW111" s="766"/>
      <c r="BX111" s="766"/>
      <c r="BY111" s="766"/>
      <c r="BZ111" s="766"/>
      <c r="CA111" s="766">
        <v>44418863</v>
      </c>
      <c r="CB111" s="766"/>
      <c r="CC111" s="766"/>
      <c r="CD111" s="766"/>
      <c r="CE111" s="766"/>
      <c r="CF111" s="827">
        <v>14</v>
      </c>
      <c r="CG111" s="828"/>
      <c r="CH111" s="828"/>
      <c r="CI111" s="828"/>
      <c r="CJ111" s="828"/>
      <c r="CK111" s="878"/>
      <c r="CL111" s="770"/>
      <c r="CM111" s="764" t="s">
        <v>407</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408</v>
      </c>
      <c r="B112" s="864"/>
      <c r="C112" s="701" t="s">
        <v>409</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3500000</v>
      </c>
      <c r="AB112" s="729"/>
      <c r="AC112" s="729"/>
      <c r="AD112" s="729"/>
      <c r="AE112" s="730"/>
      <c r="AF112" s="731">
        <v>3500000</v>
      </c>
      <c r="AG112" s="729"/>
      <c r="AH112" s="729"/>
      <c r="AI112" s="729"/>
      <c r="AJ112" s="730"/>
      <c r="AK112" s="731">
        <v>3861117</v>
      </c>
      <c r="AL112" s="729"/>
      <c r="AM112" s="729"/>
      <c r="AN112" s="729"/>
      <c r="AO112" s="730"/>
      <c r="AP112" s="773">
        <v>1.2</v>
      </c>
      <c r="AQ112" s="774"/>
      <c r="AR112" s="774"/>
      <c r="AS112" s="774"/>
      <c r="AT112" s="775"/>
      <c r="AU112" s="883"/>
      <c r="AV112" s="884"/>
      <c r="AW112" s="884"/>
      <c r="AX112" s="884"/>
      <c r="AY112" s="884"/>
      <c r="AZ112" s="764" t="s">
        <v>410</v>
      </c>
      <c r="BA112" s="701"/>
      <c r="BB112" s="701"/>
      <c r="BC112" s="701"/>
      <c r="BD112" s="701"/>
      <c r="BE112" s="701"/>
      <c r="BF112" s="701"/>
      <c r="BG112" s="701"/>
      <c r="BH112" s="701"/>
      <c r="BI112" s="701"/>
      <c r="BJ112" s="701"/>
      <c r="BK112" s="701"/>
      <c r="BL112" s="701"/>
      <c r="BM112" s="701"/>
      <c r="BN112" s="701"/>
      <c r="BO112" s="701"/>
      <c r="BP112" s="702"/>
      <c r="BQ112" s="765">
        <v>36450954</v>
      </c>
      <c r="BR112" s="766"/>
      <c r="BS112" s="766"/>
      <c r="BT112" s="766"/>
      <c r="BU112" s="766"/>
      <c r="BV112" s="766">
        <v>31834895</v>
      </c>
      <c r="BW112" s="766"/>
      <c r="BX112" s="766"/>
      <c r="BY112" s="766"/>
      <c r="BZ112" s="766"/>
      <c r="CA112" s="766">
        <v>35843125</v>
      </c>
      <c r="CB112" s="766"/>
      <c r="CC112" s="766"/>
      <c r="CD112" s="766"/>
      <c r="CE112" s="766"/>
      <c r="CF112" s="827">
        <v>11.3</v>
      </c>
      <c r="CG112" s="828"/>
      <c r="CH112" s="828"/>
      <c r="CI112" s="828"/>
      <c r="CJ112" s="828"/>
      <c r="CK112" s="878"/>
      <c r="CL112" s="770"/>
      <c r="CM112" s="764" t="s">
        <v>411</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412</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2927457</v>
      </c>
      <c r="AB113" s="729"/>
      <c r="AC113" s="729"/>
      <c r="AD113" s="729"/>
      <c r="AE113" s="730"/>
      <c r="AF113" s="731">
        <v>2934532</v>
      </c>
      <c r="AG113" s="729"/>
      <c r="AH113" s="729"/>
      <c r="AI113" s="729"/>
      <c r="AJ113" s="730"/>
      <c r="AK113" s="731">
        <v>2878895</v>
      </c>
      <c r="AL113" s="729"/>
      <c r="AM113" s="729"/>
      <c r="AN113" s="729"/>
      <c r="AO113" s="730"/>
      <c r="AP113" s="773">
        <v>0.9</v>
      </c>
      <c r="AQ113" s="774"/>
      <c r="AR113" s="774"/>
      <c r="AS113" s="774"/>
      <c r="AT113" s="775"/>
      <c r="AU113" s="883"/>
      <c r="AV113" s="884"/>
      <c r="AW113" s="884"/>
      <c r="AX113" s="884"/>
      <c r="AY113" s="884"/>
      <c r="AZ113" s="764" t="s">
        <v>413</v>
      </c>
      <c r="BA113" s="701"/>
      <c r="BB113" s="701"/>
      <c r="BC113" s="701"/>
      <c r="BD113" s="701"/>
      <c r="BE113" s="701"/>
      <c r="BF113" s="701"/>
      <c r="BG113" s="701"/>
      <c r="BH113" s="701"/>
      <c r="BI113" s="701"/>
      <c r="BJ113" s="701"/>
      <c r="BK113" s="701"/>
      <c r="BL113" s="701"/>
      <c r="BM113" s="701"/>
      <c r="BN113" s="701"/>
      <c r="BO113" s="701"/>
      <c r="BP113" s="702"/>
      <c r="BQ113" s="765">
        <v>210</v>
      </c>
      <c r="BR113" s="766"/>
      <c r="BS113" s="766"/>
      <c r="BT113" s="766"/>
      <c r="BU113" s="766"/>
      <c r="BV113" s="766">
        <v>270</v>
      </c>
      <c r="BW113" s="766"/>
      <c r="BX113" s="766"/>
      <c r="BY113" s="766"/>
      <c r="BZ113" s="766"/>
      <c r="CA113" s="766">
        <v>368</v>
      </c>
      <c r="CB113" s="766"/>
      <c r="CC113" s="766"/>
      <c r="CD113" s="766"/>
      <c r="CE113" s="766"/>
      <c r="CF113" s="827">
        <v>0</v>
      </c>
      <c r="CG113" s="828"/>
      <c r="CH113" s="828"/>
      <c r="CI113" s="828"/>
      <c r="CJ113" s="828"/>
      <c r="CK113" s="878"/>
      <c r="CL113" s="770"/>
      <c r="CM113" s="764" t="s">
        <v>414</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08" customFormat="1" ht="26.25" customHeight="1" x14ac:dyDescent="0.2">
      <c r="A114" s="865"/>
      <c r="B114" s="866"/>
      <c r="C114" s="701" t="s">
        <v>415</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v>146</v>
      </c>
      <c r="AB114" s="729"/>
      <c r="AC114" s="729"/>
      <c r="AD114" s="729"/>
      <c r="AE114" s="730"/>
      <c r="AF114" s="731">
        <v>70</v>
      </c>
      <c r="AG114" s="729"/>
      <c r="AH114" s="729"/>
      <c r="AI114" s="729"/>
      <c r="AJ114" s="730"/>
      <c r="AK114" s="731">
        <v>135</v>
      </c>
      <c r="AL114" s="729"/>
      <c r="AM114" s="729"/>
      <c r="AN114" s="729"/>
      <c r="AO114" s="730"/>
      <c r="AP114" s="773">
        <v>0</v>
      </c>
      <c r="AQ114" s="774"/>
      <c r="AR114" s="774"/>
      <c r="AS114" s="774"/>
      <c r="AT114" s="775"/>
      <c r="AU114" s="883"/>
      <c r="AV114" s="884"/>
      <c r="AW114" s="884"/>
      <c r="AX114" s="884"/>
      <c r="AY114" s="884"/>
      <c r="AZ114" s="764" t="s">
        <v>416</v>
      </c>
      <c r="BA114" s="701"/>
      <c r="BB114" s="701"/>
      <c r="BC114" s="701"/>
      <c r="BD114" s="701"/>
      <c r="BE114" s="701"/>
      <c r="BF114" s="701"/>
      <c r="BG114" s="701"/>
      <c r="BH114" s="701"/>
      <c r="BI114" s="701"/>
      <c r="BJ114" s="701"/>
      <c r="BK114" s="701"/>
      <c r="BL114" s="701"/>
      <c r="BM114" s="701"/>
      <c r="BN114" s="701"/>
      <c r="BO114" s="701"/>
      <c r="BP114" s="702"/>
      <c r="BQ114" s="765">
        <v>110176900</v>
      </c>
      <c r="BR114" s="766"/>
      <c r="BS114" s="766"/>
      <c r="BT114" s="766"/>
      <c r="BU114" s="766"/>
      <c r="BV114" s="766">
        <v>113417423</v>
      </c>
      <c r="BW114" s="766"/>
      <c r="BX114" s="766"/>
      <c r="BY114" s="766"/>
      <c r="BZ114" s="766"/>
      <c r="CA114" s="766">
        <v>112273451</v>
      </c>
      <c r="CB114" s="766"/>
      <c r="CC114" s="766"/>
      <c r="CD114" s="766"/>
      <c r="CE114" s="766"/>
      <c r="CF114" s="827">
        <v>35.299999999999997</v>
      </c>
      <c r="CG114" s="828"/>
      <c r="CH114" s="828"/>
      <c r="CI114" s="828"/>
      <c r="CJ114" s="828"/>
      <c r="CK114" s="878"/>
      <c r="CL114" s="770"/>
      <c r="CM114" s="764" t="s">
        <v>417</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2">
      <c r="A115" s="865"/>
      <c r="B115" s="866"/>
      <c r="C115" s="701" t="s">
        <v>418</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4118392</v>
      </c>
      <c r="AB115" s="729"/>
      <c r="AC115" s="729"/>
      <c r="AD115" s="729"/>
      <c r="AE115" s="730"/>
      <c r="AF115" s="731">
        <v>3601593</v>
      </c>
      <c r="AG115" s="729"/>
      <c r="AH115" s="729"/>
      <c r="AI115" s="729"/>
      <c r="AJ115" s="730"/>
      <c r="AK115" s="731">
        <v>3713032</v>
      </c>
      <c r="AL115" s="729"/>
      <c r="AM115" s="729"/>
      <c r="AN115" s="729"/>
      <c r="AO115" s="730"/>
      <c r="AP115" s="773">
        <v>1.2</v>
      </c>
      <c r="AQ115" s="774"/>
      <c r="AR115" s="774"/>
      <c r="AS115" s="774"/>
      <c r="AT115" s="775"/>
      <c r="AU115" s="883"/>
      <c r="AV115" s="884"/>
      <c r="AW115" s="884"/>
      <c r="AX115" s="884"/>
      <c r="AY115" s="884"/>
      <c r="AZ115" s="764" t="s">
        <v>419</v>
      </c>
      <c r="BA115" s="701"/>
      <c r="BB115" s="701"/>
      <c r="BC115" s="701"/>
      <c r="BD115" s="701"/>
      <c r="BE115" s="701"/>
      <c r="BF115" s="701"/>
      <c r="BG115" s="701"/>
      <c r="BH115" s="701"/>
      <c r="BI115" s="701"/>
      <c r="BJ115" s="701"/>
      <c r="BK115" s="701"/>
      <c r="BL115" s="701"/>
      <c r="BM115" s="701"/>
      <c r="BN115" s="701"/>
      <c r="BO115" s="701"/>
      <c r="BP115" s="702"/>
      <c r="BQ115" s="765">
        <v>1432541</v>
      </c>
      <c r="BR115" s="766"/>
      <c r="BS115" s="766"/>
      <c r="BT115" s="766"/>
      <c r="BU115" s="766"/>
      <c r="BV115" s="766">
        <v>1316503</v>
      </c>
      <c r="BW115" s="766"/>
      <c r="BX115" s="766"/>
      <c r="BY115" s="766"/>
      <c r="BZ115" s="766"/>
      <c r="CA115" s="766">
        <v>1212466</v>
      </c>
      <c r="CB115" s="766"/>
      <c r="CC115" s="766"/>
      <c r="CD115" s="766"/>
      <c r="CE115" s="766"/>
      <c r="CF115" s="827">
        <v>0.4</v>
      </c>
      <c r="CG115" s="828"/>
      <c r="CH115" s="828"/>
      <c r="CI115" s="828"/>
      <c r="CJ115" s="828"/>
      <c r="CK115" s="878"/>
      <c r="CL115" s="770"/>
      <c r="CM115" s="764" t="s">
        <v>420</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v>716288</v>
      </c>
      <c r="DH115" s="766"/>
      <c r="DI115" s="766"/>
      <c r="DJ115" s="766"/>
      <c r="DK115" s="766"/>
      <c r="DL115" s="766">
        <v>719102</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421</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7748</v>
      </c>
      <c r="AB116" s="729"/>
      <c r="AC116" s="729"/>
      <c r="AD116" s="729"/>
      <c r="AE116" s="730"/>
      <c r="AF116" s="731">
        <v>4944</v>
      </c>
      <c r="AG116" s="729"/>
      <c r="AH116" s="729"/>
      <c r="AI116" s="729"/>
      <c r="AJ116" s="730"/>
      <c r="AK116" s="731">
        <v>6585</v>
      </c>
      <c r="AL116" s="729"/>
      <c r="AM116" s="729"/>
      <c r="AN116" s="729"/>
      <c r="AO116" s="730"/>
      <c r="AP116" s="773">
        <v>0</v>
      </c>
      <c r="AQ116" s="774"/>
      <c r="AR116" s="774"/>
      <c r="AS116" s="774"/>
      <c r="AT116" s="775"/>
      <c r="AU116" s="883"/>
      <c r="AV116" s="884"/>
      <c r="AW116" s="884"/>
      <c r="AX116" s="884"/>
      <c r="AY116" s="884"/>
      <c r="AZ116" s="860" t="s">
        <v>422</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423</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424</v>
      </c>
      <c r="Z117" s="848"/>
      <c r="AA117" s="853">
        <v>85522648</v>
      </c>
      <c r="AB117" s="854"/>
      <c r="AC117" s="854"/>
      <c r="AD117" s="854"/>
      <c r="AE117" s="855"/>
      <c r="AF117" s="856">
        <v>83691450</v>
      </c>
      <c r="AG117" s="854"/>
      <c r="AH117" s="854"/>
      <c r="AI117" s="854"/>
      <c r="AJ117" s="855"/>
      <c r="AK117" s="856">
        <v>80724302</v>
      </c>
      <c r="AL117" s="854"/>
      <c r="AM117" s="854"/>
      <c r="AN117" s="854"/>
      <c r="AO117" s="855"/>
      <c r="AP117" s="857"/>
      <c r="AQ117" s="858"/>
      <c r="AR117" s="858"/>
      <c r="AS117" s="858"/>
      <c r="AT117" s="859"/>
      <c r="AU117" s="883"/>
      <c r="AV117" s="884"/>
      <c r="AW117" s="884"/>
      <c r="AX117" s="884"/>
      <c r="AY117" s="884"/>
      <c r="AZ117" s="764" t="s">
        <v>425</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426</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400</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398</v>
      </c>
      <c r="AB118" s="847"/>
      <c r="AC118" s="847"/>
      <c r="AD118" s="847"/>
      <c r="AE118" s="848"/>
      <c r="AF118" s="849" t="s">
        <v>299</v>
      </c>
      <c r="AG118" s="847"/>
      <c r="AH118" s="847"/>
      <c r="AI118" s="847"/>
      <c r="AJ118" s="848"/>
      <c r="AK118" s="849" t="s">
        <v>298</v>
      </c>
      <c r="AL118" s="847"/>
      <c r="AM118" s="847"/>
      <c r="AN118" s="847"/>
      <c r="AO118" s="848"/>
      <c r="AP118" s="850" t="s">
        <v>399</v>
      </c>
      <c r="AQ118" s="851"/>
      <c r="AR118" s="851"/>
      <c r="AS118" s="851"/>
      <c r="AT118" s="852"/>
      <c r="AU118" s="883"/>
      <c r="AV118" s="884"/>
      <c r="AW118" s="884"/>
      <c r="AX118" s="884"/>
      <c r="AY118" s="884"/>
      <c r="AZ118" s="787" t="s">
        <v>427</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428</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v>28812938</v>
      </c>
      <c r="DH118" s="766"/>
      <c r="DI118" s="766"/>
      <c r="DJ118" s="766"/>
      <c r="DK118" s="766"/>
      <c r="DL118" s="766">
        <v>26746873</v>
      </c>
      <c r="DM118" s="766"/>
      <c r="DN118" s="766"/>
      <c r="DO118" s="766"/>
      <c r="DP118" s="766"/>
      <c r="DQ118" s="766">
        <v>24620743</v>
      </c>
      <c r="DR118" s="766"/>
      <c r="DS118" s="766"/>
      <c r="DT118" s="766"/>
      <c r="DU118" s="766"/>
      <c r="DV118" s="743">
        <v>7.7</v>
      </c>
      <c r="DW118" s="743"/>
      <c r="DX118" s="743"/>
      <c r="DY118" s="743"/>
      <c r="DZ118" s="744"/>
    </row>
    <row r="119" spans="1:130" s="208" customFormat="1" ht="26.25" customHeight="1" x14ac:dyDescent="0.2">
      <c r="A119" s="767" t="s">
        <v>403</v>
      </c>
      <c r="B119" s="768"/>
      <c r="C119" s="808" t="s">
        <v>404</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v>1078403</v>
      </c>
      <c r="AB119" s="840"/>
      <c r="AC119" s="840"/>
      <c r="AD119" s="840"/>
      <c r="AE119" s="841"/>
      <c r="AF119" s="842">
        <v>557169</v>
      </c>
      <c r="AG119" s="840"/>
      <c r="AH119" s="840"/>
      <c r="AI119" s="840"/>
      <c r="AJ119" s="841"/>
      <c r="AK119" s="842">
        <v>722837</v>
      </c>
      <c r="AL119" s="840"/>
      <c r="AM119" s="840"/>
      <c r="AN119" s="840"/>
      <c r="AO119" s="841"/>
      <c r="AP119" s="843">
        <v>0.2</v>
      </c>
      <c r="AQ119" s="844"/>
      <c r="AR119" s="844"/>
      <c r="AS119" s="844"/>
      <c r="AT119" s="845"/>
      <c r="AU119" s="885"/>
      <c r="AV119" s="886"/>
      <c r="AW119" s="886"/>
      <c r="AX119" s="886"/>
      <c r="AY119" s="886"/>
      <c r="AZ119" s="229" t="s">
        <v>152</v>
      </c>
      <c r="BA119" s="229"/>
      <c r="BB119" s="229"/>
      <c r="BC119" s="229"/>
      <c r="BD119" s="229"/>
      <c r="BE119" s="229"/>
      <c r="BF119" s="229"/>
      <c r="BG119" s="229"/>
      <c r="BH119" s="229"/>
      <c r="BI119" s="229"/>
      <c r="BJ119" s="229"/>
      <c r="BK119" s="229"/>
      <c r="BL119" s="229"/>
      <c r="BM119" s="229"/>
      <c r="BN119" s="229"/>
      <c r="BO119" s="829" t="s">
        <v>429</v>
      </c>
      <c r="BP119" s="830"/>
      <c r="BQ119" s="814">
        <v>1293797578</v>
      </c>
      <c r="BR119" s="794"/>
      <c r="BS119" s="794"/>
      <c r="BT119" s="794"/>
      <c r="BU119" s="794"/>
      <c r="BV119" s="794">
        <v>1280377035</v>
      </c>
      <c r="BW119" s="794"/>
      <c r="BX119" s="794"/>
      <c r="BY119" s="794"/>
      <c r="BZ119" s="794"/>
      <c r="CA119" s="794">
        <v>1264367048</v>
      </c>
      <c r="CB119" s="794"/>
      <c r="CC119" s="794"/>
      <c r="CD119" s="794"/>
      <c r="CE119" s="794"/>
      <c r="CF119" s="697"/>
      <c r="CG119" s="698"/>
      <c r="CH119" s="698"/>
      <c r="CI119" s="698"/>
      <c r="CJ119" s="783"/>
      <c r="CK119" s="879"/>
      <c r="CL119" s="772"/>
      <c r="CM119" s="787" t="s">
        <v>430</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v>3142806</v>
      </c>
      <c r="DH119" s="766"/>
      <c r="DI119" s="766"/>
      <c r="DJ119" s="766"/>
      <c r="DK119" s="766"/>
      <c r="DL119" s="766">
        <v>2794009</v>
      </c>
      <c r="DM119" s="766"/>
      <c r="DN119" s="766"/>
      <c r="DO119" s="766"/>
      <c r="DP119" s="766"/>
      <c r="DQ119" s="766">
        <v>2445212</v>
      </c>
      <c r="DR119" s="766"/>
      <c r="DS119" s="766"/>
      <c r="DT119" s="766"/>
      <c r="DU119" s="766"/>
      <c r="DV119" s="743">
        <v>0.8</v>
      </c>
      <c r="DW119" s="743"/>
      <c r="DX119" s="743"/>
      <c r="DY119" s="743"/>
      <c r="DZ119" s="744"/>
    </row>
    <row r="120" spans="1:130" s="208" customFormat="1" ht="26.25" customHeight="1" x14ac:dyDescent="0.2">
      <c r="A120" s="769"/>
      <c r="B120" s="770"/>
      <c r="C120" s="764" t="s">
        <v>407</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431</v>
      </c>
      <c r="AV120" s="832"/>
      <c r="AW120" s="832"/>
      <c r="AX120" s="832"/>
      <c r="AY120" s="833"/>
      <c r="AZ120" s="808" t="s">
        <v>432</v>
      </c>
      <c r="BA120" s="757"/>
      <c r="BB120" s="757"/>
      <c r="BC120" s="757"/>
      <c r="BD120" s="757"/>
      <c r="BE120" s="757"/>
      <c r="BF120" s="757"/>
      <c r="BG120" s="757"/>
      <c r="BH120" s="757"/>
      <c r="BI120" s="757"/>
      <c r="BJ120" s="757"/>
      <c r="BK120" s="757"/>
      <c r="BL120" s="757"/>
      <c r="BM120" s="757"/>
      <c r="BN120" s="757"/>
      <c r="BO120" s="757"/>
      <c r="BP120" s="758"/>
      <c r="BQ120" s="809">
        <v>101248387</v>
      </c>
      <c r="BR120" s="791"/>
      <c r="BS120" s="791"/>
      <c r="BT120" s="791"/>
      <c r="BU120" s="791"/>
      <c r="BV120" s="791">
        <v>104272753</v>
      </c>
      <c r="BW120" s="791"/>
      <c r="BX120" s="791"/>
      <c r="BY120" s="791"/>
      <c r="BZ120" s="791"/>
      <c r="CA120" s="791">
        <v>106005760</v>
      </c>
      <c r="CB120" s="791"/>
      <c r="CC120" s="791"/>
      <c r="CD120" s="791"/>
      <c r="CE120" s="791"/>
      <c r="CF120" s="818">
        <v>33.299999999999997</v>
      </c>
      <c r="CG120" s="819"/>
      <c r="CH120" s="819"/>
      <c r="CI120" s="819"/>
      <c r="CJ120" s="819"/>
      <c r="CK120" s="820" t="s">
        <v>433</v>
      </c>
      <c r="CL120" s="800"/>
      <c r="CM120" s="800"/>
      <c r="CN120" s="800"/>
      <c r="CO120" s="801"/>
      <c r="CP120" s="824" t="s">
        <v>381</v>
      </c>
      <c r="CQ120" s="825"/>
      <c r="CR120" s="825"/>
      <c r="CS120" s="825"/>
      <c r="CT120" s="825"/>
      <c r="CU120" s="825"/>
      <c r="CV120" s="825"/>
      <c r="CW120" s="825"/>
      <c r="CX120" s="825"/>
      <c r="CY120" s="825"/>
      <c r="CZ120" s="825"/>
      <c r="DA120" s="825"/>
      <c r="DB120" s="825"/>
      <c r="DC120" s="825"/>
      <c r="DD120" s="825"/>
      <c r="DE120" s="825"/>
      <c r="DF120" s="826"/>
      <c r="DG120" s="809">
        <v>23441133</v>
      </c>
      <c r="DH120" s="791"/>
      <c r="DI120" s="791"/>
      <c r="DJ120" s="791"/>
      <c r="DK120" s="791"/>
      <c r="DL120" s="791">
        <v>18563125</v>
      </c>
      <c r="DM120" s="791"/>
      <c r="DN120" s="791"/>
      <c r="DO120" s="791"/>
      <c r="DP120" s="791"/>
      <c r="DQ120" s="791">
        <v>21759269</v>
      </c>
      <c r="DR120" s="791"/>
      <c r="DS120" s="791"/>
      <c r="DT120" s="791"/>
      <c r="DU120" s="791"/>
      <c r="DV120" s="792">
        <v>6.8</v>
      </c>
      <c r="DW120" s="792"/>
      <c r="DX120" s="792"/>
      <c r="DY120" s="792"/>
      <c r="DZ120" s="793"/>
    </row>
    <row r="121" spans="1:130" s="208" customFormat="1" ht="26.25" customHeight="1" x14ac:dyDescent="0.2">
      <c r="A121" s="769"/>
      <c r="B121" s="770"/>
      <c r="C121" s="815" t="s">
        <v>434</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t="s">
        <v>118</v>
      </c>
      <c r="AB121" s="729"/>
      <c r="AC121" s="729"/>
      <c r="AD121" s="729"/>
      <c r="AE121" s="730"/>
      <c r="AF121" s="731" t="s">
        <v>118</v>
      </c>
      <c r="AG121" s="729"/>
      <c r="AH121" s="729"/>
      <c r="AI121" s="729"/>
      <c r="AJ121" s="730"/>
      <c r="AK121" s="731" t="s">
        <v>118</v>
      </c>
      <c r="AL121" s="729"/>
      <c r="AM121" s="729"/>
      <c r="AN121" s="729"/>
      <c r="AO121" s="730"/>
      <c r="AP121" s="773" t="s">
        <v>118</v>
      </c>
      <c r="AQ121" s="774"/>
      <c r="AR121" s="774"/>
      <c r="AS121" s="774"/>
      <c r="AT121" s="775"/>
      <c r="AU121" s="834"/>
      <c r="AV121" s="835"/>
      <c r="AW121" s="835"/>
      <c r="AX121" s="835"/>
      <c r="AY121" s="836"/>
      <c r="AZ121" s="764" t="s">
        <v>435</v>
      </c>
      <c r="BA121" s="701"/>
      <c r="BB121" s="701"/>
      <c r="BC121" s="701"/>
      <c r="BD121" s="701"/>
      <c r="BE121" s="701"/>
      <c r="BF121" s="701"/>
      <c r="BG121" s="701"/>
      <c r="BH121" s="701"/>
      <c r="BI121" s="701"/>
      <c r="BJ121" s="701"/>
      <c r="BK121" s="701"/>
      <c r="BL121" s="701"/>
      <c r="BM121" s="701"/>
      <c r="BN121" s="701"/>
      <c r="BO121" s="701"/>
      <c r="BP121" s="702"/>
      <c r="BQ121" s="765">
        <v>4143974</v>
      </c>
      <c r="BR121" s="766"/>
      <c r="BS121" s="766"/>
      <c r="BT121" s="766"/>
      <c r="BU121" s="766"/>
      <c r="BV121" s="766">
        <v>4039615</v>
      </c>
      <c r="BW121" s="766"/>
      <c r="BX121" s="766"/>
      <c r="BY121" s="766"/>
      <c r="BZ121" s="766"/>
      <c r="CA121" s="766">
        <v>3266524</v>
      </c>
      <c r="CB121" s="766"/>
      <c r="CC121" s="766"/>
      <c r="CD121" s="766"/>
      <c r="CE121" s="766"/>
      <c r="CF121" s="827">
        <v>1</v>
      </c>
      <c r="CG121" s="828"/>
      <c r="CH121" s="828"/>
      <c r="CI121" s="828"/>
      <c r="CJ121" s="828"/>
      <c r="CK121" s="821"/>
      <c r="CL121" s="803"/>
      <c r="CM121" s="803"/>
      <c r="CN121" s="803"/>
      <c r="CO121" s="804"/>
      <c r="CP121" s="784" t="s">
        <v>380</v>
      </c>
      <c r="CQ121" s="785"/>
      <c r="CR121" s="785"/>
      <c r="CS121" s="785"/>
      <c r="CT121" s="785"/>
      <c r="CU121" s="785"/>
      <c r="CV121" s="785"/>
      <c r="CW121" s="785"/>
      <c r="CX121" s="785"/>
      <c r="CY121" s="785"/>
      <c r="CZ121" s="785"/>
      <c r="DA121" s="785"/>
      <c r="DB121" s="785"/>
      <c r="DC121" s="785"/>
      <c r="DD121" s="785"/>
      <c r="DE121" s="785"/>
      <c r="DF121" s="786"/>
      <c r="DG121" s="765">
        <v>13009821</v>
      </c>
      <c r="DH121" s="766"/>
      <c r="DI121" s="766"/>
      <c r="DJ121" s="766"/>
      <c r="DK121" s="766"/>
      <c r="DL121" s="766">
        <v>13271770</v>
      </c>
      <c r="DM121" s="766"/>
      <c r="DN121" s="766"/>
      <c r="DO121" s="766"/>
      <c r="DP121" s="766"/>
      <c r="DQ121" s="766">
        <v>14083856</v>
      </c>
      <c r="DR121" s="766"/>
      <c r="DS121" s="766"/>
      <c r="DT121" s="766"/>
      <c r="DU121" s="766"/>
      <c r="DV121" s="743">
        <v>4.4000000000000004</v>
      </c>
      <c r="DW121" s="743"/>
      <c r="DX121" s="743"/>
      <c r="DY121" s="743"/>
      <c r="DZ121" s="744"/>
    </row>
    <row r="122" spans="1:130" s="208" customFormat="1" ht="26.25" customHeight="1" x14ac:dyDescent="0.2">
      <c r="A122" s="769"/>
      <c r="B122" s="770"/>
      <c r="C122" s="764" t="s">
        <v>417</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v>1372</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436</v>
      </c>
      <c r="BA122" s="788"/>
      <c r="BB122" s="788"/>
      <c r="BC122" s="788"/>
      <c r="BD122" s="788"/>
      <c r="BE122" s="788"/>
      <c r="BF122" s="788"/>
      <c r="BG122" s="788"/>
      <c r="BH122" s="788"/>
      <c r="BI122" s="788"/>
      <c r="BJ122" s="788"/>
      <c r="BK122" s="788"/>
      <c r="BL122" s="788"/>
      <c r="BM122" s="788"/>
      <c r="BN122" s="788"/>
      <c r="BO122" s="788"/>
      <c r="BP122" s="789"/>
      <c r="BQ122" s="814">
        <v>634834334</v>
      </c>
      <c r="BR122" s="794"/>
      <c r="BS122" s="794"/>
      <c r="BT122" s="794"/>
      <c r="BU122" s="794"/>
      <c r="BV122" s="794">
        <v>613089635</v>
      </c>
      <c r="BW122" s="794"/>
      <c r="BX122" s="794"/>
      <c r="BY122" s="794"/>
      <c r="BZ122" s="794"/>
      <c r="CA122" s="794">
        <v>586789204</v>
      </c>
      <c r="CB122" s="794"/>
      <c r="CC122" s="794"/>
      <c r="CD122" s="794"/>
      <c r="CE122" s="794"/>
      <c r="CF122" s="795">
        <v>184.4</v>
      </c>
      <c r="CG122" s="796"/>
      <c r="CH122" s="796"/>
      <c r="CI122" s="796"/>
      <c r="CJ122" s="796"/>
      <c r="CK122" s="821"/>
      <c r="CL122" s="803"/>
      <c r="CM122" s="803"/>
      <c r="CN122" s="803"/>
      <c r="CO122" s="804"/>
      <c r="CP122" s="784" t="s">
        <v>378</v>
      </c>
      <c r="CQ122" s="785"/>
      <c r="CR122" s="785"/>
      <c r="CS122" s="785"/>
      <c r="CT122" s="785"/>
      <c r="CU122" s="785"/>
      <c r="CV122" s="785"/>
      <c r="CW122" s="785"/>
      <c r="CX122" s="785"/>
      <c r="CY122" s="785"/>
      <c r="CZ122" s="785"/>
      <c r="DA122" s="785"/>
      <c r="DB122" s="785"/>
      <c r="DC122" s="785"/>
      <c r="DD122" s="785"/>
      <c r="DE122" s="785"/>
      <c r="DF122" s="786"/>
      <c r="DG122" s="765" t="s">
        <v>118</v>
      </c>
      <c r="DH122" s="766"/>
      <c r="DI122" s="766"/>
      <c r="DJ122" s="766"/>
      <c r="DK122" s="766"/>
      <c r="DL122" s="766" t="s">
        <v>118</v>
      </c>
      <c r="DM122" s="766"/>
      <c r="DN122" s="766"/>
      <c r="DO122" s="766"/>
      <c r="DP122" s="766"/>
      <c r="DQ122" s="766" t="s">
        <v>118</v>
      </c>
      <c r="DR122" s="766"/>
      <c r="DS122" s="766"/>
      <c r="DT122" s="766"/>
      <c r="DU122" s="766"/>
      <c r="DV122" s="743" t="s">
        <v>118</v>
      </c>
      <c r="DW122" s="743"/>
      <c r="DX122" s="743"/>
      <c r="DY122" s="743"/>
      <c r="DZ122" s="744"/>
    </row>
    <row r="123" spans="1:130" s="208" customFormat="1" ht="26.25" customHeight="1" x14ac:dyDescent="0.2">
      <c r="A123" s="769"/>
      <c r="B123" s="770"/>
      <c r="C123" s="764" t="s">
        <v>423</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29" t="s">
        <v>152</v>
      </c>
      <c r="BA123" s="229"/>
      <c r="BB123" s="229"/>
      <c r="BC123" s="229"/>
      <c r="BD123" s="229"/>
      <c r="BE123" s="229"/>
      <c r="BF123" s="229"/>
      <c r="BG123" s="229"/>
      <c r="BH123" s="229"/>
      <c r="BI123" s="229"/>
      <c r="BJ123" s="229"/>
      <c r="BK123" s="229"/>
      <c r="BL123" s="229"/>
      <c r="BM123" s="229"/>
      <c r="BN123" s="229"/>
      <c r="BO123" s="829" t="s">
        <v>437</v>
      </c>
      <c r="BP123" s="830"/>
      <c r="BQ123" s="781">
        <v>740226695</v>
      </c>
      <c r="BR123" s="782"/>
      <c r="BS123" s="782"/>
      <c r="BT123" s="782"/>
      <c r="BU123" s="782"/>
      <c r="BV123" s="782">
        <v>721402003</v>
      </c>
      <c r="BW123" s="782"/>
      <c r="BX123" s="782"/>
      <c r="BY123" s="782"/>
      <c r="BZ123" s="782"/>
      <c r="CA123" s="782">
        <v>696061488</v>
      </c>
      <c r="CB123" s="782"/>
      <c r="CC123" s="782"/>
      <c r="CD123" s="782"/>
      <c r="CE123" s="782"/>
      <c r="CF123" s="697"/>
      <c r="CG123" s="698"/>
      <c r="CH123" s="698"/>
      <c r="CI123" s="698"/>
      <c r="CJ123" s="783"/>
      <c r="CK123" s="821"/>
      <c r="CL123" s="803"/>
      <c r="CM123" s="803"/>
      <c r="CN123" s="803"/>
      <c r="CO123" s="804"/>
      <c r="CP123" s="784" t="s">
        <v>382</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5">
      <c r="A124" s="769"/>
      <c r="B124" s="770"/>
      <c r="C124" s="764" t="s">
        <v>426</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438</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185.8</v>
      </c>
      <c r="BR124" s="780"/>
      <c r="BS124" s="780"/>
      <c r="BT124" s="780"/>
      <c r="BU124" s="780"/>
      <c r="BV124" s="780">
        <v>183.3</v>
      </c>
      <c r="BW124" s="780"/>
      <c r="BX124" s="780"/>
      <c r="BY124" s="780"/>
      <c r="BZ124" s="780"/>
      <c r="CA124" s="780">
        <v>178.5</v>
      </c>
      <c r="CB124" s="780"/>
      <c r="CC124" s="780"/>
      <c r="CD124" s="780"/>
      <c r="CE124" s="780"/>
      <c r="CF124" s="675"/>
      <c r="CG124" s="676"/>
      <c r="CH124" s="676"/>
      <c r="CI124" s="676"/>
      <c r="CJ124" s="810"/>
      <c r="CK124" s="822"/>
      <c r="CL124" s="822"/>
      <c r="CM124" s="822"/>
      <c r="CN124" s="822"/>
      <c r="CO124" s="823"/>
      <c r="CP124" s="811" t="s">
        <v>439</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428</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v>2693361</v>
      </c>
      <c r="AB125" s="729"/>
      <c r="AC125" s="729"/>
      <c r="AD125" s="729"/>
      <c r="AE125" s="730"/>
      <c r="AF125" s="731">
        <v>2695626</v>
      </c>
      <c r="AG125" s="729"/>
      <c r="AH125" s="729"/>
      <c r="AI125" s="729"/>
      <c r="AJ125" s="730"/>
      <c r="AK125" s="731">
        <v>2641399</v>
      </c>
      <c r="AL125" s="729"/>
      <c r="AM125" s="729"/>
      <c r="AN125" s="729"/>
      <c r="AO125" s="730"/>
      <c r="AP125" s="773">
        <v>0.8</v>
      </c>
      <c r="AQ125" s="774"/>
      <c r="AR125" s="774"/>
      <c r="AS125" s="774"/>
      <c r="AT125" s="775"/>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440</v>
      </c>
      <c r="CL125" s="800"/>
      <c r="CM125" s="800"/>
      <c r="CN125" s="800"/>
      <c r="CO125" s="801"/>
      <c r="CP125" s="808" t="s">
        <v>441</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430</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v>345256</v>
      </c>
      <c r="AB126" s="729"/>
      <c r="AC126" s="729"/>
      <c r="AD126" s="729"/>
      <c r="AE126" s="730"/>
      <c r="AF126" s="731">
        <v>348798</v>
      </c>
      <c r="AG126" s="729"/>
      <c r="AH126" s="729"/>
      <c r="AI126" s="729"/>
      <c r="AJ126" s="730"/>
      <c r="AK126" s="731">
        <v>348796</v>
      </c>
      <c r="AL126" s="729"/>
      <c r="AM126" s="729"/>
      <c r="AN126" s="729"/>
      <c r="AO126" s="730"/>
      <c r="AP126" s="773">
        <v>0.1</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442</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443</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t="s">
        <v>118</v>
      </c>
      <c r="AB127" s="729"/>
      <c r="AC127" s="729"/>
      <c r="AD127" s="729"/>
      <c r="AE127" s="730"/>
      <c r="AF127" s="731" t="s">
        <v>118</v>
      </c>
      <c r="AG127" s="729"/>
      <c r="AH127" s="729"/>
      <c r="AI127" s="729"/>
      <c r="AJ127" s="730"/>
      <c r="AK127" s="731" t="s">
        <v>118</v>
      </c>
      <c r="AL127" s="729"/>
      <c r="AM127" s="729"/>
      <c r="AN127" s="729"/>
      <c r="AO127" s="730"/>
      <c r="AP127" s="773" t="s">
        <v>118</v>
      </c>
      <c r="AQ127" s="774"/>
      <c r="AR127" s="774"/>
      <c r="AS127" s="774"/>
      <c r="AT127" s="775"/>
      <c r="AU127" s="210"/>
      <c r="AV127" s="210"/>
      <c r="AW127" s="210"/>
      <c r="AX127" s="790" t="s">
        <v>444</v>
      </c>
      <c r="AY127" s="761"/>
      <c r="AZ127" s="761"/>
      <c r="BA127" s="761"/>
      <c r="BB127" s="761"/>
      <c r="BC127" s="761"/>
      <c r="BD127" s="761"/>
      <c r="BE127" s="762"/>
      <c r="BF127" s="760" t="s">
        <v>445</v>
      </c>
      <c r="BG127" s="761"/>
      <c r="BH127" s="761"/>
      <c r="BI127" s="761"/>
      <c r="BJ127" s="761"/>
      <c r="BK127" s="761"/>
      <c r="BL127" s="762"/>
      <c r="BM127" s="760" t="s">
        <v>446</v>
      </c>
      <c r="BN127" s="761"/>
      <c r="BO127" s="761"/>
      <c r="BP127" s="761"/>
      <c r="BQ127" s="761"/>
      <c r="BR127" s="761"/>
      <c r="BS127" s="762"/>
      <c r="BT127" s="760" t="s">
        <v>447</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448</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5">
      <c r="A128" s="745" t="s">
        <v>449</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450</v>
      </c>
      <c r="X128" s="747"/>
      <c r="Y128" s="747"/>
      <c r="Z128" s="748"/>
      <c r="AA128" s="749">
        <v>1488032</v>
      </c>
      <c r="AB128" s="750"/>
      <c r="AC128" s="750"/>
      <c r="AD128" s="750"/>
      <c r="AE128" s="751"/>
      <c r="AF128" s="752">
        <v>681639</v>
      </c>
      <c r="AG128" s="750"/>
      <c r="AH128" s="750"/>
      <c r="AI128" s="750"/>
      <c r="AJ128" s="751"/>
      <c r="AK128" s="752">
        <v>2113703</v>
      </c>
      <c r="AL128" s="750"/>
      <c r="AM128" s="750"/>
      <c r="AN128" s="750"/>
      <c r="AO128" s="751"/>
      <c r="AP128" s="753"/>
      <c r="AQ128" s="754"/>
      <c r="AR128" s="754"/>
      <c r="AS128" s="754"/>
      <c r="AT128" s="755"/>
      <c r="AU128" s="210"/>
      <c r="AV128" s="210"/>
      <c r="AW128" s="210"/>
      <c r="AX128" s="756" t="s">
        <v>451</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452</v>
      </c>
      <c r="CQ128" s="679"/>
      <c r="CR128" s="679"/>
      <c r="CS128" s="679"/>
      <c r="CT128" s="679"/>
      <c r="CU128" s="679"/>
      <c r="CV128" s="679"/>
      <c r="CW128" s="679"/>
      <c r="CX128" s="679"/>
      <c r="CY128" s="679"/>
      <c r="CZ128" s="679"/>
      <c r="DA128" s="679"/>
      <c r="DB128" s="679"/>
      <c r="DC128" s="679"/>
      <c r="DD128" s="679"/>
      <c r="DE128" s="679"/>
      <c r="DF128" s="680"/>
      <c r="DG128" s="739">
        <v>1432541</v>
      </c>
      <c r="DH128" s="740"/>
      <c r="DI128" s="740"/>
      <c r="DJ128" s="740"/>
      <c r="DK128" s="740"/>
      <c r="DL128" s="740">
        <v>1316503</v>
      </c>
      <c r="DM128" s="740"/>
      <c r="DN128" s="740"/>
      <c r="DO128" s="740"/>
      <c r="DP128" s="740"/>
      <c r="DQ128" s="740">
        <v>1212466</v>
      </c>
      <c r="DR128" s="740"/>
      <c r="DS128" s="740"/>
      <c r="DT128" s="740"/>
      <c r="DU128" s="740"/>
      <c r="DV128" s="741">
        <v>0.4</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453</v>
      </c>
      <c r="X129" s="726"/>
      <c r="Y129" s="726"/>
      <c r="Z129" s="727"/>
      <c r="AA129" s="728">
        <v>346850325</v>
      </c>
      <c r="AB129" s="729"/>
      <c r="AC129" s="729"/>
      <c r="AD129" s="729"/>
      <c r="AE129" s="730"/>
      <c r="AF129" s="731">
        <v>352918448</v>
      </c>
      <c r="AG129" s="729"/>
      <c r="AH129" s="729"/>
      <c r="AI129" s="729"/>
      <c r="AJ129" s="730"/>
      <c r="AK129" s="731">
        <v>363762355</v>
      </c>
      <c r="AL129" s="729"/>
      <c r="AM129" s="729"/>
      <c r="AN129" s="729"/>
      <c r="AO129" s="730"/>
      <c r="AP129" s="732"/>
      <c r="AQ129" s="733"/>
      <c r="AR129" s="733"/>
      <c r="AS129" s="733"/>
      <c r="AT129" s="734"/>
      <c r="AU129" s="211"/>
      <c r="AV129" s="211"/>
      <c r="AW129" s="211"/>
      <c r="AX129" s="700" t="s">
        <v>454</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455</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456</v>
      </c>
      <c r="X130" s="726"/>
      <c r="Y130" s="726"/>
      <c r="Z130" s="727"/>
      <c r="AA130" s="728">
        <v>48921050</v>
      </c>
      <c r="AB130" s="729"/>
      <c r="AC130" s="729"/>
      <c r="AD130" s="729"/>
      <c r="AE130" s="730"/>
      <c r="AF130" s="731">
        <v>48048756</v>
      </c>
      <c r="AG130" s="729"/>
      <c r="AH130" s="729"/>
      <c r="AI130" s="729"/>
      <c r="AJ130" s="730"/>
      <c r="AK130" s="731">
        <v>45494352</v>
      </c>
      <c r="AL130" s="729"/>
      <c r="AM130" s="729"/>
      <c r="AN130" s="729"/>
      <c r="AO130" s="730"/>
      <c r="AP130" s="732"/>
      <c r="AQ130" s="733"/>
      <c r="AR130" s="733"/>
      <c r="AS130" s="733"/>
      <c r="AT130" s="734"/>
      <c r="AU130" s="211"/>
      <c r="AV130" s="211"/>
      <c r="AW130" s="211"/>
      <c r="AX130" s="700" t="s">
        <v>457</v>
      </c>
      <c r="AY130" s="701"/>
      <c r="AZ130" s="701"/>
      <c r="BA130" s="701"/>
      <c r="BB130" s="701"/>
      <c r="BC130" s="701"/>
      <c r="BD130" s="701"/>
      <c r="BE130" s="702"/>
      <c r="BF130" s="703">
        <v>11.2</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458</v>
      </c>
      <c r="X131" s="710"/>
      <c r="Y131" s="710"/>
      <c r="Z131" s="711"/>
      <c r="AA131" s="712">
        <v>297929275</v>
      </c>
      <c r="AB131" s="713"/>
      <c r="AC131" s="713"/>
      <c r="AD131" s="713"/>
      <c r="AE131" s="714"/>
      <c r="AF131" s="715">
        <v>304869692</v>
      </c>
      <c r="AG131" s="713"/>
      <c r="AH131" s="713"/>
      <c r="AI131" s="713"/>
      <c r="AJ131" s="714"/>
      <c r="AK131" s="715">
        <v>318268003</v>
      </c>
      <c r="AL131" s="713"/>
      <c r="AM131" s="713"/>
      <c r="AN131" s="713"/>
      <c r="AO131" s="714"/>
      <c r="AP131" s="716"/>
      <c r="AQ131" s="717"/>
      <c r="AR131" s="717"/>
      <c r="AS131" s="717"/>
      <c r="AT131" s="718"/>
      <c r="AU131" s="211"/>
      <c r="AV131" s="211"/>
      <c r="AW131" s="211"/>
      <c r="AX131" s="678" t="s">
        <v>459</v>
      </c>
      <c r="AY131" s="679"/>
      <c r="AZ131" s="679"/>
      <c r="BA131" s="679"/>
      <c r="BB131" s="679"/>
      <c r="BC131" s="679"/>
      <c r="BD131" s="679"/>
      <c r="BE131" s="680"/>
      <c r="BF131" s="681">
        <v>178.5</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460</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461</v>
      </c>
      <c r="W132" s="691"/>
      <c r="X132" s="691"/>
      <c r="Y132" s="691"/>
      <c r="Z132" s="692"/>
      <c r="AA132" s="693">
        <v>11.78587301</v>
      </c>
      <c r="AB132" s="694"/>
      <c r="AC132" s="694"/>
      <c r="AD132" s="694"/>
      <c r="AE132" s="695"/>
      <c r="AF132" s="696">
        <v>11.46754059</v>
      </c>
      <c r="AG132" s="694"/>
      <c r="AH132" s="694"/>
      <c r="AI132" s="694"/>
      <c r="AJ132" s="695"/>
      <c r="AK132" s="696">
        <v>10.405145040000001</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462</v>
      </c>
      <c r="W133" s="670"/>
      <c r="X133" s="670"/>
      <c r="Y133" s="670"/>
      <c r="Z133" s="671"/>
      <c r="AA133" s="672">
        <v>10.9</v>
      </c>
      <c r="AB133" s="673"/>
      <c r="AC133" s="673"/>
      <c r="AD133" s="673"/>
      <c r="AE133" s="674"/>
      <c r="AF133" s="672">
        <v>11.3</v>
      </c>
      <c r="AG133" s="673"/>
      <c r="AH133" s="673"/>
      <c r="AI133" s="673"/>
      <c r="AJ133" s="674"/>
      <c r="AK133" s="672">
        <v>11.2</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4/+celzFqlQX5ijLvq3sg82YvIU7sJWeVeJA9evbtNdmXODLexVUQWNsbRMVwJFUy9j/yZTZEdz4sJmFlHGgHQ==" saltValue="jDVGV7B3jWfAOOVw1OwHY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m4VxD3yKLYYcA1+Mytu4iQqwPlTeAJx0iU7jBGuApPMabCT1Eb03LV+ZNJiNHaRCRGnqjyeTfkAkrgBgecEr2w==" saltValue="TUpYJemc+9BcTltiWFgec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C9mJS0bKp0iQJ9LlvVU/hcFhn8yM1cJ5ROcPRE4naIi4Ac1Ajptwqgzqj+DBTTu8fRAlwbAOobhMdxXcv/ZeYQ==" saltValue="lHM2luCBhrogPDG8pa2k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463</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464</v>
      </c>
      <c r="AL6" s="244"/>
      <c r="AM6" s="244"/>
      <c r="AN6" s="244"/>
    </row>
    <row r="7" spans="1:46" ht="13.5" customHeight="1" x14ac:dyDescent="0.2">
      <c r="A7" s="243"/>
      <c r="AK7" s="246"/>
      <c r="AL7" s="247"/>
      <c r="AM7" s="247"/>
      <c r="AN7" s="248"/>
      <c r="AO7" s="1100" t="s">
        <v>465</v>
      </c>
      <c r="AP7" s="249"/>
      <c r="AQ7" s="250" t="s">
        <v>466</v>
      </c>
      <c r="AR7" s="251"/>
    </row>
    <row r="8" spans="1:46" ht="13" x14ac:dyDescent="0.2">
      <c r="A8" s="243"/>
      <c r="AK8" s="252"/>
      <c r="AL8" s="253"/>
      <c r="AM8" s="253"/>
      <c r="AN8" s="254"/>
      <c r="AO8" s="1101"/>
      <c r="AP8" s="255" t="s">
        <v>467</v>
      </c>
      <c r="AQ8" s="256" t="s">
        <v>468</v>
      </c>
      <c r="AR8" s="257" t="s">
        <v>469</v>
      </c>
    </row>
    <row r="9" spans="1:46" ht="13" x14ac:dyDescent="0.2">
      <c r="A9" s="243"/>
      <c r="AK9" s="1093" t="s">
        <v>470</v>
      </c>
      <c r="AL9" s="1094"/>
      <c r="AM9" s="1094"/>
      <c r="AN9" s="1095"/>
      <c r="AO9" s="258">
        <v>173302746</v>
      </c>
      <c r="AP9" s="258">
        <v>123326</v>
      </c>
      <c r="AQ9" s="259">
        <v>88289</v>
      </c>
      <c r="AR9" s="260">
        <v>39.700000000000003</v>
      </c>
    </row>
    <row r="10" spans="1:46" ht="13.5" customHeight="1" x14ac:dyDescent="0.2">
      <c r="A10" s="243"/>
      <c r="AK10" s="1093" t="s">
        <v>471</v>
      </c>
      <c r="AL10" s="1094"/>
      <c r="AM10" s="1094"/>
      <c r="AN10" s="1095"/>
      <c r="AO10" s="258">
        <v>1232756</v>
      </c>
      <c r="AP10" s="258">
        <v>877</v>
      </c>
      <c r="AQ10" s="259">
        <v>471</v>
      </c>
      <c r="AR10" s="260">
        <v>86.2</v>
      </c>
    </row>
    <row r="11" spans="1:46" ht="13.5" customHeight="1" x14ac:dyDescent="0.2">
      <c r="A11" s="243"/>
      <c r="AK11" s="1093" t="s">
        <v>472</v>
      </c>
      <c r="AL11" s="1094"/>
      <c r="AM11" s="1094"/>
      <c r="AN11" s="1095"/>
      <c r="AO11" s="258" t="s">
        <v>473</v>
      </c>
      <c r="AP11" s="258" t="s">
        <v>473</v>
      </c>
      <c r="AQ11" s="259" t="s">
        <v>473</v>
      </c>
      <c r="AR11" s="260" t="s">
        <v>473</v>
      </c>
    </row>
    <row r="12" spans="1:46" ht="13.5" customHeight="1" x14ac:dyDescent="0.2">
      <c r="A12" s="243"/>
      <c r="AK12" s="1093" t="s">
        <v>474</v>
      </c>
      <c r="AL12" s="1094"/>
      <c r="AM12" s="1094"/>
      <c r="AN12" s="1095"/>
      <c r="AO12" s="258">
        <v>56580</v>
      </c>
      <c r="AP12" s="258">
        <v>40</v>
      </c>
      <c r="AQ12" s="259">
        <v>7</v>
      </c>
      <c r="AR12" s="260">
        <v>471.4</v>
      </c>
    </row>
    <row r="13" spans="1:46" ht="13.5" customHeight="1" x14ac:dyDescent="0.2">
      <c r="A13" s="243"/>
      <c r="AK13" s="1093" t="s">
        <v>475</v>
      </c>
      <c r="AL13" s="1094"/>
      <c r="AM13" s="1094"/>
      <c r="AN13" s="1095"/>
      <c r="AO13" s="258">
        <v>3421947</v>
      </c>
      <c r="AP13" s="258">
        <v>2435</v>
      </c>
      <c r="AQ13" s="259">
        <v>1062</v>
      </c>
      <c r="AR13" s="260">
        <v>129.30000000000001</v>
      </c>
    </row>
    <row r="14" spans="1:46" ht="13.5" customHeight="1" x14ac:dyDescent="0.2">
      <c r="A14" s="243"/>
      <c r="AK14" s="1093" t="s">
        <v>476</v>
      </c>
      <c r="AL14" s="1094"/>
      <c r="AM14" s="1094"/>
      <c r="AN14" s="1095"/>
      <c r="AO14" s="258">
        <v>-12396423</v>
      </c>
      <c r="AP14" s="258">
        <v>-8822</v>
      </c>
      <c r="AQ14" s="259">
        <v>-6260</v>
      </c>
      <c r="AR14" s="260">
        <v>40.9</v>
      </c>
    </row>
    <row r="15" spans="1:46" ht="13" x14ac:dyDescent="0.2">
      <c r="A15" s="243"/>
      <c r="AK15" s="1090" t="s">
        <v>152</v>
      </c>
      <c r="AL15" s="1091"/>
      <c r="AM15" s="1091"/>
      <c r="AN15" s="1092"/>
      <c r="AO15" s="258">
        <v>165617606</v>
      </c>
      <c r="AP15" s="258">
        <v>117857</v>
      </c>
      <c r="AQ15" s="259">
        <v>83568</v>
      </c>
      <c r="AR15" s="260">
        <v>41</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477</v>
      </c>
    </row>
    <row r="20" spans="1:46" ht="13" x14ac:dyDescent="0.2">
      <c r="A20" s="243"/>
      <c r="AK20" s="265"/>
      <c r="AL20" s="266"/>
      <c r="AM20" s="266"/>
      <c r="AN20" s="267"/>
      <c r="AO20" s="268" t="s">
        <v>478</v>
      </c>
      <c r="AP20" s="269" t="s">
        <v>479</v>
      </c>
      <c r="AQ20" s="270" t="s">
        <v>480</v>
      </c>
      <c r="AR20" s="271"/>
    </row>
    <row r="21" spans="1:46" s="244" customFormat="1" ht="13" x14ac:dyDescent="0.2">
      <c r="A21" s="272"/>
      <c r="AK21" s="1096" t="s">
        <v>481</v>
      </c>
      <c r="AL21" s="1097"/>
      <c r="AM21" s="1097"/>
      <c r="AN21" s="1098"/>
      <c r="AO21" s="273">
        <v>1355.49</v>
      </c>
      <c r="AP21" s="274">
        <v>935.76</v>
      </c>
      <c r="AQ21" s="275">
        <v>419.73</v>
      </c>
      <c r="AS21" s="276"/>
      <c r="AT21" s="272"/>
    </row>
    <row r="22" spans="1:46" s="244" customFormat="1" ht="13" x14ac:dyDescent="0.2">
      <c r="A22" s="272"/>
      <c r="AK22" s="1096" t="s">
        <v>482</v>
      </c>
      <c r="AL22" s="1097"/>
      <c r="AM22" s="1097"/>
      <c r="AN22" s="1098"/>
      <c r="AO22" s="277">
        <v>99.6</v>
      </c>
      <c r="AP22" s="278">
        <v>100.2</v>
      </c>
      <c r="AQ22" s="279">
        <v>-0.6</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483</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484</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485</v>
      </c>
      <c r="AL29" s="244"/>
      <c r="AM29" s="244"/>
      <c r="AN29" s="244"/>
      <c r="AS29" s="286"/>
    </row>
    <row r="30" spans="1:46" ht="13.5" customHeight="1" x14ac:dyDescent="0.2">
      <c r="A30" s="243"/>
      <c r="AK30" s="246"/>
      <c r="AL30" s="247"/>
      <c r="AM30" s="247"/>
      <c r="AN30" s="248"/>
      <c r="AO30" s="1100" t="s">
        <v>465</v>
      </c>
      <c r="AP30" s="249"/>
      <c r="AQ30" s="250" t="s">
        <v>466</v>
      </c>
      <c r="AR30" s="251"/>
    </row>
    <row r="31" spans="1:46" ht="13" x14ac:dyDescent="0.2">
      <c r="A31" s="243"/>
      <c r="AK31" s="252"/>
      <c r="AL31" s="253"/>
      <c r="AM31" s="253"/>
      <c r="AN31" s="254"/>
      <c r="AO31" s="1101"/>
      <c r="AP31" s="255" t="s">
        <v>467</v>
      </c>
      <c r="AQ31" s="256" t="s">
        <v>468</v>
      </c>
      <c r="AR31" s="257" t="s">
        <v>469</v>
      </c>
    </row>
    <row r="32" spans="1:46" ht="27" customHeight="1" x14ac:dyDescent="0.2">
      <c r="A32" s="243"/>
      <c r="AK32" s="1087" t="s">
        <v>486</v>
      </c>
      <c r="AL32" s="1088"/>
      <c r="AM32" s="1088"/>
      <c r="AN32" s="1089"/>
      <c r="AO32" s="258">
        <v>70264538</v>
      </c>
      <c r="AP32" s="258">
        <v>50002</v>
      </c>
      <c r="AQ32" s="259">
        <v>24743</v>
      </c>
      <c r="AR32" s="260">
        <v>102.1</v>
      </c>
    </row>
    <row r="33" spans="1:2046 2052:4096 4102:5116 5122:7166 7172:9216 9222:10236 10242:12286 12292:14336 14342:15356 15362:16384" ht="13.5" customHeight="1" x14ac:dyDescent="0.2">
      <c r="A33" s="243"/>
      <c r="AK33" s="1087" t="s">
        <v>487</v>
      </c>
      <c r="AL33" s="1088"/>
      <c r="AM33" s="1088"/>
      <c r="AN33" s="1089"/>
      <c r="AO33" s="258" t="s">
        <v>473</v>
      </c>
      <c r="AP33" s="258" t="s">
        <v>473</v>
      </c>
      <c r="AQ33" s="259">
        <v>934</v>
      </c>
      <c r="AR33" s="260" t="s">
        <v>473</v>
      </c>
    </row>
    <row r="34" spans="1:2046 2052:4096 4102:5116 5122:7166 7172:9216 9222:10236 10242:12286 12292:14336 14342:15356 15362:16384" ht="27" customHeight="1" x14ac:dyDescent="0.2">
      <c r="A34" s="243"/>
      <c r="AK34" s="1087" t="s">
        <v>488</v>
      </c>
      <c r="AL34" s="1088"/>
      <c r="AM34" s="1088"/>
      <c r="AN34" s="1089"/>
      <c r="AO34" s="258">
        <v>3861117</v>
      </c>
      <c r="AP34" s="258">
        <v>2748</v>
      </c>
      <c r="AQ34" s="259">
        <v>21103</v>
      </c>
      <c r="AR34" s="260">
        <v>-87</v>
      </c>
    </row>
    <row r="35" spans="1:2046 2052:4096 4102:5116 5122:7166 7172:9216 9222:10236 10242:12286 12292:14336 14342:15356 15362:16384" ht="27" customHeight="1" x14ac:dyDescent="0.2">
      <c r="A35" s="243"/>
      <c r="AK35" s="1087" t="s">
        <v>489</v>
      </c>
      <c r="AL35" s="1088"/>
      <c r="AM35" s="1088"/>
      <c r="AN35" s="1089"/>
      <c r="AO35" s="258">
        <v>2878895</v>
      </c>
      <c r="AP35" s="258">
        <v>2049</v>
      </c>
      <c r="AQ35" s="259">
        <v>738</v>
      </c>
      <c r="AR35" s="260">
        <v>177.6</v>
      </c>
    </row>
    <row r="36" spans="1:2046 2052:4096 4102:5116 5122:7166 7172:9216 9222:10236 10242:12286 12292:14336 14342:15356 15362:16384" ht="27" customHeight="1" x14ac:dyDescent="0.2">
      <c r="A36" s="243"/>
      <c r="AK36" s="1087" t="s">
        <v>490</v>
      </c>
      <c r="AL36" s="1088"/>
      <c r="AM36" s="1088"/>
      <c r="AN36" s="1089"/>
      <c r="AO36" s="258">
        <v>135</v>
      </c>
      <c r="AP36" s="258">
        <v>0</v>
      </c>
      <c r="AQ36" s="259">
        <v>46</v>
      </c>
      <c r="AR36" s="260">
        <v>-100</v>
      </c>
    </row>
    <row r="37" spans="1:2046 2052:4096 4102:5116 5122:7166 7172:9216 9222:10236 10242:12286 12292:14336 14342:15356 15362:16384" ht="13.5" customHeight="1" x14ac:dyDescent="0.2">
      <c r="A37" s="243"/>
      <c r="AK37" s="1087" t="s">
        <v>491</v>
      </c>
      <c r="AL37" s="1088"/>
      <c r="AM37" s="1088"/>
      <c r="AN37" s="1089"/>
      <c r="AO37" s="258">
        <v>3713032</v>
      </c>
      <c r="AP37" s="258">
        <v>2642</v>
      </c>
      <c r="AQ37" s="259">
        <v>387</v>
      </c>
      <c r="AR37" s="260">
        <v>582.70000000000005</v>
      </c>
    </row>
    <row r="38" spans="1:2046 2052:4096 4102:5116 5122:7166 7172:9216 9222:10236 10242:12286 12292:14336 14342:15356 15362:16384" ht="27" customHeight="1" x14ac:dyDescent="0.2">
      <c r="A38" s="243"/>
      <c r="AK38" s="1084" t="s">
        <v>492</v>
      </c>
      <c r="AL38" s="1085"/>
      <c r="AM38" s="1085"/>
      <c r="AN38" s="1086"/>
      <c r="AO38" s="287">
        <v>6585</v>
      </c>
      <c r="AP38" s="287">
        <v>5</v>
      </c>
      <c r="AQ38" s="288">
        <v>1</v>
      </c>
      <c r="AR38" s="279">
        <v>400</v>
      </c>
      <c r="AS38" s="286"/>
    </row>
    <row r="39" spans="1:2046 2052:4096 4102:5116 5122:7166 7172:9216 9222:10236 10242:12286 12292:14336 14342:15356 15362:16384" ht="13" x14ac:dyDescent="0.2">
      <c r="A39" s="243"/>
      <c r="AK39" s="1084" t="s">
        <v>493</v>
      </c>
      <c r="AL39" s="1085"/>
      <c r="AM39" s="1085"/>
      <c r="AN39" s="1086"/>
      <c r="AO39" s="258">
        <v>-2113703</v>
      </c>
      <c r="AP39" s="258">
        <v>-1504</v>
      </c>
      <c r="AQ39" s="259">
        <v>-1874</v>
      </c>
      <c r="AR39" s="260">
        <v>-19.7</v>
      </c>
      <c r="AS39" s="286"/>
    </row>
    <row r="40" spans="1:2046 2052:4096 4102:5116 5122:7166 7172:9216 9222:10236 10242:12286 12292:14336 14342:15356 15362:16384" ht="27" customHeight="1" x14ac:dyDescent="0.2">
      <c r="A40" s="243"/>
      <c r="AK40" s="1087" t="s">
        <v>494</v>
      </c>
      <c r="AL40" s="1088"/>
      <c r="AM40" s="1088"/>
      <c r="AN40" s="1089"/>
      <c r="AO40" s="258">
        <v>-45494352</v>
      </c>
      <c r="AP40" s="258">
        <v>-32375</v>
      </c>
      <c r="AQ40" s="259">
        <v>-26082</v>
      </c>
      <c r="AR40" s="260">
        <v>24.1</v>
      </c>
      <c r="AS40" s="286"/>
    </row>
    <row r="41" spans="1:2046 2052:4096 4102:5116 5122:7166 7172:9216 9222:10236 10242:12286 12292:14336 14342:15356 15362:16384" ht="13" x14ac:dyDescent="0.2">
      <c r="A41" s="243"/>
      <c r="AK41" s="1090" t="s">
        <v>495</v>
      </c>
      <c r="AL41" s="1091"/>
      <c r="AM41" s="1091"/>
      <c r="AN41" s="1092"/>
      <c r="AO41" s="258">
        <v>33116247</v>
      </c>
      <c r="AP41" s="258">
        <v>23566</v>
      </c>
      <c r="AQ41" s="259">
        <v>19998</v>
      </c>
      <c r="AR41" s="260">
        <v>17.8</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s="239" customFormat="1" ht="13" x14ac:dyDescent="0.2">
      <c r="A43" s="243"/>
      <c r="AP43" s="289"/>
      <c r="AQ43" s="264"/>
      <c r="AS43" s="286"/>
      <c r="AT43" s="243"/>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s="239" customFormat="1" ht="13" x14ac:dyDescent="0.2">
      <c r="A44" s="243"/>
      <c r="AQ44" s="264"/>
      <c r="AS44" s="245"/>
      <c r="AT44" s="243"/>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s="239" customFormat="1" ht="17.25" customHeight="1" x14ac:dyDescent="0.2">
      <c r="A47" s="292" t="s">
        <v>496</v>
      </c>
      <c r="AS47" s="245"/>
      <c r="AT47" s="243"/>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497</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465</v>
      </c>
      <c r="AN49" s="1081" t="s">
        <v>498</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499</v>
      </c>
      <c r="AO50" s="300" t="s">
        <v>500</v>
      </c>
      <c r="AP50" s="301" t="s">
        <v>501</v>
      </c>
      <c r="AQ50" s="302" t="s">
        <v>502</v>
      </c>
      <c r="AR50" s="303" t="s">
        <v>503</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504</v>
      </c>
      <c r="AL51" s="296"/>
      <c r="AM51" s="304">
        <v>106397596</v>
      </c>
      <c r="AN51" s="305">
        <v>74987</v>
      </c>
      <c r="AO51" s="306">
        <v>15.7</v>
      </c>
      <c r="AP51" s="307">
        <v>46888</v>
      </c>
      <c r="AQ51" s="308">
        <v>9.5</v>
      </c>
      <c r="AR51" s="309">
        <v>6.2</v>
      </c>
    </row>
    <row r="52" spans="1:16384" ht="13" x14ac:dyDescent="0.2">
      <c r="A52" s="243"/>
      <c r="AK52" s="310"/>
      <c r="AL52" s="311" t="s">
        <v>505</v>
      </c>
      <c r="AM52" s="312">
        <v>32971896</v>
      </c>
      <c r="AN52" s="313">
        <v>23238</v>
      </c>
      <c r="AO52" s="314">
        <v>5</v>
      </c>
      <c r="AP52" s="315">
        <v>14375</v>
      </c>
      <c r="AQ52" s="316">
        <v>-5.5</v>
      </c>
      <c r="AR52" s="317">
        <v>10.5</v>
      </c>
    </row>
    <row r="53" spans="1:16384" ht="13" x14ac:dyDescent="0.2">
      <c r="A53" s="243"/>
      <c r="AK53" s="295" t="s">
        <v>506</v>
      </c>
      <c r="AL53" s="296"/>
      <c r="AM53" s="304">
        <v>119860608</v>
      </c>
      <c r="AN53" s="305">
        <v>84694</v>
      </c>
      <c r="AO53" s="306">
        <v>12.9</v>
      </c>
      <c r="AP53" s="307">
        <v>46574</v>
      </c>
      <c r="AQ53" s="308">
        <v>-0.7</v>
      </c>
      <c r="AR53" s="309">
        <v>13.6</v>
      </c>
    </row>
    <row r="54" spans="1:16384" ht="13" x14ac:dyDescent="0.2">
      <c r="A54" s="243"/>
      <c r="AK54" s="310"/>
      <c r="AL54" s="311" t="s">
        <v>505</v>
      </c>
      <c r="AM54" s="312">
        <v>32828678</v>
      </c>
      <c r="AN54" s="313">
        <v>23197</v>
      </c>
      <c r="AO54" s="314">
        <v>-0.2</v>
      </c>
      <c r="AP54" s="315">
        <v>14394</v>
      </c>
      <c r="AQ54" s="316">
        <v>0.1</v>
      </c>
      <c r="AR54" s="317">
        <v>-0.3</v>
      </c>
    </row>
    <row r="55" spans="1:16384" ht="13" x14ac:dyDescent="0.2">
      <c r="A55" s="243"/>
      <c r="AK55" s="295" t="s">
        <v>507</v>
      </c>
      <c r="AL55" s="296"/>
      <c r="AM55" s="304">
        <v>110399744</v>
      </c>
      <c r="AN55" s="305">
        <v>78077</v>
      </c>
      <c r="AO55" s="306">
        <v>-7.8</v>
      </c>
      <c r="AP55" s="307">
        <v>44729</v>
      </c>
      <c r="AQ55" s="308">
        <v>-4</v>
      </c>
      <c r="AR55" s="309">
        <v>-3.8</v>
      </c>
    </row>
    <row r="56" spans="1:16384" ht="13" x14ac:dyDescent="0.2">
      <c r="A56" s="243"/>
      <c r="AK56" s="310"/>
      <c r="AL56" s="311" t="s">
        <v>505</v>
      </c>
      <c r="AM56" s="312">
        <v>35151161</v>
      </c>
      <c r="AN56" s="313">
        <v>24860</v>
      </c>
      <c r="AO56" s="314">
        <v>7.2</v>
      </c>
      <c r="AP56" s="315">
        <v>15395</v>
      </c>
      <c r="AQ56" s="316">
        <v>7</v>
      </c>
      <c r="AR56" s="317">
        <v>0.2</v>
      </c>
    </row>
    <row r="57" spans="1:16384" ht="13" x14ac:dyDescent="0.2">
      <c r="A57" s="243"/>
      <c r="AK57" s="295" t="s">
        <v>508</v>
      </c>
      <c r="AL57" s="296"/>
      <c r="AM57" s="304">
        <v>104483074</v>
      </c>
      <c r="AN57" s="305">
        <v>74073</v>
      </c>
      <c r="AO57" s="306">
        <v>-5.0999999999999996</v>
      </c>
      <c r="AP57" s="307">
        <v>44130</v>
      </c>
      <c r="AQ57" s="308">
        <v>-1.3</v>
      </c>
      <c r="AR57" s="309">
        <v>-3.8</v>
      </c>
    </row>
    <row r="58" spans="1:16384" ht="13" x14ac:dyDescent="0.2">
      <c r="A58" s="243"/>
      <c r="AK58" s="310"/>
      <c r="AL58" s="311" t="s">
        <v>505</v>
      </c>
      <c r="AM58" s="312">
        <v>33414655</v>
      </c>
      <c r="AN58" s="313">
        <v>23689</v>
      </c>
      <c r="AO58" s="314">
        <v>-4.7</v>
      </c>
      <c r="AP58" s="315">
        <v>15920</v>
      </c>
      <c r="AQ58" s="316">
        <v>3.4</v>
      </c>
      <c r="AR58" s="317">
        <v>-8.1</v>
      </c>
    </row>
    <row r="59" spans="1:16384" ht="13" x14ac:dyDescent="0.2">
      <c r="A59" s="243"/>
      <c r="AK59" s="295" t="s">
        <v>509</v>
      </c>
      <c r="AL59" s="296"/>
      <c r="AM59" s="304">
        <v>112021434</v>
      </c>
      <c r="AN59" s="305">
        <v>79717</v>
      </c>
      <c r="AO59" s="306">
        <v>7.6</v>
      </c>
      <c r="AP59" s="307">
        <v>44816</v>
      </c>
      <c r="AQ59" s="308">
        <v>1.6</v>
      </c>
      <c r="AR59" s="309">
        <v>6</v>
      </c>
    </row>
    <row r="60" spans="1:16384" ht="13" x14ac:dyDescent="0.2">
      <c r="A60" s="243"/>
      <c r="AK60" s="310"/>
      <c r="AL60" s="311" t="s">
        <v>505</v>
      </c>
      <c r="AM60" s="312">
        <v>42769248</v>
      </c>
      <c r="AN60" s="313">
        <v>30435</v>
      </c>
      <c r="AO60" s="314">
        <v>28.5</v>
      </c>
      <c r="AP60" s="315">
        <v>17040</v>
      </c>
      <c r="AQ60" s="316">
        <v>7</v>
      </c>
      <c r="AR60" s="317">
        <v>21.5</v>
      </c>
    </row>
    <row r="61" spans="1:16384" ht="13" x14ac:dyDescent="0.2">
      <c r="A61" s="243"/>
      <c r="AK61" s="295" t="s">
        <v>510</v>
      </c>
      <c r="AL61" s="318"/>
      <c r="AM61" s="304">
        <v>110632491</v>
      </c>
      <c r="AN61" s="305">
        <v>78310</v>
      </c>
      <c r="AO61" s="306">
        <v>4.7</v>
      </c>
      <c r="AP61" s="307">
        <v>45427</v>
      </c>
      <c r="AQ61" s="319">
        <v>1</v>
      </c>
      <c r="AR61" s="309">
        <v>3.7</v>
      </c>
    </row>
    <row r="62" spans="1:16384" ht="13" x14ac:dyDescent="0.2">
      <c r="A62" s="243"/>
      <c r="AK62" s="310"/>
      <c r="AL62" s="311" t="s">
        <v>505</v>
      </c>
      <c r="AM62" s="312">
        <v>35427128</v>
      </c>
      <c r="AN62" s="313">
        <v>25084</v>
      </c>
      <c r="AO62" s="314">
        <v>7.2</v>
      </c>
      <c r="AP62" s="315">
        <v>15425</v>
      </c>
      <c r="AQ62" s="316">
        <v>2.4</v>
      </c>
      <c r="AR62" s="317">
        <v>4.8</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0uaHqmN/BHxece+rN4YZB75oLYfPpyV2uEaLVXmM8X7Eqm4R5O3n7EaY1gWTf35lxPj9cf8qz+tDR3//V9d2wg==" saltValue="CZj3clcfLSGbjIXonoHNV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tiN5p1WkVwDCkGfgrALzl1BJLHN5mX4rfMsFO+gQsjZZWmG4x2P2Kzjsx60P3d0Qw9LbaAjmBGVj/Z0bizX+Ag==" saltValue="0BqYgK3RsKqmGbcMrC/l8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xoAYHerI6iNyjbJzwwTjEpQRRWZuTLA4Bo7naIz57xKLc2hqXRkDKB2UZGqynzncjLxIquXTUxULmKZSlvt35w==" saltValue="HFRebF2A580yFc42oL5d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511</v>
      </c>
      <c r="G46" s="323" t="s">
        <v>512</v>
      </c>
      <c r="H46" s="323" t="s">
        <v>513</v>
      </c>
      <c r="I46" s="323" t="s">
        <v>514</v>
      </c>
      <c r="J46" s="324" t="s">
        <v>515</v>
      </c>
    </row>
    <row r="47" spans="2:10" ht="57.75" customHeight="1" x14ac:dyDescent="0.2">
      <c r="B47" s="7"/>
      <c r="C47" s="1102" t="s">
        <v>4</v>
      </c>
      <c r="D47" s="1102"/>
      <c r="E47" s="1103"/>
      <c r="F47" s="325">
        <v>6.58</v>
      </c>
      <c r="G47" s="326">
        <v>9.0500000000000007</v>
      </c>
      <c r="H47" s="326">
        <v>8.2899999999999991</v>
      </c>
      <c r="I47" s="326">
        <v>9.02</v>
      </c>
      <c r="J47" s="327">
        <v>8.7200000000000006</v>
      </c>
    </row>
    <row r="48" spans="2:10" ht="57.75" customHeight="1" x14ac:dyDescent="0.2">
      <c r="B48" s="8"/>
      <c r="C48" s="1104" t="s">
        <v>5</v>
      </c>
      <c r="D48" s="1104"/>
      <c r="E48" s="1105"/>
      <c r="F48" s="328">
        <v>0.25</v>
      </c>
      <c r="G48" s="329">
        <v>0.3</v>
      </c>
      <c r="H48" s="329">
        <v>0.3</v>
      </c>
      <c r="I48" s="329">
        <v>0.31</v>
      </c>
      <c r="J48" s="330">
        <v>0.3</v>
      </c>
    </row>
    <row r="49" spans="2:10" ht="57.75" customHeight="1" thickBot="1" x14ac:dyDescent="0.25">
      <c r="B49" s="9"/>
      <c r="C49" s="1106" t="s">
        <v>6</v>
      </c>
      <c r="D49" s="1106"/>
      <c r="E49" s="1107"/>
      <c r="F49" s="331">
        <v>7.0000000000000007E-2</v>
      </c>
      <c r="G49" s="332">
        <v>2.83</v>
      </c>
      <c r="H49" s="332">
        <v>0.62</v>
      </c>
      <c r="I49" s="332">
        <v>0.88</v>
      </c>
      <c r="J49" s="333" t="s">
        <v>516</v>
      </c>
    </row>
    <row r="50" spans="2:10" ht="13.5" customHeight="1" x14ac:dyDescent="0.2"/>
  </sheetData>
  <sheetProtection algorithmName="SHA-512" hashValue="NrMSl2VrjRPTg49YNT7GfqNDRtGqbGlJTfRMhAmL72UnKESErBzzYeDZIb2a5j4i7UqiCY7SdagOqmlNSoC8+w==" saltValue="shC07JnF2Bq7zyG4/Lc+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5269A75E-A8F0-409F-9855-FD58A4FA3201}">
  <ds:schemaRefs>
    <ds:schemaRef ds:uri="http://schemas.microsoft.com/sharepoint/v3/contenttype/forms"/>
  </ds:schemaRefs>
</ds:datastoreItem>
</file>

<file path=customXml/itemProps2.xml><?xml version="1.0" encoding="utf-8"?>
<ds:datastoreItem xmlns:ds="http://schemas.openxmlformats.org/officeDocument/2006/customXml" ds:itemID="{CD922EEA-7C2E-4BD8-BAAF-DB6B205EEA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3D4457-73DB-49C9-B9E6-97B79AA6C88C}">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2026-03-16T06:09:10Z</cp:lastPrinted>
  <dcterms:created xsi:type="dcterms:W3CDTF">2026-02-20T00:01:10Z</dcterms:created>
  <dcterms:modified xsi:type="dcterms:W3CDTF">2026-03-24T05:04:44Z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