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kytsc-r3-vlp-01.kyotosc.com\xa\redirect\t-saimoto51\Desktop\R6決算　財政状況資料集の作成・公表\0309提出\"/>
    </mc:Choice>
  </mc:AlternateContent>
  <xr:revisionPtr revIDLastSave="0" documentId="8_{9C181C24-1710-4D72-95F0-9212E2E74173}" xr6:coauthVersionLast="47" xr6:coauthVersionMax="47" xr10:uidLastSave="{00000000-0000-0000-0000-000000000000}"/>
  <bookViews>
    <workbookView xWindow="-120" yWindow="-120" windowWidth="23280" windowHeight="12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3" i="10" l="1"/>
  <c r="BG32" i="10"/>
  <c r="AO36"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BW37" i="10"/>
  <c r="BE37" i="10"/>
  <c r="AM37" i="10"/>
  <c r="U37" i="10"/>
  <c r="BW36" i="10"/>
  <c r="BE36" i="10"/>
  <c r="U36" i="10"/>
  <c r="BW35" i="10"/>
  <c r="BE35" i="10"/>
  <c r="U35" i="10"/>
  <c r="BW34" i="10"/>
  <c r="BE34" i="10"/>
  <c r="U34" i="10"/>
  <c r="CO32" i="10"/>
  <c r="CO33" i="10" s="1"/>
  <c r="CO34" i="10" s="1"/>
  <c r="CO35" i="10" s="1"/>
  <c r="CO36" i="10" s="1"/>
  <c r="CO37" i="10" s="1"/>
  <c r="CO38" i="10" s="1"/>
  <c r="CO39" i="10" s="1"/>
  <c r="CO40" i="10" s="1"/>
  <c r="CO41" i="10" s="1"/>
  <c r="BW32" i="10"/>
  <c r="BW33"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C38" i="10" s="1"/>
  <c r="U32" i="10" l="1"/>
  <c r="U33" i="10" s="1"/>
  <c r="AM32" i="10" l="1"/>
  <c r="AM33" i="10" s="1"/>
  <c r="AM34" i="10" s="1"/>
  <c r="AM35" i="10" s="1"/>
  <c r="AM36" i="10" s="1"/>
  <c r="BE32" i="10" l="1"/>
  <c r="BE33" i="10" s="1"/>
</calcChain>
</file>

<file path=xl/sharedStrings.xml><?xml version="1.0" encoding="utf-8"?>
<sst xmlns="http://schemas.openxmlformats.org/spreadsheetml/2006/main" count="1037" uniqueCount="581">
  <si>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</si>
  <si>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</si>
  <si>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</si>
  <si>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</si>
  <si>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</si>
  <si>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</si>
  <si>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</si>
  <si>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</si>
  <si>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</si>
  <si>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</si>
  <si>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</si>
  <si>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</si>
  <si>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</si>
  <si>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</si>
  <si>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</si>
  <si>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</si>
  <si>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</si>
  <si>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</si>
  <si>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</si>
  <si>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</si>
  <si>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</si>
  <si>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</si>
  <si>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</si>
  <si>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</si>
  <si>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</si>
  <si>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</si>
  <si>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</si>
  <si>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</si>
  <si>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</si>
  <si>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</si>
  <si>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</si>
  <si>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</si>
  <si>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</si>
  <si>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</si>
  <si>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</si>
  <si>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</si>
  <si>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</si>
  <si>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</si>
  <si>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</si>
  <si>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</si>
  <si>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</si>
  <si>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</si>
  <si>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</si>
  <si>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</si>
  <si>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</si>
  <si>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</si>
  <si>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</si>
  <si>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</si>
  <si>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</si>
  <si>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</si>
  <si>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</si>
  <si>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</si>
  <si>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</si>
  <si>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</si>
  <si>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</si>
  <si>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</si>
  <si>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</si>
  <si>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</si>
  <si>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</si>
  <si>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</si>
  <si>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</si>
  <si>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</si>
  <si>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</si>
  <si>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</si>
  <si>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</si>
  <si>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</si>
  <si>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</si>
  <si>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</si>
  <si>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</si>
  <si>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</si>
  <si>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</si>
  <si>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</si>
  <si>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</si>
  <si>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</si>
  <si>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</si>
  <si>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</si>
  <si>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</si>
  <si>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</si>
  <si>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</si>
  <si>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</si>
  <si>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京都府</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</si>
  <si>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</si>
  <si>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</si>
  <si>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</si>
  <si>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</si>
  <si>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</si>
  <si>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</si>
  <si>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</si>
  <si>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</si>
  <si>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</si>
  <si>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</si>
  <si>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</si>
  <si>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</si>
  <si>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</si>
  <si>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</si>
  <si>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</si>
  <si>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</si>
  <si>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</si>
  <si>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</si>
  <si>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</si>
  <si>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</si>
  <si>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</si>
  <si>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</si>
  <si>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</si>
  <si>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</si>
  <si>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</si>
  <si>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</si>
  <si>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</si>
  <si>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</si>
  <si>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</si>
  <si>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</si>
  <si>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</si>
  <si>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</si>
  <si>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</si>
  <si>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</si>
  <si>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</si>
  <si>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</si>
  <si>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</si>
  <si>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</si>
  <si>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</si>
  <si>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</si>
  <si>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</si>
  <si>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</si>
  <si>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</si>
  <si>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</si>
  <si>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</si>
  <si>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</si>
  <si>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</si>
  <si>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</si>
  <si>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</si>
  <si>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</si>
  <si>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</si>
  <si>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</si>
  <si>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</si>
  <si>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</si>
  <si>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</si>
  <si>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</si>
  <si>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</si>
  <si>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</si>
  <si>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</si>
  <si>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</si>
  <si>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</si>
  <si>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</si>
  <si>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</si>
  <si>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</si>
  <si>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</si>
  <si>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</si>
  <si>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</si>
  <si>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</si>
  <si>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</si>
  <si>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</si>
  <si>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</si>
  <si>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</si>
  <si>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</si>
  <si>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</si>
  <si>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</si>
  <si>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</si>
  <si>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</si>
  <si>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</si>
  <si>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</si>
  <si>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</si>
  <si>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</si>
  <si>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</si>
  <si>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</si>
  <si>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</si>
  <si>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</si>
  <si>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</si>
  <si>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</si>
  <si>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</si>
  <si>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</si>
  <si>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</si>
  <si>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</si>
  <si>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</si>
  <si>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</si>
  <si>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</si>
  <si>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</si>
  <si>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</si>
  <si>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</si>
  <si>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</si>
  <si>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</si>
  <si>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</si>
  <si>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</si>
  <si>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京都府</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</si>
  <si>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</si>
  <si>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</si>
  <si>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</si>
  <si>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</si>
  <si>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</si>
  <si>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</si>
  <si>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</si>
  <si>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</si>
  <si>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</si>
  <si>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</si>
  <si>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</si>
  <si>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</si>
  <si>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</si>
  <si>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</si>
  <si>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</si>
  <si>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</si>
  <si>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</si>
  <si>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</si>
  <si>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</si>
  <si>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</si>
  <si>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</si>
  <si>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</si>
  <si>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</si>
  <si>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</si>
  <si>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</si>
  <si>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</si>
  <si>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</si>
  <si>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</si>
  <si>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</si>
  <si>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</si>
  <si>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</si>
  <si>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</si>
  <si>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</si>
  <si>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</si>
  <si>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</si>
  <si>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</si>
  <si>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</si>
  <si>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</si>
  <si>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</si>
  <si>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</si>
  <si>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</si>
  <si>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</si>
  <si>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</si>
  <si>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</si>
  <si>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</si>
  <si>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</si>
  <si>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</si>
  <si>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</si>
  <si>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</si>
  <si>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</si>
  <si>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</si>
  <si>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</si>
  <si>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</si>
  <si>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</si>
  <si>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</si>
  <si>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</si>
  <si>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</si>
  <si>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</si>
  <si>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</si>
  <si>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</si>
  <si>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</si>
  <si>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</si>
  <si>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</si>
  <si>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</si>
  <si>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</si>
  <si>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</si>
  <si>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</si>
  <si>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</si>
  <si>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</si>
  <si>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</si>
  <si>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</si>
  <si>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</si>
  <si>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</si>
  <si>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</si>
  <si>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</si>
  <si>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</si>
  <si>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</si>
  <si>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</si>
  <si>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</si>
  <si>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</si>
  <si>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</si>
  <si>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</si>
  <si>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</si>
  <si>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</si>
  <si>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</si>
  <si>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</si>
  <si>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</si>
  <si>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</si>
  <si>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</si>
  <si>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</si>
  <si>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</si>
  <si>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</si>
  <si>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</si>
  <si>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</si>
  <si>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</si>
  <si>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</si>
  <si>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</si>
  <si>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</si>
  <si>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</si>
  <si>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</si>
  <si>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</si>
  <si>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</si>
  <si>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</si>
  <si>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</si>
  <si>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</si>
  <si>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</si>
  <si>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</si>
  <si>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</si>
  <si>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</si>
  <si>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</si>
  <si>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</si>
  <si>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</si>
  <si>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</si>
  <si>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</si>
  <si>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</si>
  <si>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</si>
  <si>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</si>
  <si>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</si>
  <si>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</si>
  <si>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</si>
  <si>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</si>
  <si>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</si>
  <si>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</si>
  <si>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</si>
  <si>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</si>
  <si>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</si>
  <si>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</si>
  <si>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</si>
  <si>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</si>
  <si>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</si>
  <si>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</si>
  <si>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</si>
  <si>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</si>
  <si>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</si>
  <si>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</si>
  <si>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</si>
  <si>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</si>
  <si>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</si>
  <si>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</si>
  <si>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</si>
  <si>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</si>
  <si>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</si>
  <si>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</si>
  <si>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</si>
  <si>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</si>
  <si>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</si>
  <si>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</si>
  <si>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</si>
  <si>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</si>
  <si>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</si>
  <si>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</si>
  <si>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京都府</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</si>
  <si>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</si>
  <si>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</si>
  <si>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</si>
  <si>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</si>
  <si>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</si>
  <si>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</si>
  <si>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</si>
  <si>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</si>
  <si>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</si>
  <si>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</si>
  <si>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</si>
  <si>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</si>
  <si>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</si>
  <si>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</si>
  <si>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</si>
  <si>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</si>
  <si>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</si>
  <si>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</si>
  <si>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</si>
  <si>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</si>
  <si>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営林事業特別会計</t>
    <phoneticPr fontId="3"/>
  </si>
  <si>
    <t>母子及び父子並びに寡婦福祉資金貸付事業特別会計</t>
    <phoneticPr fontId="3"/>
  </si>
  <si>
    <t>農業改良資金助成事業等特別会計</t>
    <phoneticPr fontId="3"/>
  </si>
  <si>
    <t>中小企業経営基盤強化資金助成事業特別会計</t>
    <phoneticPr fontId="3"/>
  </si>
  <si>
    <t>公共用地先行取得事業特別会計</t>
    <phoneticPr fontId="3"/>
  </si>
  <si>
    <t>公債費特別会計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</si>
  <si>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</si>
  <si>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</si>
  <si>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</si>
  <si>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</si>
  <si>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</si>
  <si>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</si>
  <si>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</si>
  <si>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</si>
  <si>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</si>
  <si>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</si>
  <si>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</si>
  <si>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</si>
  <si>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</si>
  <si>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収益事業特別会計</t>
    <phoneticPr fontId="3"/>
  </si>
  <si>
    <t>国民健康保険事業特別会計</t>
    <phoneticPr fontId="3"/>
  </si>
  <si>
    <t>電気事業会計</t>
    <phoneticPr fontId="3"/>
  </si>
  <si>
    <t>法適用企業</t>
    <phoneticPr fontId="3"/>
  </si>
  <si>
    <t>水道事業会計</t>
    <phoneticPr fontId="3"/>
  </si>
  <si>
    <t>工業用水道事業会計</t>
    <phoneticPr fontId="3"/>
  </si>
  <si>
    <t>病院事業会計</t>
    <phoneticPr fontId="3"/>
  </si>
  <si>
    <t>流域下水道事業会計</t>
    <phoneticPr fontId="3"/>
  </si>
  <si>
    <t>港湾事業特別会計</t>
    <phoneticPr fontId="3"/>
  </si>
  <si>
    <t>法非適用企業</t>
    <phoneticPr fontId="3"/>
  </si>
  <si>
    <t>地域開発事業特別会計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</si>
  <si>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</si>
  <si>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</si>
  <si>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</si>
  <si>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</si>
  <si>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</si>
  <si>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</si>
  <si>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</si>
  <si>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</si>
  <si>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</si>
  <si>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</si>
  <si>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</si>
  <si>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</si>
  <si>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</si>
  <si>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</si>
  <si>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</si>
  <si>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</si>
  <si>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</si>
  <si>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</si>
  <si>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</si>
  <si>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</si>
  <si>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</si>
  <si>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</si>
  <si>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</si>
  <si>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</si>
  <si>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</si>
  <si>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</si>
  <si>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</si>
  <si>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</si>
  <si>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</si>
  <si>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</si>
  <si>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</si>
  <si>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</si>
  <si>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</si>
  <si>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</si>
  <si>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</si>
  <si>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</si>
  <si>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</si>
  <si>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</si>
  <si>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</si>
  <si>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</si>
  <si>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</si>
  <si>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</si>
  <si>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</si>
  <si>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</si>
  <si>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</si>
  <si>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</si>
  <si>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</si>
  <si>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</si>
  <si>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</si>
  <si>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</si>
  <si>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</si>
  <si>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</si>
  <si>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</si>
  <si>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</si>
  <si>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</si>
  <si>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</si>
  <si>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</si>
  <si>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</si>
  <si>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</si>
  <si>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</si>
  <si>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</si>
  <si>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</si>
  <si>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</si>
  <si>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</si>
  <si>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</si>
  <si>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</si>
  <si>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</si>
  <si>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</si>
  <si>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</si>
  <si>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</si>
  <si>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</si>
  <si>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</si>
  <si>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</si>
  <si>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</si>
  <si>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</si>
  <si>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</si>
  <si>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</si>
  <si>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</si>
  <si>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</si>
  <si>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</si>
  <si>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</si>
  <si>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</si>
  <si>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</si>
  <si>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</si>
  <si>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</si>
  <si>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</si>
  <si>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</si>
  <si>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</si>
  <si>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</si>
  <si>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</si>
  <si>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</si>
  <si>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</si>
  <si>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</si>
  <si>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</si>
  <si>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</si>
  <si>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</si>
  <si>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</si>
  <si>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</si>
  <si>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</si>
  <si>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</si>
  <si>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</si>
  <si>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</si>
  <si>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</si>
  <si>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</si>
  <si>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</si>
  <si>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</si>
  <si>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</si>
  <si>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</si>
  <si>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</si>
  <si>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</si>
  <si>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</si>
  <si>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</si>
  <si>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</si>
  <si>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</si>
  <si>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</si>
  <si>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</si>
  <si>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</si>
  <si>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</si>
  <si>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</si>
  <si>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</si>
  <si>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</si>
  <si>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</si>
  <si>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</si>
  <si>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</si>
  <si>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</si>
  <si>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</si>
  <si>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</si>
  <si>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</si>
  <si>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</si>
  <si>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</si>
  <si>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</si>
  <si>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</si>
  <si>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0.94</t>
  </si>
  <si>
    <t>▲ 1.27</t>
  </si>
  <si>
    <t>水道事業会計</t>
  </si>
  <si>
    <t>一般会計</t>
  </si>
  <si>
    <t>国民健康保険事業特別会計</t>
  </si>
  <si>
    <t>病院事業会計</t>
  </si>
  <si>
    <t>収益事業特別会計</t>
  </si>
  <si>
    <t>電気事業会計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</si>
  <si>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</si>
  <si>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</si>
  <si>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</si>
  <si>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</si>
  <si>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</si>
  <si>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</si>
  <si>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</si>
  <si>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</si>
  <si>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</si>
  <si>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</si>
  <si>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</si>
  <si>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京都地方税機構</t>
    <rPh sb="0" eb="2">
      <t>キョウト</t>
    </rPh>
    <rPh sb="2" eb="4">
      <t>チホウ</t>
    </rPh>
    <rPh sb="4" eb="5">
      <t>ゼイ</t>
    </rPh>
    <rPh sb="5" eb="7">
      <t>キコウ</t>
    </rPh>
    <phoneticPr fontId="2"/>
  </si>
  <si>
    <t>関西広域連合</t>
    <rPh sb="0" eb="2">
      <t>カンサイ</t>
    </rPh>
    <rPh sb="2" eb="6">
      <t>コウイキレンゴウ</t>
    </rPh>
    <phoneticPr fontId="2"/>
  </si>
  <si>
    <t>○</t>
  </si>
  <si>
    <t>京都府道路公社</t>
  </si>
  <si>
    <t>（公財）京都府国際センター</t>
  </si>
  <si>
    <t>（一社）京都山城地域振興社（お茶の京都DMO）</t>
  </si>
  <si>
    <t>（一社）森の京都地域振興社(森の京都DMO)</t>
  </si>
  <si>
    <t>京都府土地開発公社</t>
  </si>
  <si>
    <t>（福）京都府社会福祉事業団</t>
  </si>
  <si>
    <t>（公財）京都府公園公社</t>
  </si>
  <si>
    <t>京都府住宅供給公社</t>
  </si>
  <si>
    <t>（公財）京都府埋蔵文化財調査研究センター</t>
  </si>
  <si>
    <t>（公社）京都府畜産振興協会</t>
  </si>
  <si>
    <t>（一財）京都府民総合交流事業団</t>
  </si>
  <si>
    <t>（一財）丹後王国食のみやこ</t>
  </si>
  <si>
    <t>（一財）京都森林経営管理サポートセンター</t>
  </si>
  <si>
    <t>（一財）京都技術サポートセンター</t>
  </si>
  <si>
    <t>（公社）京都府家畜畜産物衛生指導協会</t>
  </si>
  <si>
    <t>（職）城南地域職業訓練協会</t>
  </si>
  <si>
    <t>（株）舞鶴２１</t>
  </si>
  <si>
    <t>北近畿タンゴ鉄道（株）</t>
  </si>
  <si>
    <t>（公財）世界人権問題研究センター</t>
  </si>
  <si>
    <t>（公財）京都ＳＫＹセンター</t>
  </si>
  <si>
    <t>（公財）京都府林業労働支援センター</t>
  </si>
  <si>
    <t>（公財）京都府暴力追放運動推進センター</t>
  </si>
  <si>
    <t>（一財）京都府総合見本市会館</t>
  </si>
  <si>
    <t>（公財）京都府丹後文化事業団</t>
  </si>
  <si>
    <t>（公財）京都府中丹文化事業団</t>
  </si>
  <si>
    <t>（公財）京都府長岡京記念文化事業団</t>
  </si>
  <si>
    <t>（一財）京都ゼミナールハウス</t>
  </si>
  <si>
    <t>（公財）京都文化財団</t>
  </si>
  <si>
    <t>（公財）京都産業２１</t>
  </si>
  <si>
    <t>（公財）京都府生活衛生営業指導センター</t>
  </si>
  <si>
    <t>（一社）京都府農業会議</t>
  </si>
  <si>
    <t>（公財）京都府水産振興事業団</t>
  </si>
  <si>
    <t>（株）京都総合食品センター　</t>
  </si>
  <si>
    <t>（公財）関西文化学術研究都市推進機構</t>
  </si>
  <si>
    <t>（一財）城陽山砂利採取地整備公社</t>
  </si>
  <si>
    <t>（株）けいはんな</t>
  </si>
  <si>
    <t>京都府公立大学法人</t>
    <rPh sb="0" eb="3">
      <t>キョウトフ</t>
    </rPh>
    <rPh sb="3" eb="9">
      <t>コウリツダイガクホウジン</t>
    </rPh>
    <phoneticPr fontId="2"/>
  </si>
  <si>
    <t>長期投資準備基金</t>
    <rPh sb="0" eb="4">
      <t>チョウキトウシ</t>
    </rPh>
    <rPh sb="4" eb="6">
      <t>ジュンビ</t>
    </rPh>
    <rPh sb="6" eb="8">
      <t>キキン</t>
    </rPh>
    <phoneticPr fontId="3"/>
  </si>
  <si>
    <t>公立学校情報機器整備等基金</t>
    <rPh sb="0" eb="4">
      <t>コウリツガッコウ</t>
    </rPh>
    <rPh sb="4" eb="6">
      <t>ジョウホウ</t>
    </rPh>
    <rPh sb="6" eb="8">
      <t>キキ</t>
    </rPh>
    <rPh sb="8" eb="10">
      <t>セイビ</t>
    </rPh>
    <rPh sb="10" eb="11">
      <t>トウ</t>
    </rPh>
    <rPh sb="11" eb="13">
      <t>キキン</t>
    </rPh>
    <phoneticPr fontId="3"/>
  </si>
  <si>
    <t>地域医療介護総合確保基金</t>
    <rPh sb="0" eb="4">
      <t>チイキイリョウ</t>
    </rPh>
    <rPh sb="4" eb="6">
      <t>カイゴ</t>
    </rPh>
    <rPh sb="6" eb="10">
      <t>ソウゴウカクホ</t>
    </rPh>
    <rPh sb="10" eb="12">
      <t>キキン</t>
    </rPh>
    <phoneticPr fontId="3"/>
  </si>
  <si>
    <t>介護保険財政安定化基金</t>
    <rPh sb="0" eb="2">
      <t>カイゴ</t>
    </rPh>
    <rPh sb="2" eb="4">
      <t>ホケン</t>
    </rPh>
    <rPh sb="4" eb="6">
      <t>ザイセイ</t>
    </rPh>
    <rPh sb="6" eb="9">
      <t>アンテイカ</t>
    </rPh>
    <rPh sb="9" eb="11">
      <t>キキン</t>
    </rPh>
    <phoneticPr fontId="3"/>
  </si>
  <si>
    <t>森林整備担い手対策基金</t>
    <rPh sb="0" eb="4">
      <t>シンリンセイビ</t>
    </rPh>
    <rPh sb="4" eb="5">
      <t>ニナ</t>
    </rPh>
    <rPh sb="6" eb="7">
      <t>テ</t>
    </rPh>
    <rPh sb="7" eb="9">
      <t>タイサク</t>
    </rPh>
    <rPh sb="9" eb="11">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</si>
</sst>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12" xfId="8" applyFont="1" applyBorder="1">
      <alignment vertical="center"/>
    </xf>
    <xf numFmtId="0" fontId="21" fillId="0" borderId="51" xfId="8" applyFont="1" applyBorder="1">
      <alignment vertical="center"/>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53A4-4B74-8A07-CF68C66DD5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44158</c:v>
                </c:pt>
                <c:pt idx="1">
                  <c:v>46146</c:v>
                </c:pt>
                <c:pt idx="2">
                  <c:v>42867</c:v>
                </c:pt>
                <c:pt idx="3">
                  <c:v>41000</c:v>
                </c:pt>
                <c:pt idx="4">
                  <c:v>41816</c:v>
                </c:pt>
              </c:numCache>
            </c:numRef>
          </c:val>
          <c:smooth val="0"/>
          <c:extLst>
            <c:ext xmlns:c16="http://schemas.microsoft.com/office/drawing/2014/chart" uri="{C3380CC4-5D6E-409C-BE32-E72D297353CC}">
              <c16:uniqueId val="{00000001-53A4-4B74-8A07-CF68C66DD57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49000"/>
          <c:min val="38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c:v>
                </c:pt>
                <c:pt idx="1">
                  <c:v>1.93</c:v>
                </c:pt>
                <c:pt idx="2">
                  <c:v>2.2599999999999998</c:v>
                </c:pt>
                <c:pt idx="3">
                  <c:v>2.44</c:v>
                </c:pt>
                <c:pt idx="4">
                  <c:v>0.93</c:v>
                </c:pt>
              </c:numCache>
            </c:numRef>
          </c:val>
          <c:extLst>
            <c:ext xmlns:c16="http://schemas.microsoft.com/office/drawing/2014/chart" uri="{C3380CC4-5D6E-409C-BE32-E72D297353CC}">
              <c16:uniqueId val="{00000000-2B4C-4D53-903A-9DB01EB6B5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c:v>
                </c:pt>
                <c:pt idx="1">
                  <c:v>0</c:v>
                </c:pt>
                <c:pt idx="2">
                  <c:v>0</c:v>
                </c:pt>
                <c:pt idx="3">
                  <c:v>0.1</c:v>
                </c:pt>
                <c:pt idx="4">
                  <c:v>0.27</c:v>
                </c:pt>
              </c:numCache>
            </c:numRef>
          </c:val>
          <c:extLst>
            <c:ext xmlns:c16="http://schemas.microsoft.com/office/drawing/2014/chart" uri="{C3380CC4-5D6E-409C-BE32-E72D297353CC}">
              <c16:uniqueId val="{00000001-2B4C-4D53-903A-9DB01EB6B5EF}"/>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-0.94</c:v>
                </c:pt>
                <c:pt idx="2">
                  <c:v>0.31</c:v>
                </c:pt>
                <c:pt idx="3">
                  <c:v>0.28999999999999998</c:v>
                </c:pt>
                <c:pt idx="4">
                  <c:v>-1.27</c:v>
                </c:pt>
              </c:numCache>
            </c:numRef>
          </c:val>
          <c:smooth val="0"/>
          <c:extLst>
            <c:ext xmlns:c16="http://schemas.microsoft.com/office/drawing/2014/chart" uri="{C3380CC4-5D6E-409C-BE32-E72D297353CC}">
              <c16:uniqueId val="{00000002-2B4C-4D53-903A-9DB01EB6B5EF}"/>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E4A-4D1F-AABA-F03D95A968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4A-4D1F-AABA-F03D95A968B3}"/>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5E4A-4D1F-AABA-F03D95A968B3}"/>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0.15</c:v>
                </c:pt>
                <c:pt idx="4">
                  <c:v>#N/A</c:v>
                </c:pt>
                <c:pt idx="5">
                  <c:v>0.13</c:v>
                </c:pt>
                <c:pt idx="6">
                  <c:v>#N/A</c:v>
                </c:pt>
                <c:pt idx="7">
                  <c:v>0.13</c:v>
                </c:pt>
                <c:pt idx="8">
                  <c:v>#N/A</c:v>
                </c:pt>
                <c:pt idx="9">
                  <c:v>0.13</c:v>
                </c:pt>
              </c:numCache>
            </c:numRef>
          </c:val>
          <c:extLst>
            <c:ext xmlns:c16="http://schemas.microsoft.com/office/drawing/2014/chart" uri="{C3380CC4-5D6E-409C-BE32-E72D297353CC}">
              <c16:uniqueId val="{00000003-5E4A-4D1F-AABA-F03D95A968B3}"/>
            </c:ext>
          </c:extLst>
        </c:ser>
        <c:ser>
          <c:idx val="4"/>
          <c:order val="4"/>
          <c:tx>
            <c:strRef>
              <c:f>データシート!$A$31</c:f>
              <c:strCache>
                <c:ptCount val="1"/>
                <c:pt idx="0">
                  <c:v>電気事業会計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0.16</c:v>
                </c:pt>
                <c:pt idx="4">
                  <c:v>#N/A</c:v>
                </c:pt>
                <c:pt idx="5">
                  <c:v>0.1</c:v>
                </c:pt>
                <c:pt idx="6">
                  <c:v>#N/A</c:v>
                </c:pt>
                <c:pt idx="7">
                  <c:v>0.16</c:v>
                </c:pt>
                <c:pt idx="8">
                  <c:v>#N/A</c:v>
                </c:pt>
                <c:pt idx="9">
                  <c:v>0.19</c:v>
                </c:pt>
              </c:numCache>
            </c:numRef>
          </c:val>
          <c:extLst>
            <c:ext xmlns:c16="http://schemas.microsoft.com/office/drawing/2014/chart" uri="{C3380CC4-5D6E-409C-BE32-E72D297353CC}">
              <c16:uniqueId val="{00000004-5E4A-4D1F-AABA-F03D95A968B3}"/>
            </c:ext>
          </c:extLst>
        </c:ser>
        <c:ser>
          <c:idx val="5"/>
          <c:order val="5"/>
          <c:tx>
            <c:strRef>
              <c:f>データシート!$A$32</c:f>
              <c:strCache>
                <c:ptCount val="1"/>
                <c:pt idx="0">
                  <c:v>収益事業特別会計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0.39</c:v>
                </c:pt>
                <c:pt idx="4">
                  <c:v>#N/A</c:v>
                </c:pt>
                <c:pt idx="5">
                  <c:v>0.37</c:v>
                </c:pt>
                <c:pt idx="6">
                  <c:v>#N/A</c:v>
                </c:pt>
                <c:pt idx="7">
                  <c:v>0.39</c:v>
                </c:pt>
                <c:pt idx="8">
                  <c:v>#N/A</c:v>
                </c:pt>
                <c:pt idx="9">
                  <c:v>0.3</c:v>
                </c:pt>
              </c:numCache>
            </c:numRef>
          </c:val>
          <c:extLst>
            <c:ext xmlns:c16="http://schemas.microsoft.com/office/drawing/2014/chart" uri="{C3380CC4-5D6E-409C-BE32-E72D297353CC}">
              <c16:uniqueId val="{00000005-5E4A-4D1F-AABA-F03D95A968B3}"/>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0.37</c:v>
                </c:pt>
                <c:pt idx="2">
                  <c:v>#N/A</c:v>
                </c:pt>
                <c:pt idx="3">
                  <c:v>0.35</c:v>
                </c:pt>
                <c:pt idx="4">
                  <c:v>#N/A</c:v>
                </c:pt>
                <c:pt idx="5">
                  <c:v>0.37</c:v>
                </c:pt>
                <c:pt idx="6">
                  <c:v>#N/A</c:v>
                </c:pt>
                <c:pt idx="7">
                  <c:v>0.39</c:v>
                </c:pt>
                <c:pt idx="8">
                  <c:v>#N/A</c:v>
                </c:pt>
                <c:pt idx="9">
                  <c:v>0.38</c:v>
                </c:pt>
              </c:numCache>
            </c:numRef>
          </c:val>
          <c:extLst>
            <c:ext xmlns:c16="http://schemas.microsoft.com/office/drawing/2014/chart" uri="{C3380CC4-5D6E-409C-BE32-E72D297353CC}">
              <c16:uniqueId val="{00000006-5E4A-4D1F-AABA-F03D95A968B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1.35</c:v>
                </c:pt>
                <c:pt idx="2">
                  <c:v>#N/A</c:v>
                </c:pt>
                <c:pt idx="3">
                  <c:v>0.71</c:v>
                </c:pt>
                <c:pt idx="4">
                  <c:v>#N/A</c:v>
                </c:pt>
                <c:pt idx="5">
                  <c:v>0.32</c:v>
                </c:pt>
                <c:pt idx="6">
                  <c:v>#N/A</c:v>
                </c:pt>
                <c:pt idx="7">
                  <c:v>0.6</c:v>
                </c:pt>
                <c:pt idx="8">
                  <c:v>#N/A</c:v>
                </c:pt>
                <c:pt idx="9">
                  <c:v>0.68</c:v>
                </c:pt>
              </c:numCache>
            </c:numRef>
          </c:val>
          <c:extLst>
            <c:ext xmlns:c16="http://schemas.microsoft.com/office/drawing/2014/chart" uri="{C3380CC4-5D6E-409C-BE32-E72D297353CC}">
              <c16:uniqueId val="{00000007-5E4A-4D1F-AABA-F03D95A968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c:v>
                </c:pt>
                <c:pt idx="2">
                  <c:v>#N/A</c:v>
                </c:pt>
                <c:pt idx="3">
                  <c:v>1.92</c:v>
                </c:pt>
                <c:pt idx="4">
                  <c:v>#N/A</c:v>
                </c:pt>
                <c:pt idx="5">
                  <c:v>2.2599999999999998</c:v>
                </c:pt>
                <c:pt idx="6">
                  <c:v>#N/A</c:v>
                </c:pt>
                <c:pt idx="7">
                  <c:v>2.4300000000000002</c:v>
                </c:pt>
                <c:pt idx="8">
                  <c:v>#N/A</c:v>
                </c:pt>
                <c:pt idx="9">
                  <c:v>0.93</c:v>
                </c:pt>
              </c:numCache>
            </c:numRef>
          </c:val>
          <c:extLst>
            <c:ext xmlns:c16="http://schemas.microsoft.com/office/drawing/2014/chart" uri="{C3380CC4-5D6E-409C-BE32-E72D297353CC}">
              <c16:uniqueId val="{00000008-5E4A-4D1F-AABA-F03D95A968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0.46</c:v>
                </c:pt>
                <c:pt idx="2">
                  <c:v>#N/A</c:v>
                </c:pt>
                <c:pt idx="3">
                  <c:v>0.62</c:v>
                </c:pt>
                <c:pt idx="4">
                  <c:v>#N/A</c:v>
                </c:pt>
                <c:pt idx="5">
                  <c:v>0.74</c:v>
                </c:pt>
                <c:pt idx="6">
                  <c:v>#N/A</c:v>
                </c:pt>
                <c:pt idx="7">
                  <c:v>0.9</c:v>
                </c:pt>
                <c:pt idx="8">
                  <c:v>#N/A</c:v>
                </c:pt>
                <c:pt idx="9">
                  <c:v>0.95</c:v>
                </c:pt>
              </c:numCache>
            </c:numRef>
          </c:val>
          <c:extLst>
            <c:ext xmlns:c16="http://schemas.microsoft.com/office/drawing/2014/chart" uri="{C3380CC4-5D6E-409C-BE32-E72D297353CC}">
              <c16:uniqueId val="{00000009-5E4A-4D1F-AABA-F03D95A968B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78173</c:v>
                </c:pt>
                <c:pt idx="5">
                  <c:v>76957</c:v>
                </c:pt>
                <c:pt idx="8">
                  <c:v>76955</c:v>
                </c:pt>
                <c:pt idx="11">
                  <c:v>76008</c:v>
                </c:pt>
                <c:pt idx="14">
                  <c:v>73917</c:v>
                </c:pt>
              </c:numCache>
            </c:numRef>
          </c:val>
          <c:extLst>
            <c:ext xmlns:c16="http://schemas.microsoft.com/office/drawing/2014/chart" uri="{C3380CC4-5D6E-409C-BE32-E72D297353CC}">
              <c16:uniqueId val="{00000000-0646-47F8-819D-524ABE67EF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46-47F8-819D-524ABE67EF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267</c:v>
                </c:pt>
                <c:pt idx="3">
                  <c:v>185</c:v>
                </c:pt>
                <c:pt idx="6">
                  <c:v>436</c:v>
                </c:pt>
                <c:pt idx="9">
                  <c:v>468</c:v>
                </c:pt>
                <c:pt idx="12">
                  <c:v>373</c:v>
                </c:pt>
              </c:numCache>
            </c:numRef>
          </c:val>
          <c:extLst>
            <c:ext xmlns:c16="http://schemas.microsoft.com/office/drawing/2014/chart" uri="{C3380CC4-5D6E-409C-BE32-E72D297353CC}">
              <c16:uniqueId val="{00000002-0646-47F8-819D-524ABE67EF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46-47F8-819D-524ABE67EF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1551</c:v>
                </c:pt>
                <c:pt idx="3">
                  <c:v>1160</c:v>
                </c:pt>
                <c:pt idx="6">
                  <c:v>1602</c:v>
                </c:pt>
                <c:pt idx="9">
                  <c:v>2158</c:v>
                </c:pt>
                <c:pt idx="12">
                  <c:v>1883</c:v>
                </c:pt>
              </c:numCache>
            </c:numRef>
          </c:val>
          <c:extLst>
            <c:ext xmlns:c16="http://schemas.microsoft.com/office/drawing/2014/chart" uri="{C3380CC4-5D6E-409C-BE32-E72D297353CC}">
              <c16:uniqueId val="{00000004-0646-47F8-819D-524ABE67EF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82425</c:v>
                </c:pt>
                <c:pt idx="3">
                  <c:v>85975</c:v>
                </c:pt>
                <c:pt idx="6">
                  <c:v>87373</c:v>
                </c:pt>
                <c:pt idx="9">
                  <c:v>86901</c:v>
                </c:pt>
                <c:pt idx="12">
                  <c:v>90547</c:v>
                </c:pt>
              </c:numCache>
            </c:numRef>
          </c:val>
          <c:extLst>
            <c:ext xmlns:c16="http://schemas.microsoft.com/office/drawing/2014/chart" uri="{C3380CC4-5D6E-409C-BE32-E72D297353CC}">
              <c16:uniqueId val="{00000005-0646-47F8-819D-524ABE67EF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20886</c:v>
                </c:pt>
                <c:pt idx="3">
                  <c:v>19114</c:v>
                </c:pt>
                <c:pt idx="6">
                  <c:v>18974</c:v>
                </c:pt>
                <c:pt idx="9">
                  <c:v>16973</c:v>
                </c:pt>
                <c:pt idx="12">
                  <c:v>13541</c:v>
                </c:pt>
              </c:numCache>
            </c:numRef>
          </c:val>
          <c:extLst>
            <c:ext xmlns:c16="http://schemas.microsoft.com/office/drawing/2014/chart" uri="{C3380CC4-5D6E-409C-BE32-E72D297353CC}">
              <c16:uniqueId val="{00000006-0646-47F8-819D-524ABE67EF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44802</c:v>
                </c:pt>
                <c:pt idx="3">
                  <c:v>45453</c:v>
                </c:pt>
                <c:pt idx="6">
                  <c:v>47591</c:v>
                </c:pt>
                <c:pt idx="9">
                  <c:v>50825</c:v>
                </c:pt>
                <c:pt idx="12">
                  <c:v>48376</c:v>
                </c:pt>
              </c:numCache>
            </c:numRef>
          </c:val>
          <c:extLst>
            <c:ext xmlns:c16="http://schemas.microsoft.com/office/drawing/2014/chart" uri="{C3380CC4-5D6E-409C-BE32-E72D297353CC}">
              <c16:uniqueId val="{00000007-0646-47F8-819D-524ABE67EF99}"/>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71758</c:v>
                </c:pt>
                <c:pt idx="2">
                  <c:v>#N/A</c:v>
                </c:pt>
                <c:pt idx="3">
                  <c:v>#N/A</c:v>
                </c:pt>
                <c:pt idx="4">
                  <c:v>74930</c:v>
                </c:pt>
                <c:pt idx="5">
                  <c:v>#N/A</c:v>
                </c:pt>
                <c:pt idx="6">
                  <c:v>#N/A</c:v>
                </c:pt>
                <c:pt idx="7">
                  <c:v>79021</c:v>
                </c:pt>
                <c:pt idx="8">
                  <c:v>#N/A</c:v>
                </c:pt>
                <c:pt idx="9">
                  <c:v>#N/A</c:v>
                </c:pt>
                <c:pt idx="10">
                  <c:v>81317</c:v>
                </c:pt>
                <c:pt idx="11">
                  <c:v>#N/A</c:v>
                </c:pt>
                <c:pt idx="12">
                  <c:v>#N/A</c:v>
                </c:pt>
                <c:pt idx="13">
                  <c:v>80803</c:v>
                </c:pt>
                <c:pt idx="14">
                  <c:v>#N/A</c:v>
                </c:pt>
              </c:numCache>
            </c:numRef>
          </c:val>
          <c:smooth val="0"/>
          <c:extLst>
            <c:ext xmlns:c16="http://schemas.microsoft.com/office/drawing/2014/chart" uri="{C3380CC4-5D6E-409C-BE32-E72D297353CC}">
              <c16:uniqueId val="{00000008-0646-47F8-819D-524ABE67EF99}"/>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996048</c:v>
                </c:pt>
                <c:pt idx="5">
                  <c:v>990937</c:v>
                </c:pt>
                <c:pt idx="8">
                  <c:v>957408</c:v>
                </c:pt>
                <c:pt idx="11">
                  <c:v>924439</c:v>
                </c:pt>
                <c:pt idx="14">
                  <c:v>864651</c:v>
                </c:pt>
              </c:numCache>
            </c:numRef>
          </c:val>
          <c:extLst>
            <c:ext xmlns:c16="http://schemas.microsoft.com/office/drawing/2014/chart" uri="{C3380CC4-5D6E-409C-BE32-E72D297353CC}">
              <c16:uniqueId val="{00000000-6882-458F-809C-8F10E3FC05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23082</c:v>
                </c:pt>
                <c:pt idx="5">
                  <c:v>17242</c:v>
                </c:pt>
                <c:pt idx="8">
                  <c:v>19864</c:v>
                </c:pt>
                <c:pt idx="11">
                  <c:v>21568</c:v>
                </c:pt>
                <c:pt idx="14">
                  <c:v>20701</c:v>
                </c:pt>
              </c:numCache>
            </c:numRef>
          </c:val>
          <c:extLst>
            <c:ext xmlns:c16="http://schemas.microsoft.com/office/drawing/2014/chart" uri="{C3380CC4-5D6E-409C-BE32-E72D297353CC}">
              <c16:uniqueId val="{00000001-6882-458F-809C-8F10E3FC05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237042</c:v>
                </c:pt>
                <c:pt idx="5">
                  <c:v>309016</c:v>
                </c:pt>
                <c:pt idx="8">
                  <c:v>310620</c:v>
                </c:pt>
                <c:pt idx="11">
                  <c:v>357908</c:v>
                </c:pt>
                <c:pt idx="14">
                  <c:v>384315</c:v>
                </c:pt>
              </c:numCache>
            </c:numRef>
          </c:val>
          <c:extLst>
            <c:ext xmlns:c16="http://schemas.microsoft.com/office/drawing/2014/chart" uri="{C3380CC4-5D6E-409C-BE32-E72D297353CC}">
              <c16:uniqueId val="{00000002-6882-458F-809C-8F10E3FC05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82-458F-809C-8F10E3FC05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82-458F-809C-8F10E3FC05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4205</c:v>
                </c:pt>
                <c:pt idx="3">
                  <c:v>4334</c:v>
                </c:pt>
                <c:pt idx="6">
                  <c:v>5219</c:v>
                </c:pt>
                <c:pt idx="9">
                  <c:v>2049</c:v>
                </c:pt>
                <c:pt idx="12">
                  <c:v>5412</c:v>
                </c:pt>
              </c:numCache>
            </c:numRef>
          </c:val>
          <c:extLst>
            <c:ext xmlns:c16="http://schemas.microsoft.com/office/drawing/2014/chart" uri="{C3380CC4-5D6E-409C-BE32-E72D297353CC}">
              <c16:uniqueId val="{00000005-6882-458F-809C-8F10E3FC05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141066</c:v>
                </c:pt>
                <c:pt idx="3">
                  <c:v>133741</c:v>
                </c:pt>
                <c:pt idx="6">
                  <c:v>127772</c:v>
                </c:pt>
                <c:pt idx="9">
                  <c:v>131193</c:v>
                </c:pt>
                <c:pt idx="12">
                  <c:v>128924</c:v>
                </c:pt>
              </c:numCache>
            </c:numRef>
          </c:val>
          <c:extLst>
            <c:ext xmlns:c16="http://schemas.microsoft.com/office/drawing/2014/chart" uri="{C3380CC4-5D6E-409C-BE32-E72D297353CC}">
              <c16:uniqueId val="{00000006-6882-458F-809C-8F10E3FC05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c:v>
                </c:pt>
                <c:pt idx="3">
                  <c:v>8</c:v>
                </c:pt>
                <c:pt idx="6">
                  <c:v>5</c:v>
                </c:pt>
                <c:pt idx="9">
                  <c:v>4</c:v>
                </c:pt>
                <c:pt idx="12">
                  <c:v>2</c:v>
                </c:pt>
              </c:numCache>
            </c:numRef>
          </c:val>
          <c:extLst>
            <c:ext xmlns:c16="http://schemas.microsoft.com/office/drawing/2014/chart" uri="{C3380CC4-5D6E-409C-BE32-E72D297353CC}">
              <c16:uniqueId val="{00000007-6882-458F-809C-8F10E3FC05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28779</c:v>
                </c:pt>
                <c:pt idx="3">
                  <c:v>28488</c:v>
                </c:pt>
                <c:pt idx="6">
                  <c:v>26452</c:v>
                </c:pt>
                <c:pt idx="9">
                  <c:v>25185</c:v>
                </c:pt>
                <c:pt idx="12">
                  <c:v>24264</c:v>
                </c:pt>
              </c:numCache>
            </c:numRef>
          </c:val>
          <c:extLst>
            <c:ext xmlns:c16="http://schemas.microsoft.com/office/drawing/2014/chart" uri="{C3380CC4-5D6E-409C-BE32-E72D297353CC}">
              <c16:uniqueId val="{00000008-6882-458F-809C-8F10E3FC05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2655</c:v>
                </c:pt>
                <c:pt idx="3">
                  <c:v>3116</c:v>
                </c:pt>
                <c:pt idx="6">
                  <c:v>2784</c:v>
                </c:pt>
                <c:pt idx="9">
                  <c:v>2257</c:v>
                </c:pt>
                <c:pt idx="12">
                  <c:v>1780</c:v>
                </c:pt>
              </c:numCache>
            </c:numRef>
          </c:val>
          <c:extLst>
            <c:ext xmlns:c16="http://schemas.microsoft.com/office/drawing/2014/chart" uri="{C3380CC4-5D6E-409C-BE32-E72D297353CC}">
              <c16:uniqueId val="{00000009-6882-458F-809C-8F10E3FC05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2370688</c:v>
                </c:pt>
                <c:pt idx="3">
                  <c:v>2408492</c:v>
                </c:pt>
                <c:pt idx="6">
                  <c:v>2378667</c:v>
                </c:pt>
                <c:pt idx="9">
                  <c:v>2379159</c:v>
                </c:pt>
                <c:pt idx="12">
                  <c:v>2352008</c:v>
                </c:pt>
              </c:numCache>
            </c:numRef>
          </c:val>
          <c:extLst>
            <c:ext xmlns:c16="http://schemas.microsoft.com/office/drawing/2014/chart" uri="{C3380CC4-5D6E-409C-BE32-E72D297353CC}">
              <c16:uniqueId val="{0000000A-6882-458F-809C-8F10E3FC05A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1291231</c:v>
                </c:pt>
                <c:pt idx="2">
                  <c:v>#N/A</c:v>
                </c:pt>
                <c:pt idx="3">
                  <c:v>#N/A</c:v>
                </c:pt>
                <c:pt idx="4">
                  <c:v>1260983</c:v>
                </c:pt>
                <c:pt idx="5">
                  <c:v>#N/A</c:v>
                </c:pt>
                <c:pt idx="6">
                  <c:v>#N/A</c:v>
                </c:pt>
                <c:pt idx="7">
                  <c:v>1253006</c:v>
                </c:pt>
                <c:pt idx="8">
                  <c:v>#N/A</c:v>
                </c:pt>
                <c:pt idx="9">
                  <c:v>#N/A</c:v>
                </c:pt>
                <c:pt idx="10">
                  <c:v>1235932</c:v>
                </c:pt>
                <c:pt idx="11">
                  <c:v>#N/A</c:v>
                </c:pt>
                <c:pt idx="12">
                  <c:v>#N/A</c:v>
                </c:pt>
                <c:pt idx="13">
                  <c:v>1242724</c:v>
                </c:pt>
                <c:pt idx="14">
                  <c:v>#N/A</c:v>
                </c:pt>
              </c:numCache>
            </c:numRef>
          </c:val>
          <c:smooth val="0"/>
          <c:extLst>
            <c:ext xmlns:c16="http://schemas.microsoft.com/office/drawing/2014/chart" uri="{C3380CC4-5D6E-409C-BE32-E72D297353CC}">
              <c16:uniqueId val="{0000000B-6882-458F-809C-8F10E3FC05A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c:v>
                </c:pt>
                <c:pt idx="1">
                  <c:v>521</c:v>
                </c:pt>
                <c:pt idx="2">
                  <c:v>1487</c:v>
                </c:pt>
              </c:numCache>
            </c:numRef>
          </c:val>
          <c:extLst>
            <c:ext xmlns:c16="http://schemas.microsoft.com/office/drawing/2014/chart" uri="{C3380CC4-5D6E-409C-BE32-E72D297353CC}">
              <c16:uniqueId val="{00000000-7309-48D1-8460-441C1D769B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309-48D1-8460-441C1D769B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18978</c:v>
                </c:pt>
                <c:pt idx="1">
                  <c:v>26791</c:v>
                </c:pt>
                <c:pt idx="2">
                  <c:v>39455</c:v>
                </c:pt>
              </c:numCache>
            </c:numRef>
          </c:val>
          <c:extLst>
            <c:ext xmlns:c16="http://schemas.microsoft.com/office/drawing/2014/chart" uri="{C3380CC4-5D6E-409C-BE32-E72D297353CC}">
              <c16:uniqueId val="{00000002-7309-48D1-8460-441C1D769B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○満期一括償還地方債に係る年度割相当額</a:t>
          </a:r>
        </a:p>
        <a:p>
          <a:r>
            <a:rPr kumimoji="1" lang="ja-JP" altLang="en-US" sz="1400">
              <a:latin typeface="ＭＳ ゴシック" pitchFamily="49" charset="-128"/>
              <a:ea typeface="ＭＳ ゴシック" pitchFamily="49" charset="-128"/>
            </a:rPr>
            <a:t>　有利な利率で起債を発行する目的で、銀行借入れから市場公募債等（満期一括償還）に移行しているため、増加傾向にあります。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「京都府行財政運営方針」に基づき、公共事業関係費に加え、府単独での施設整備や長寿命化対策も含めてトータルでの平準化を行うことで、持続可能な財政構造を確立していきます。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残高が増加傾向にあり、償還について不足を生じるものではありませんが、引き続き、税収状況を注視しながら積立ててまいります。</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○一般会計等に係る地方債の残高</a:t>
          </a:r>
        </a:p>
        <a:p>
          <a:r>
            <a:rPr kumimoji="1" lang="ja-JP" altLang="en-US" sz="1200">
              <a:latin typeface="ＭＳ ゴシック" pitchFamily="49" charset="-128"/>
              <a:ea typeface="ＭＳ ゴシック" pitchFamily="49" charset="-128"/>
            </a:rPr>
            <a:t>　令和６年度は、地方債現在高の減少や標準財政規模の増加により、将来負担比率が改善しています。</a:t>
          </a:r>
        </a:p>
        <a:p>
          <a:r>
            <a:rPr kumimoji="1" lang="ja-JP" altLang="en-US" sz="1200">
              <a:latin typeface="ＭＳ ゴシック" pitchFamily="49" charset="-128"/>
              <a:ea typeface="ＭＳ ゴシック" pitchFamily="49" charset="-128"/>
            </a:rPr>
            <a:t>　今後は、「京都府行財政運営方針」に基づき、公共事業関係費に加え、府単独での施設整備や長寿命化対策も含めてトータルでの平準化を行うことで、持続可能な財政構造を確立していきます。</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○退職手当負担見込額</a:t>
          </a:r>
        </a:p>
        <a:p>
          <a:r>
            <a:rPr kumimoji="1" lang="ja-JP" altLang="en-US" sz="1200">
              <a:latin typeface="ＭＳ ゴシック" pitchFamily="49" charset="-128"/>
              <a:ea typeface="ＭＳ ゴシック" pitchFamily="49" charset="-128"/>
            </a:rPr>
            <a:t>　京都府では、法令で定数が定められている教職員や警察官の職員数が職員数全体に占める割合が高いことから、人件費の比率が高くなる傾向にありましたが、職員定数の削減により退職手当負担見込額は減少傾向となっています。なお、令和５年度については、定年延長に伴う職員数の増により、一時的に退職手当負担見込額が増加したものです。</a:t>
          </a:r>
        </a:p>
        <a:p>
          <a:r>
            <a:rPr kumimoji="1" lang="ja-JP" altLang="en-US" sz="1200">
              <a:latin typeface="ＭＳ ゴシック" pitchFamily="49" charset="-128"/>
              <a:ea typeface="ＭＳ ゴシック" pitchFamily="49" charset="-128"/>
            </a:rPr>
            <a:t>　今後も、「京都府行財政運営方針」に基づき、社会環境の変化に対応して事業、組織・定数を柔軟かつ機動的に組み替えるなど、行財政改革を継続してまいります。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京都府では、厳しい財政状況を受け、一般財源化している基金を中心に取崩しを行い、財源として活用しています。 </a:t>
          </a: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令和６年度は、学校教育の情報化の推進のために必要な情報通信機器の整備等に備えた京都府公立学校情報機器整備等基金への積立て等により、基金残高が増加しました。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基金残高の多くは国の制度による基金が占めており、今後も、制度の趣旨に則り、適切な積立て・取崩しを行ってまいります。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・長期投資準備基金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京都府総合開発計画等長期的な計画に基づく府勢発展の基盤となる大規模事業等を円滑に推進するとともに、財政の健全な運営を図るための基金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学校教育の情報化の推進のために必要な情報通信機器その他の機器の整備等に要する経費の財源に充てるための基金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地域における医療及び介護の総合的な確保の促進に関する法律第６条に規定する事業を実施するための基金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・介護保険財政安定化基金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介護保険法第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条第１項の規定に基づき、介護保険の財政の安定化を図るための基金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・森林整備担い手対策基金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森林整備の担い手である林業従事者等の育成及び確保のための対策を推進し、森林の保全及び林業の振興を図るための基金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令和６年度は、学校教育の情報化の推進のために必要な情報通信機器の整備等に備えた京都府公立学校情報機器整備等基金への積立て等により、基金残高が増加しました。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厳しい財政状況を受け、一般財源化している基金を中心に取崩しを行い、財源として活用してきたため、基金残高の多くは国の制度による基金が占めています。今後も、制度の趣旨に則り、適切な積立て・取崩しを行ってまいり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府民サービスへの還元に力点を置いて財政運営を行うという観点から、令和４年度までは残高を増やしておりませんでした。令和５年度以降は、この財政運営の姿勢を維持しつつも、物価高騰対策や突発的・臨時的な財政支出が伴う災害対策など、一定程度の一般財源が必要となることも想定し基金残高を確保することとしており 、令和６年度末で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百万円の残高を確保しました。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引き続き、「京都府行財政運営方針」に基づき、限られた財源を最大限有効活用するとともに、施策の新陳代謝を促し、持続可能で機動的な財政構造を確立し、組織改革と人材育成を通じて、より質の高い府民サービスとして還元してまいり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各年度とも基金残高はありません。</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減債基金には、満期一括償還地方債の償還財源に充てるための積立てのみを行っています。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2,472,013
2,389,403
4,612.21
1,047,275,458
1,037,555,668
5,184,936
554,905,110
1,955,552,783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257.2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財政力指数はグループ内平均を下回っているものの、都道府県平均より高い水準にあります。</a:t>
          </a:r>
        </a:p>
        <a:p>
          <a:r>
            <a:rPr kumimoji="1" lang="ja-JP" altLang="en-US" sz="1300">
              <a:latin typeface="ＭＳ Ｐゴシック" panose="020B0600070205080204" pitchFamily="50" charset="-128"/>
              <a:ea typeface="ＭＳ Ｐゴシック" panose="020B0600070205080204" pitchFamily="50" charset="-128"/>
            </a:rPr>
            <a:t>　令和６年度は、社会保障関係経費の増等により基準財政需要額が増加しましたが、法人事業税等の基準財政収入額も増加したため、平年並みの推移となりました。</a:t>
          </a:r>
        </a:p>
        <a:p>
          <a:r>
            <a:rPr kumimoji="1" lang="ja-JP" altLang="en-US" sz="1300">
              <a:latin typeface="ＭＳ Ｐゴシック" panose="020B0600070205080204" pitchFamily="50" charset="-128"/>
              <a:ea typeface="ＭＳ Ｐゴシック" panose="020B0600070205080204" pitchFamily="50" charset="-128"/>
            </a:rPr>
            <a:t>　今後も、府税の徴収率の向上対策や府有資産の利活用等、自主財源の確保に努めます。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44</xdr:row>
      <xdr:rowOff>4233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676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135467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273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令和６年度は、給与改定に伴う人件費の増加に加え社会保障関係経費が引き続き増加したものの、府税収入や地方交付税も増加したことから、経常収支比率は改善しました。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今後も、社会保障関係経費の累増等により厳しい財政運営が続く見通しですが、令和６年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月に策定した「京都府行財政運営方針」に基づき、引き続き持続可能な財政構造の確立に努めます。</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62</xdr:row>
      <xdr:rowOff>84667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6341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63</xdr:row>
      <xdr:rowOff>138430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71456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7789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62</xdr:row>
      <xdr:rowOff>165100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77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令和６年度は、新型コロナウイルス感染症対策の減等により物件費が減少した一方で、給与改定に伴い人件費が増加しました。</a:t>
          </a:r>
        </a:p>
        <a:p>
          <a:r>
            <a:rPr kumimoji="1" lang="ja-JP" altLang="en-US" sz="1300">
              <a:latin typeface="ＭＳ Ｐゴシック" panose="020B0600070205080204" pitchFamily="50" charset="-128"/>
              <a:ea typeface="ＭＳ Ｐゴシック" panose="020B0600070205080204" pitchFamily="50" charset="-128"/>
            </a:rPr>
            <a:t>　 また、人件費については、「行財政改革プラン（平成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～令和５年度）」において、社会環境の変化に対応して事業、組織・定数の柔軟かつ機動的な組み替えに取り組み、５年間で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億円の人件費を抑制しました。</a:t>
          </a:r>
        </a:p>
        <a:p>
          <a:r>
            <a:rPr kumimoji="1" lang="ja-JP" altLang="en-US" sz="1300">
              <a:latin typeface="ＭＳ Ｐゴシック" panose="020B0600070205080204" pitchFamily="50" charset="-128"/>
              <a:ea typeface="ＭＳ Ｐゴシック" panose="020B0600070205080204" pitchFamily="50" charset="-128"/>
            </a:rPr>
            <a:t>  令和６年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月に策定しました「京都府行財政運営方針」に基づき、引き続き持続可能な財政構造の確立に努めます。</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41870</xdr:rowOff>
    </xdr:from>
    <xdr:to>
      <xdr:col>23</xdr:col>
      <xdr:colOff>133350</xdr:colOff>
      <xdr:row>83</xdr:row>
      <xdr:rowOff>70974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72220"/>
          <a:ext cx="8382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41870</xdr:rowOff>
    </xdr:from>
    <xdr:to>
      <xdr:col>19</xdr:col>
      <xdr:colOff>133350</xdr:colOff>
      <xdr:row>83</xdr:row>
      <xdr:rowOff>107076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72220"/>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86765</xdr:rowOff>
    </xdr:from>
    <xdr:to>
      <xdr:col>15</xdr:col>
      <xdr:colOff>82550</xdr:colOff>
      <xdr:row>83</xdr:row>
      <xdr:rowOff>107076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17115"/>
          <a:ext cx="889000" cy="2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18974</xdr:rowOff>
    </xdr:from>
    <xdr:to>
      <xdr:col>11</xdr:col>
      <xdr:colOff>31750</xdr:colOff>
      <xdr:row>83</xdr:row>
      <xdr:rowOff>86765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49324"/>
          <a:ext cx="889000" cy="6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20174</xdr:rowOff>
    </xdr:from>
    <xdr:to>
      <xdr:col>23</xdr:col>
      <xdr:colOff>184150</xdr:colOff>
      <xdr:row>83</xdr:row>
      <xdr:rowOff>121774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5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36701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9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162520</xdr:rowOff>
    </xdr:from>
    <xdr:to>
      <xdr:col>19</xdr:col>
      <xdr:colOff>184150</xdr:colOff>
      <xdr:row>83</xdr:row>
      <xdr:rowOff>92670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2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102847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9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56276</xdr:rowOff>
    </xdr:from>
    <xdr:to>
      <xdr:col>15</xdr:col>
      <xdr:colOff>133350</xdr:colOff>
      <xdr:row>83</xdr:row>
      <xdr:rowOff>157876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168053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05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35965</xdr:rowOff>
    </xdr:from>
    <xdr:to>
      <xdr:col>11</xdr:col>
      <xdr:colOff>82550</xdr:colOff>
      <xdr:row>83</xdr:row>
      <xdr:rowOff>137565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6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122342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5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139624</xdr:rowOff>
    </xdr:from>
    <xdr:to>
      <xdr:col>7</xdr:col>
      <xdr:colOff>31750</xdr:colOff>
      <xdr:row>83</xdr:row>
      <xdr:rowOff>69774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9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96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京都府では、従前から府独自の給与費プログラムによる総人件費抑制や給与構造改革による給与水準の引下げをはじめ、諸手当の抜本的な見直しを進めるほか、厳しい財政状況を考慮して、独自の給料月額のカット措置を実施しており、ラスパイレス指数は国の水準を下回る数値で推移しています。</a:t>
          </a:r>
        </a:p>
        <a:p>
          <a:r>
            <a:rPr kumimoji="1" lang="ja-JP" altLang="en-US" sz="1300">
              <a:latin typeface="ＭＳ Ｐゴシック" panose="020B0600070205080204" pitchFamily="50" charset="-128"/>
              <a:ea typeface="ＭＳ Ｐゴシック" panose="020B0600070205080204" pitchFamily="50" charset="-128"/>
            </a:rPr>
            <a:t>　今後も、職務・職責を基本に勤務実績を的確に反映した給与制度という視点から給与水準の適正化に努めます。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82</xdr:row>
      <xdr:rowOff>15239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39776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388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82</xdr:row>
      <xdr:rowOff>63500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3881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15239</xdr:rowOff>
    </xdr:from>
    <xdr:to>
      <xdr:col>68</xdr:col>
      <xdr:colOff>152400</xdr:colOff>
      <xdr:row>82</xdr:row>
      <xdr:rowOff>63500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0741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57166</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39370</xdr:rowOff>
    </xdr:from>
    <xdr:to>
      <xdr:col>77</xdr:col>
      <xdr:colOff>95250</xdr:colOff>
      <xdr:row>81</xdr:row>
      <xdr:rowOff>140970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151147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135889</xdr:rowOff>
    </xdr:from>
    <xdr:to>
      <xdr:col>64</xdr:col>
      <xdr:colOff>152400</xdr:colOff>
      <xdr:row>82</xdr:row>
      <xdr:rowOff>66039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76216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京都府では、総務事務の集中処理など、デジタル化の推進やアウトソーシングの活用を図ることにより、内部管理事務の抜本的見直しをはじめ、組織を簡素化する一方で、新型コロナウイルス感染症対策のための体制強化など、新たな課題に対して適時適切に応える職員配置に取り組んできました。</a:t>
          </a:r>
        </a:p>
        <a:p>
          <a:r>
            <a:rPr kumimoji="1" lang="ja-JP" altLang="en-US" sz="1300">
              <a:latin typeface="ＭＳ Ｐゴシック" panose="020B0600070205080204" pitchFamily="50" charset="-128"/>
              <a:ea typeface="ＭＳ Ｐゴシック" panose="020B0600070205080204" pitchFamily="50" charset="-128"/>
            </a:rPr>
            <a:t>　今後も、「京都府行財政運営方針」に基づき、現場課題対応型の組織体制の確立と人材育成を推進し、府民ニーズに対応する適切な職員配置に取り組みます。</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156305</xdr:rowOff>
    </xdr:from>
    <xdr:to>
      <xdr:col>81</xdr:col>
      <xdr:colOff>44450</xdr:colOff>
      <xdr:row>60</xdr:row>
      <xdr:rowOff>167456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443305"/>
          <a:ext cx="8382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156305</xdr:rowOff>
    </xdr:from>
    <xdr:to>
      <xdr:col>77</xdr:col>
      <xdr:colOff>44450</xdr:colOff>
      <xdr:row>60</xdr:row>
      <xdr:rowOff>158149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0443305"/>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143827</xdr:rowOff>
    </xdr:from>
    <xdr:to>
      <xdr:col>72</xdr:col>
      <xdr:colOff>203200</xdr:colOff>
      <xdr:row>60</xdr:row>
      <xdr:rowOff>158149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430827"/>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143827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419262"/>
          <a:ext cx="889000" cy="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116656</xdr:rowOff>
    </xdr:from>
    <xdr:to>
      <xdr:col>81</xdr:col>
      <xdr:colOff>95250</xdr:colOff>
      <xdr:row>61</xdr:row>
      <xdr:rowOff>46806</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4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133183</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24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105505</xdr:rowOff>
    </xdr:from>
    <xdr:to>
      <xdr:col>77</xdr:col>
      <xdr:colOff>95250</xdr:colOff>
      <xdr:row>61</xdr:row>
      <xdr:rowOff>35655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45832</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107349</xdr:rowOff>
    </xdr:from>
    <xdr:to>
      <xdr:col>73</xdr:col>
      <xdr:colOff>44450</xdr:colOff>
      <xdr:row>61</xdr:row>
      <xdr:rowOff>37499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3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6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93027</xdr:rowOff>
    </xdr:from>
    <xdr:to>
      <xdr:col>68</xdr:col>
      <xdr:colOff>203200</xdr:colOff>
      <xdr:row>61</xdr:row>
      <xdr:rowOff>23177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3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33354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4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令和６年度単年度では、標準財政規模が増加したことにより実質公債費比率が改善したものの、３箇年平均では悪化しました。</a:t>
          </a:r>
        </a:p>
        <a:p>
          <a:r>
            <a:rPr kumimoji="1" lang="ja-JP" altLang="en-US" sz="1300">
              <a:latin typeface="ＭＳ Ｐゴシック" panose="020B0600070205080204" pitchFamily="50" charset="-128"/>
              <a:ea typeface="ＭＳ Ｐゴシック" panose="020B0600070205080204" pitchFamily="50" charset="-128"/>
            </a:rPr>
            <a:t>　令和６年３月に策定した「京都府行財政運営方針」に基づき、公共事業関係費に加え、府単独での施設整備や長寿命化対策も含めてトータルでの平準化を行うことで、持続可能な財政構造を確立していきます。</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84667</xdr:rowOff>
    </xdr:from>
    <xdr:to>
      <xdr:col>81</xdr:col>
      <xdr:colOff>44450</xdr:colOff>
      <xdr:row>44</xdr:row>
      <xdr:rowOff>124883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6284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84667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7588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75078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81845</xdr:rowOff>
    </xdr:from>
    <xdr:to>
      <xdr:col>68</xdr:col>
      <xdr:colOff>152400</xdr:colOff>
      <xdr:row>43</xdr:row>
      <xdr:rowOff>135467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512800" y="74541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141410</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33867</xdr:rowOff>
    </xdr:from>
    <xdr:to>
      <xdr:col>77</xdr:col>
      <xdr:colOff>95250</xdr:colOff>
      <xdr:row>44</xdr:row>
      <xdr:rowOff>135467</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120244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令和６年度は、地方債現在高の減少に加え、標準財政規模が増加したことから、将来負担比率が改善しています。</a:t>
          </a:r>
        </a:p>
        <a:p>
          <a:r>
            <a:rPr kumimoji="1" lang="ja-JP" altLang="en-US" sz="1300">
              <a:latin typeface="ＭＳ Ｐゴシック" panose="020B0600070205080204" pitchFamily="50" charset="-128"/>
              <a:ea typeface="ＭＳ Ｐゴシック" panose="020B0600070205080204" pitchFamily="50" charset="-128"/>
            </a:rPr>
            <a:t>　令和６年３月に策定した「京都府行財政運営方針」に基づき、公共事業関係費に加え、府単独での施設整備や長寿命化対策も含めてトータルでの平準化を行うことで、持続可能な財政構造を確立していきます。</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91897</xdr:rowOff>
    </xdr:from>
    <xdr:to>
      <xdr:col>81</xdr:col>
      <xdr:colOff>44450</xdr:colOff>
      <xdr:row>21</xdr:row>
      <xdr:rowOff>127610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692347"/>
          <a:ext cx="8382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127610</xdr:rowOff>
    </xdr:from>
    <xdr:to>
      <xdr:col>77</xdr:col>
      <xdr:colOff>44450</xdr:colOff>
      <xdr:row>21</xdr:row>
      <xdr:rowOff>163805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7280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157531</xdr:rowOff>
    </xdr:from>
    <xdr:to>
      <xdr:col>72</xdr:col>
      <xdr:colOff>203200</xdr:colOff>
      <xdr:row>21</xdr:row>
      <xdr:rowOff>163805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4401800" y="3757981"/>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80256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29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157531</xdr:rowOff>
    </xdr:from>
    <xdr:to>
      <xdr:col>68</xdr:col>
      <xdr:colOff>152400</xdr:colOff>
      <xdr:row>22</xdr:row>
      <xdr:rowOff>98044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757981"/>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41097</xdr:rowOff>
    </xdr:from>
    <xdr:to>
      <xdr:col>81</xdr:col>
      <xdr:colOff>95250</xdr:colOff>
      <xdr:row>21</xdr:row>
      <xdr:rowOff>142697</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6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13174</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6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76810</xdr:rowOff>
    </xdr:from>
    <xdr:to>
      <xdr:col>77</xdr:col>
      <xdr:colOff>95250</xdr:colOff>
      <xdr:row>22</xdr:row>
      <xdr:rowOff>6960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163187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763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113005</xdr:rowOff>
    </xdr:from>
    <xdr:to>
      <xdr:col>73</xdr:col>
      <xdr:colOff>44450</xdr:colOff>
      <xdr:row>22</xdr:row>
      <xdr:rowOff>43155</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7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27932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379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106731</xdr:rowOff>
    </xdr:from>
    <xdr:to>
      <xdr:col>68</xdr:col>
      <xdr:colOff>203200</xdr:colOff>
      <xdr:row>22</xdr:row>
      <xdr:rowOff>36881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7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21658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79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47244</xdr:rowOff>
    </xdr:from>
    <xdr:to>
      <xdr:col>64</xdr:col>
      <xdr:colOff>152400</xdr:colOff>
      <xdr:row>22</xdr:row>
      <xdr:rowOff>148844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8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133621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90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2,472,013
2,389,403
4,612.21
1,047,275,458
1,037,555,668
5,184,936
554,905,110
1,955,552,783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257.2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給与改定や定年延長に伴う退職者数の増により、人件費に係る経常収支比率は上昇しましたが、グループ内平均値より低い水準を保っています。</a:t>
          </a:r>
        </a:p>
        <a:p>
          <a:r>
            <a:rPr kumimoji="1" lang="ja-JP" altLang="en-US" sz="1100">
              <a:latin typeface="ＭＳ Ｐゴシック" panose="020B0600070205080204" pitchFamily="50" charset="-128"/>
              <a:ea typeface="ＭＳ Ｐゴシック" panose="020B0600070205080204" pitchFamily="50" charset="-128"/>
            </a:rPr>
            <a:t>　人件費については、「行財政改革プラン（平成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～令和５年度）」において、社会環境の変化に対応して事業、組織・定数の柔軟かつ機動的な組み替えに取り組み、</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億円を抑制しました。</a:t>
          </a:r>
        </a:p>
        <a:p>
          <a:r>
            <a:rPr kumimoji="1" lang="ja-JP" altLang="en-US" sz="1100">
              <a:latin typeface="ＭＳ Ｐゴシック" panose="020B0600070205080204" pitchFamily="50" charset="-128"/>
              <a:ea typeface="ＭＳ Ｐゴシック" panose="020B0600070205080204" pitchFamily="50" charset="-128"/>
            </a:rPr>
            <a:t>　今後も、「京都府行財政運営方針」に基づき、現場課題対応型の組織体制の確立と人材育成を推進し、府民ニーズに対応する適切な職員配置に取り組みます。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139700</xdr:rowOff>
    </xdr:from>
    <xdr:to>
      <xdr:col>24</xdr:col>
      <xdr:colOff>25400</xdr:colOff>
      <xdr:row>35</xdr:row>
      <xdr:rowOff>82550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969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139700</xdr:rowOff>
    </xdr:from>
    <xdr:to>
      <xdr:col>19</xdr:col>
      <xdr:colOff>187325</xdr:colOff>
      <xdr:row>36</xdr:row>
      <xdr:rowOff>38100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969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133350</xdr:rowOff>
    </xdr:from>
    <xdr:to>
      <xdr:col>15</xdr:col>
      <xdr:colOff>98425</xdr:colOff>
      <xdr:row>36</xdr:row>
      <xdr:rowOff>38100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791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37</xdr:row>
      <xdr:rowOff>6350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7912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31750</xdr:rowOff>
    </xdr:from>
    <xdr:to>
      <xdr:col>24</xdr:col>
      <xdr:colOff>76200</xdr:colOff>
      <xdr:row>35</xdr:row>
      <xdr:rowOff>133350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48277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88900</xdr:rowOff>
    </xdr:from>
    <xdr:to>
      <xdr:col>20</xdr:col>
      <xdr:colOff>38100</xdr:colOff>
      <xdr:row>35</xdr:row>
      <xdr:rowOff>19050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29227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82550</xdr:rowOff>
    </xdr:from>
    <xdr:to>
      <xdr:col>11</xdr:col>
      <xdr:colOff>60325</xdr:colOff>
      <xdr:row>34</xdr:row>
      <xdr:rowOff>12700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22877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年度に作成した「行財政改革プラン」では、平成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年度から５年度までの間に</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億円の収支改善を達成しており、事務事業の合理化等により経費の縮減に努めていることで、物件費の経常収支比率は、グループ内平均値よりも低い水準にあります。</a:t>
          </a:r>
        </a:p>
        <a:p>
          <a:r>
            <a:rPr kumimoji="1" lang="ja-JP" altLang="en-US" sz="1300">
              <a:latin typeface="ＭＳ Ｐゴシック" panose="020B0600070205080204" pitchFamily="50" charset="-128"/>
              <a:ea typeface="ＭＳ Ｐゴシック" panose="020B0600070205080204" pitchFamily="50" charset="-128"/>
            </a:rPr>
            <a:t>　令和６年３月に策定した「京都府行財政運営方針」に基づき、限られた財源の有効活用と事業の一層の効率化を図り、引き続き、低い水準で推移できるよう努めてまいります。 </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6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社会保障経費については増加傾向にあるものの、京都府では、市町村を通じて給付する事業が多く、補助費等が高くなる一方で、扶助費に係る経常収支比率はグループ内平均値より低い水準を保っています。</a:t>
          </a:r>
        </a:p>
        <a:p>
          <a:r>
            <a:rPr kumimoji="1" lang="ja-JP" altLang="en-US" sz="1300">
              <a:latin typeface="ＭＳ Ｐゴシック" panose="020B0600070205080204" pitchFamily="50" charset="-128"/>
              <a:ea typeface="ＭＳ Ｐゴシック" panose="020B0600070205080204" pitchFamily="50" charset="-128"/>
            </a:rPr>
            <a:t>　引き続き、社会保障経費全体の中で動向を注視していく必要があると考えているところです。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41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99077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41275</xdr:rowOff>
    </xdr:from>
    <xdr:to>
      <xdr:col>24</xdr:col>
      <xdr:colOff>25400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9957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127652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41275</xdr:rowOff>
    </xdr:from>
    <xdr:to>
      <xdr:col>24</xdr:col>
      <xdr:colOff>114300</xdr:colOff>
      <xdr:row>54</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9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41275</xdr:rowOff>
    </xdr:from>
    <xdr:to>
      <xdr:col>24</xdr:col>
      <xdr:colOff>25400</xdr:colOff>
      <xdr:row>54</xdr:row>
      <xdr:rowOff>41275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99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19702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49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47625</xdr:rowOff>
    </xdr:from>
    <xdr:to>
      <xdr:col>24</xdr:col>
      <xdr:colOff>76200</xdr:colOff>
      <xdr:row>55</xdr:row>
      <xdr:rowOff>149225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41275</xdr:rowOff>
    </xdr:from>
    <xdr:to>
      <xdr:col>19</xdr:col>
      <xdr:colOff>187325</xdr:colOff>
      <xdr:row>54</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99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47625</xdr:rowOff>
    </xdr:from>
    <xdr:to>
      <xdr:col>20</xdr:col>
      <xdr:colOff>38100</xdr:colOff>
      <xdr:row>55</xdr:row>
      <xdr:rowOff>149225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134002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54</xdr:row>
      <xdr:rowOff>41275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567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155575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567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161925</xdr:rowOff>
    </xdr:from>
    <xdr:to>
      <xdr:col>24</xdr:col>
      <xdr:colOff>76200</xdr:colOff>
      <xdr:row>54</xdr:row>
      <xdr:rowOff>92075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70502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5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161925</xdr:rowOff>
    </xdr:from>
    <xdr:to>
      <xdr:col>20</xdr:col>
      <xdr:colOff>38100</xdr:colOff>
      <xdr:row>54</xdr:row>
      <xdr:rowOff>92075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102252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1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161925</xdr:rowOff>
    </xdr:from>
    <xdr:to>
      <xdr:col>15</xdr:col>
      <xdr:colOff>149225</xdr:colOff>
      <xdr:row>54</xdr:row>
      <xdr:rowOff>92075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102252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104775</xdr:rowOff>
    </xdr:from>
    <xdr:to>
      <xdr:col>6</xdr:col>
      <xdr:colOff>171450</xdr:colOff>
      <xdr:row>55</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45102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グループ内平均を下回っているものの、維持修繕費については、老朽化による増加等も見込まれるため、公共施設の更新・維持管理に係る潜在的な財政需要を把握し、計画的な維持管理を推進するアセットマネジメントにより、施設等の維持修繕費を減らしながら、今後も適正な管理を継続していきま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385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431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431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保育所運営費などの社会保障関係経費の増等により、補助費等に係る経常収支比率は、グループ内平均値を上回っています。</a:t>
          </a:r>
        </a:p>
        <a:p>
          <a:r>
            <a:rPr kumimoji="1" lang="ja-JP" altLang="en-US" sz="1300">
              <a:latin typeface="ＭＳ Ｐゴシック" panose="020B0600070205080204" pitchFamily="50" charset="-128"/>
              <a:ea typeface="ＭＳ Ｐゴシック" panose="020B0600070205080204" pitchFamily="50" charset="-128"/>
            </a:rPr>
            <a:t>　今後も高齢化の進展などにより、増加傾向は続くことが見込まれるため、特に介護予防・健康長寿・未病改善の推進等により医療費の縮減などに積極的に取り組むほか、事業の見直しも引き続き、実施することで改善を図ってまいります。</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129722</xdr:rowOff>
    </xdr:from>
    <xdr:to>
      <xdr:col>82</xdr:col>
      <xdr:colOff>107950</xdr:colOff>
      <xdr:row>40</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816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151493</xdr:rowOff>
    </xdr:from>
    <xdr:to>
      <xdr:col>78</xdr:col>
      <xdr:colOff>69850</xdr:colOff>
      <xdr:row>40</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83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29028</xdr:rowOff>
    </xdr:from>
    <xdr:to>
      <xdr:col>73</xdr:col>
      <xdr:colOff>180975</xdr:colOff>
      <xdr:row>39</xdr:row>
      <xdr:rowOff>151493</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441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29028</xdr:rowOff>
    </xdr:from>
    <xdr:to>
      <xdr:col>69</xdr:col>
      <xdr:colOff>92075</xdr:colOff>
      <xdr:row>39</xdr:row>
      <xdr:rowOff>20865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44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78922</xdr:rowOff>
    </xdr:from>
    <xdr:to>
      <xdr:col>82</xdr:col>
      <xdr:colOff>158750</xdr:colOff>
      <xdr:row>40</xdr:row>
      <xdr:rowOff>9072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50999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100693</xdr:rowOff>
    </xdr:from>
    <xdr:to>
      <xdr:col>74</xdr:col>
      <xdr:colOff>31750</xdr:colOff>
      <xdr:row>40</xdr:row>
      <xdr:rowOff>30843</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15620</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149678</xdr:rowOff>
    </xdr:from>
    <xdr:to>
      <xdr:col>69</xdr:col>
      <xdr:colOff>142875</xdr:colOff>
      <xdr:row>38</xdr:row>
      <xdr:rowOff>79828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64605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56442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令和３年度は、臨時的に府債管理基金の積立てを増やしたことに伴い、一時的に数値が大きく増加しましたが、令和４年度以降は平年並みとなり、グループ内平均値とおおむね同じ水準で推移しています。</a:t>
          </a:r>
        </a:p>
        <a:p>
          <a:r>
            <a:rPr kumimoji="1" lang="ja-JP" altLang="en-US" sz="1300">
              <a:latin typeface="ＭＳ Ｐゴシック" panose="020B0600070205080204" pitchFamily="50" charset="-128"/>
              <a:ea typeface="ＭＳ Ｐゴシック" panose="020B0600070205080204" pitchFamily="50" charset="-128"/>
            </a:rPr>
            <a:t>　令和６年３月に策定した「京都府行財政運営方針」に基づき、公共事業関係費に加え、府単独での施設整備や長寿命化対策も含めてトータルでの平準化を行うことで、持続可能な財政構造を確立していきます。</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135165</xdr:rowOff>
    </xdr:from>
    <xdr:to>
      <xdr:col>24</xdr:col>
      <xdr:colOff>25400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2993915"/>
          <a:ext cx="8382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78014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75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82</xdr:row>
      <xdr:rowOff>61686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75557"/>
          <a:ext cx="889000" cy="104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82</xdr:row>
      <xdr:rowOff>61686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944928"/>
          <a:ext cx="889000" cy="117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56442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82</xdr:row>
      <xdr:rowOff>10886</xdr:rowOff>
    </xdr:from>
    <xdr:to>
      <xdr:col>11</xdr:col>
      <xdr:colOff>60325</xdr:colOff>
      <xdr:row>82</xdr:row>
      <xdr:rowOff>112486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97263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41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35378</xdr:rowOff>
    </xdr:from>
    <xdr:to>
      <xdr:col>6</xdr:col>
      <xdr:colOff>171450</xdr:colOff>
      <xdr:row>75</xdr:row>
      <xdr:rowOff>136978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147155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は、グループ内平均値とおおむね同じ水準で推移しています。令和３年度は府税収入や普通交付税をはじめとする一般財源の増加により、一時的に数値が大きく改善しましたが、今後は、社会保障関係経費の増加等により悪化も想定されるところです。</a:t>
          </a:r>
        </a:p>
        <a:p>
          <a:r>
            <a:rPr kumimoji="1" lang="ja-JP" altLang="en-US" sz="1100">
              <a:latin typeface="ＭＳ Ｐゴシック" panose="020B0600070205080204" pitchFamily="50" charset="-128"/>
              <a:ea typeface="ＭＳ Ｐゴシック" panose="020B0600070205080204" pitchFamily="50" charset="-128"/>
            </a:rPr>
            <a:t>　京都府では、令和６年３月に策定しました「京都府行財政運営方針」に基づき、収支不足の改善及び複雑・多様化する行政課題への対応のため、施策の新陳代謝や重点化を図るとともに、多角的な財源確保に向けた取組を進め、持続可能な財政構造を確立していきます。 </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95250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71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101600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71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19050</xdr:rowOff>
    </xdr:from>
    <xdr:to>
      <xdr:col>73</xdr:col>
      <xdr:colOff>180975</xdr:colOff>
      <xdr:row>78</xdr:row>
      <xdr:rowOff>101600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34900"/>
          <a:ext cx="889000" cy="9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19050</xdr:rowOff>
    </xdr:from>
    <xdr:to>
      <xdr:col>69</xdr:col>
      <xdr:colOff>92075</xdr:colOff>
      <xdr:row>78</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34900"/>
          <a:ext cx="889000" cy="92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44450</xdr:rowOff>
    </xdr:from>
    <xdr:to>
      <xdr:col>82</xdr:col>
      <xdr:colOff>158750</xdr:colOff>
      <xdr:row>77</xdr:row>
      <xdr:rowOff>146050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60977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50800</xdr:rowOff>
    </xdr:from>
    <xdr:to>
      <xdr:col>74</xdr:col>
      <xdr:colOff>31750</xdr:colOff>
      <xdr:row>78</xdr:row>
      <xdr:rowOff>152400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137177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139700</xdr:rowOff>
    </xdr:from>
    <xdr:to>
      <xdr:col>69</xdr:col>
      <xdr:colOff>142875</xdr:colOff>
      <xdr:row>73</xdr:row>
      <xdr:rowOff>69850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80027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114128</xdr:rowOff>
    </xdr:from>
    <xdr:to>
      <xdr:col>29</xdr:col>
      <xdr:colOff>127000</xdr:colOff>
      <xdr:row>16</xdr:row>
      <xdr:rowOff>162770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4953"/>
          <a:ext cx="647700" cy="48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162770</xdr:rowOff>
    </xdr:from>
    <xdr:to>
      <xdr:col>26</xdr:col>
      <xdr:colOff>50800</xdr:colOff>
      <xdr:row>17</xdr:row>
      <xdr:rowOff>9657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3595"/>
          <a:ext cx="698500" cy="1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9657</xdr:rowOff>
    </xdr:from>
    <xdr:to>
      <xdr:col>22</xdr:col>
      <xdr:colOff>114300</xdr:colOff>
      <xdr:row>17</xdr:row>
      <xdr:rowOff>16924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1932"/>
          <a:ext cx="698500" cy="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16924</xdr:rowOff>
    </xdr:from>
    <xdr:to>
      <xdr:col>18</xdr:col>
      <xdr:colOff>177800</xdr:colOff>
      <xdr:row>17</xdr:row>
      <xdr:rowOff>19193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9199"/>
          <a:ext cx="698500" cy="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63328</xdr:rowOff>
    </xdr:from>
    <xdr:to>
      <xdr:col>29</xdr:col>
      <xdr:colOff>177800</xdr:colOff>
      <xdr:row>16</xdr:row>
      <xdr:rowOff>164928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35405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111970</xdr:rowOff>
    </xdr:from>
    <xdr:to>
      <xdr:col>26</xdr:col>
      <xdr:colOff>101600</xdr:colOff>
      <xdr:row>17</xdr:row>
      <xdr:rowOff>42120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2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26897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8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130307</xdr:rowOff>
    </xdr:from>
    <xdr:to>
      <xdr:col>22</xdr:col>
      <xdr:colOff>165100</xdr:colOff>
      <xdr:row>17</xdr:row>
      <xdr:rowOff>60457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45234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0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137574</xdr:rowOff>
    </xdr:from>
    <xdr:to>
      <xdr:col>19</xdr:col>
      <xdr:colOff>38100</xdr:colOff>
      <xdr:row>17</xdr:row>
      <xdr:rowOff>67724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1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139843</xdr:rowOff>
    </xdr:from>
    <xdr:to>
      <xdr:col>15</xdr:col>
      <xdr:colOff>101600</xdr:colOff>
      <xdr:row>17</xdr:row>
      <xdr:rowOff>69993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54770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175601</xdr:rowOff>
    </xdr:from>
    <xdr:to>
      <xdr:col>29</xdr:col>
      <xdr:colOff>127000</xdr:colOff>
      <xdr:row>34</xdr:row>
      <xdr:rowOff>175783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43051"/>
          <a:ext cx="647700" cy="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175783</xdr:rowOff>
    </xdr:from>
    <xdr:to>
      <xdr:col>26</xdr:col>
      <xdr:colOff>50800</xdr:colOff>
      <xdr:row>34</xdr:row>
      <xdr:rowOff>225664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43233"/>
          <a:ext cx="698500" cy="4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225664</xdr:rowOff>
    </xdr:from>
    <xdr:to>
      <xdr:col>22</xdr:col>
      <xdr:colOff>114300</xdr:colOff>
      <xdr:row>34</xdr:row>
      <xdr:rowOff>305994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93114"/>
          <a:ext cx="698500" cy="8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305994</xdr:rowOff>
    </xdr:from>
    <xdr:to>
      <xdr:col>18</xdr:col>
      <xdr:colOff>177800</xdr:colOff>
      <xdr:row>35</xdr:row>
      <xdr:rowOff>30714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73444"/>
          <a:ext cx="698500" cy="6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124801</xdr:rowOff>
    </xdr:from>
    <xdr:to>
      <xdr:col>29</xdr:col>
      <xdr:colOff>177800</xdr:colOff>
      <xdr:row>34</xdr:row>
      <xdr:rowOff>226401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9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124983</xdr:rowOff>
    </xdr:from>
    <xdr:to>
      <xdr:col>26</xdr:col>
      <xdr:colOff>101600</xdr:colOff>
      <xdr:row>34</xdr:row>
      <xdr:rowOff>226583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9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236760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61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174864</xdr:rowOff>
    </xdr:from>
    <xdr:to>
      <xdr:col>22</xdr:col>
      <xdr:colOff>165100</xdr:colOff>
      <xdr:row>34</xdr:row>
      <xdr:rowOff>276464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42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286641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1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255194</xdr:rowOff>
    </xdr:from>
    <xdr:to>
      <xdr:col>19</xdr:col>
      <xdr:colOff>38100</xdr:colOff>
      <xdr:row>35</xdr:row>
      <xdr:rowOff>13894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22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322814</xdr:rowOff>
    </xdr:from>
    <xdr:to>
      <xdr:col>15</xdr:col>
      <xdr:colOff>101600</xdr:colOff>
      <xdr:row>35</xdr:row>
      <xdr:rowOff>81514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0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91691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2,472,013
2,389,403
4,612.21
1,047,275,458
1,037,555,668
5,184,936
554,905,110
1,955,552,783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257.2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26524</xdr:rowOff>
    </xdr:from>
    <xdr:to>
      <xdr:col>24</xdr:col>
      <xdr:colOff>63500</xdr:colOff>
      <xdr:row>36</xdr:row>
      <xdr:rowOff>143320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8724"/>
          <a:ext cx="8382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73216</xdr:rowOff>
    </xdr:from>
    <xdr:to>
      <xdr:col>19</xdr:col>
      <xdr:colOff>177800</xdr:colOff>
      <xdr:row>36</xdr:row>
      <xdr:rowOff>143320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4541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73216</xdr:rowOff>
    </xdr:from>
    <xdr:to>
      <xdr:col>15</xdr:col>
      <xdr:colOff>50800</xdr:colOff>
      <xdr:row>36</xdr:row>
      <xdr:rowOff>96914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5416"/>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92837</xdr:rowOff>
    </xdr:from>
    <xdr:to>
      <xdr:col>10</xdr:col>
      <xdr:colOff>114300</xdr:colOff>
      <xdr:row>36</xdr:row>
      <xdr:rowOff>96914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65037"/>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147174</xdr:rowOff>
    </xdr:from>
    <xdr:to>
      <xdr:col>24</xdr:col>
      <xdr:colOff>114300</xdr:colOff>
      <xdr:row>36</xdr:row>
      <xdr:rowOff>77324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125601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92520</xdr:rowOff>
    </xdr:from>
    <xdr:to>
      <xdr:col>20</xdr:col>
      <xdr:colOff>38100</xdr:colOff>
      <xdr:row>37</xdr:row>
      <xdr:rowOff>22670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13797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35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22416</xdr:rowOff>
    </xdr:from>
    <xdr:to>
      <xdr:col>15</xdr:col>
      <xdr:colOff>101600</xdr:colOff>
      <xdr:row>36</xdr:row>
      <xdr:rowOff>124016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140543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46114</xdr:rowOff>
    </xdr:from>
    <xdr:to>
      <xdr:col>10</xdr:col>
      <xdr:colOff>165100</xdr:colOff>
      <xdr:row>36</xdr:row>
      <xdr:rowOff>147714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164241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42037</xdr:rowOff>
    </xdr:from>
    <xdr:to>
      <xdr:col>6</xdr:col>
      <xdr:colOff>38100</xdr:colOff>
      <xdr:row>36</xdr:row>
      <xdr:rowOff>143637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134764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158331</xdr:rowOff>
    </xdr:from>
    <xdr:to>
      <xdr:col>24</xdr:col>
      <xdr:colOff>63500</xdr:colOff>
      <xdr:row>57</xdr:row>
      <xdr:rowOff>44888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59531"/>
          <a:ext cx="838200" cy="5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156731</xdr:rowOff>
    </xdr:from>
    <xdr:to>
      <xdr:col>19</xdr:col>
      <xdr:colOff>177800</xdr:colOff>
      <xdr:row>56</xdr:row>
      <xdr:rowOff>158331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15031"/>
          <a:ext cx="889000" cy="3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156731</xdr:rowOff>
    </xdr:from>
    <xdr:to>
      <xdr:col>15</xdr:col>
      <xdr:colOff>50800</xdr:colOff>
      <xdr:row>55</xdr:row>
      <xdr:rowOff>50889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15031"/>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50889</xdr:rowOff>
    </xdr:from>
    <xdr:to>
      <xdr:col>10</xdr:col>
      <xdr:colOff>114300</xdr:colOff>
      <xdr:row>56</xdr:row>
      <xdr:rowOff>155187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80639"/>
          <a:ext cx="889000" cy="2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165538</xdr:rowOff>
    </xdr:from>
    <xdr:to>
      <xdr:col>24</xdr:col>
      <xdr:colOff>114300</xdr:colOff>
      <xdr:row>57</xdr:row>
      <xdr:rowOff>95688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143965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107531</xdr:rowOff>
    </xdr:from>
    <xdr:to>
      <xdr:col>20</xdr:col>
      <xdr:colOff>38100</xdr:colOff>
      <xdr:row>57</xdr:row>
      <xdr:rowOff>37681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54208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4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105931</xdr:rowOff>
    </xdr:from>
    <xdr:to>
      <xdr:col>15</xdr:col>
      <xdr:colOff>101600</xdr:colOff>
      <xdr:row>55</xdr:row>
      <xdr:rowOff>36081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27208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4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xdr:rowOff>
    </xdr:from>
    <xdr:to>
      <xdr:col>10</xdr:col>
      <xdr:colOff>165100</xdr:colOff>
      <xdr:row>55</xdr:row>
      <xdr:rowOff>101689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118216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20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104387</xdr:rowOff>
    </xdr:from>
    <xdr:to>
      <xdr:col>6</xdr:col>
      <xdr:colOff>38100</xdr:colOff>
      <xdr:row>57</xdr:row>
      <xdr:rowOff>34537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51064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78360</xdr:rowOff>
    </xdr:from>
    <xdr:to>
      <xdr:col>24</xdr:col>
      <xdr:colOff>63500</xdr:colOff>
      <xdr:row>78</xdr:row>
      <xdr:rowOff>95275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51460"/>
          <a:ext cx="8382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95275</xdr:rowOff>
    </xdr:from>
    <xdr:to>
      <xdr:col>19</xdr:col>
      <xdr:colOff>177800</xdr:colOff>
      <xdr:row>78</xdr:row>
      <xdr:rowOff>98552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6837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98552</xdr:rowOff>
    </xdr:from>
    <xdr:to>
      <xdr:col>15</xdr:col>
      <xdr:colOff>50800</xdr:colOff>
      <xdr:row>78</xdr:row>
      <xdr:rowOff>98858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71652"/>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98858</xdr:rowOff>
    </xdr:from>
    <xdr:to>
      <xdr:col>10</xdr:col>
      <xdr:colOff>114300</xdr:colOff>
      <xdr:row>78</xdr:row>
      <xdr:rowOff>106172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7195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27560</xdr:rowOff>
    </xdr:from>
    <xdr:to>
      <xdr:col>24</xdr:col>
      <xdr:colOff>114300</xdr:colOff>
      <xdr:row>78</xdr:row>
      <xdr:rowOff>129160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113937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1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44475</xdr:rowOff>
    </xdr:from>
    <xdr:to>
      <xdr:col>20</xdr:col>
      <xdr:colOff>38100</xdr:colOff>
      <xdr:row>78</xdr:row>
      <xdr:rowOff>146075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4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137202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51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47752</xdr:rowOff>
    </xdr:from>
    <xdr:to>
      <xdr:col>15</xdr:col>
      <xdr:colOff>101600</xdr:colOff>
      <xdr:row>78</xdr:row>
      <xdr:rowOff>149352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140479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5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48058</xdr:rowOff>
    </xdr:from>
    <xdr:to>
      <xdr:col>10</xdr:col>
      <xdr:colOff>165100</xdr:colOff>
      <xdr:row>78</xdr:row>
      <xdr:rowOff>149658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140785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5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55372</xdr:rowOff>
    </xdr:from>
    <xdr:to>
      <xdr:col>6</xdr:col>
      <xdr:colOff>38100</xdr:colOff>
      <xdr:row>78</xdr:row>
      <xdr:rowOff>156972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148099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52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163957</xdr:rowOff>
    </xdr:from>
    <xdr:to>
      <xdr:col>24</xdr:col>
      <xdr:colOff>63500</xdr:colOff>
      <xdr:row>99</xdr:row>
      <xdr:rowOff>47498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966057"/>
          <a:ext cx="838200" cy="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151130</xdr:rowOff>
    </xdr:from>
    <xdr:to>
      <xdr:col>19</xdr:col>
      <xdr:colOff>177800</xdr:colOff>
      <xdr:row>99</xdr:row>
      <xdr:rowOff>47498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953230"/>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151130</xdr:rowOff>
    </xdr:from>
    <xdr:to>
      <xdr:col>15</xdr:col>
      <xdr:colOff>50800</xdr:colOff>
      <xdr:row>99</xdr:row>
      <xdr:rowOff>2539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953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2539</xdr:rowOff>
    </xdr:from>
    <xdr:to>
      <xdr:col>10</xdr:col>
      <xdr:colOff>114300</xdr:colOff>
      <xdr:row>99</xdr:row>
      <xdr:rowOff>75819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76089"/>
          <a:ext cx="889000" cy="7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113157</xdr:rowOff>
    </xdr:from>
    <xdr:to>
      <xdr:col>24</xdr:col>
      <xdr:colOff>114300</xdr:colOff>
      <xdr:row>99</xdr:row>
      <xdr:rowOff>43307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9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28084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8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168148</xdr:rowOff>
    </xdr:from>
    <xdr:to>
      <xdr:col>20</xdr:col>
      <xdr:colOff>38100</xdr:colOff>
      <xdr:row>99</xdr:row>
      <xdr:rowOff>98298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9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89425</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706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100330</xdr:rowOff>
    </xdr:from>
    <xdr:to>
      <xdr:col>15</xdr:col>
      <xdr:colOff>101600</xdr:colOff>
      <xdr:row>99</xdr:row>
      <xdr:rowOff>30480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21607</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123189</xdr:rowOff>
    </xdr:from>
    <xdr:to>
      <xdr:col>10</xdr:col>
      <xdr:colOff>165100</xdr:colOff>
      <xdr:row>99</xdr:row>
      <xdr:rowOff>53339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9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44466</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701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25019</xdr:rowOff>
    </xdr:from>
    <xdr:to>
      <xdr:col>6</xdr:col>
      <xdr:colOff>38100</xdr:colOff>
      <xdr:row>99</xdr:row>
      <xdr:rowOff>126619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117746</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9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168874</xdr:rowOff>
    </xdr:from>
    <xdr:to>
      <xdr:col>54</xdr:col>
      <xdr:colOff>189865</xdr:colOff>
      <xdr:row>38</xdr:row>
      <xdr:rowOff>163354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998174"/>
          <a:ext cx="1270" cy="680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167181</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6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163354</xdr:rowOff>
    </xdr:from>
    <xdr:to>
      <xdr:col>55</xdr:col>
      <xdr:colOff>88900</xdr:colOff>
      <xdr:row>38</xdr:row>
      <xdr:rowOff>163354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67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115551</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77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168874</xdr:rowOff>
    </xdr:from>
    <xdr:to>
      <xdr:col>55</xdr:col>
      <xdr:colOff>88900</xdr:colOff>
      <xdr:row>34</xdr:row>
      <xdr:rowOff>168874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99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45212</xdr:rowOff>
    </xdr:from>
    <xdr:to>
      <xdr:col>55</xdr:col>
      <xdr:colOff>0</xdr:colOff>
      <xdr:row>36</xdr:row>
      <xdr:rowOff>91672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217412"/>
          <a:ext cx="838200" cy="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67980</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411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89553</xdr:rowOff>
    </xdr:from>
    <xdr:to>
      <xdr:col>55</xdr:col>
      <xdr:colOff>50800</xdr:colOff>
      <xdr:row>38</xdr:row>
      <xdr:rowOff>19703</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4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121281</xdr:rowOff>
    </xdr:from>
    <xdr:to>
      <xdr:col>50</xdr:col>
      <xdr:colOff>114300</xdr:colOff>
      <xdr:row>36</xdr:row>
      <xdr:rowOff>45212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5779131"/>
          <a:ext cx="889000" cy="43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91317</xdr:rowOff>
    </xdr:from>
    <xdr:to>
      <xdr:col>50</xdr:col>
      <xdr:colOff>165100</xdr:colOff>
      <xdr:row>38</xdr:row>
      <xdr:rowOff>21467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43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12594</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52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42980</xdr:rowOff>
    </xdr:from>
    <xdr:to>
      <xdr:col>45</xdr:col>
      <xdr:colOff>177800</xdr:colOff>
      <xdr:row>33</xdr:row>
      <xdr:rowOff>121281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5357930"/>
          <a:ext cx="889000" cy="4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11688</xdr:rowOff>
    </xdr:from>
    <xdr:to>
      <xdr:col>46</xdr:col>
      <xdr:colOff>38100</xdr:colOff>
      <xdr:row>36</xdr:row>
      <xdr:rowOff>113288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104415</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2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42980</xdr:rowOff>
    </xdr:from>
    <xdr:to>
      <xdr:col>41</xdr:col>
      <xdr:colOff>50800</xdr:colOff>
      <xdr:row>35</xdr:row>
      <xdr:rowOff>19359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5357930"/>
          <a:ext cx="889000" cy="6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154878</xdr:rowOff>
    </xdr:from>
    <xdr:to>
      <xdr:col>41</xdr:col>
      <xdr:colOff>101600</xdr:colOff>
      <xdr:row>34</xdr:row>
      <xdr:rowOff>85028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8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76155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90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102464</xdr:rowOff>
    </xdr:from>
    <xdr:to>
      <xdr:col>36</xdr:col>
      <xdr:colOff>165100</xdr:colOff>
      <xdr:row>37</xdr:row>
      <xdr:rowOff>32614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2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23741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3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40872</xdr:rowOff>
    </xdr:from>
    <xdr:to>
      <xdr:col>55</xdr:col>
      <xdr:colOff>50800</xdr:colOff>
      <xdr:row>36</xdr:row>
      <xdr:rowOff>142472</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63749</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06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165862</xdr:rowOff>
    </xdr:from>
    <xdr:to>
      <xdr:col>50</xdr:col>
      <xdr:colOff>165100</xdr:colOff>
      <xdr:row>36</xdr:row>
      <xdr:rowOff>96012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112539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59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70481</xdr:rowOff>
    </xdr:from>
    <xdr:to>
      <xdr:col>46</xdr:col>
      <xdr:colOff>38100</xdr:colOff>
      <xdr:row>34</xdr:row>
      <xdr:rowOff>631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57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17158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50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163630</xdr:rowOff>
    </xdr:from>
    <xdr:to>
      <xdr:col>41</xdr:col>
      <xdr:colOff>101600</xdr:colOff>
      <xdr:row>31</xdr:row>
      <xdr:rowOff>93780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3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110307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8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140009</xdr:rowOff>
    </xdr:from>
    <xdr:to>
      <xdr:col>36</xdr:col>
      <xdr:colOff>165100</xdr:colOff>
      <xdr:row>35</xdr:row>
      <xdr:rowOff>70159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59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86686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4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27737</xdr:rowOff>
    </xdr:from>
    <xdr:to>
      <xdr:col>55</xdr:col>
      <xdr:colOff>0</xdr:colOff>
      <xdr:row>56</xdr:row>
      <xdr:rowOff>38100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628937"/>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14389</xdr:rowOff>
    </xdr:from>
    <xdr:to>
      <xdr:col>50</xdr:col>
      <xdr:colOff>114300</xdr:colOff>
      <xdr:row>56</xdr:row>
      <xdr:rowOff>38100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615589"/>
          <a:ext cx="889000" cy="2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144196</xdr:rowOff>
    </xdr:from>
    <xdr:to>
      <xdr:col>45</xdr:col>
      <xdr:colOff>177800</xdr:colOff>
      <xdr:row>56</xdr:row>
      <xdr:rowOff>14389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573946"/>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144196</xdr:rowOff>
    </xdr:from>
    <xdr:to>
      <xdr:col>41</xdr:col>
      <xdr:colOff>50800</xdr:colOff>
      <xdr:row>55</xdr:row>
      <xdr:rowOff>169443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573946"/>
          <a:ext cx="8890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148387</xdr:rowOff>
    </xdr:from>
    <xdr:to>
      <xdr:col>55</xdr:col>
      <xdr:colOff>50800</xdr:colOff>
      <xdr:row>56</xdr:row>
      <xdr:rowOff>78537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5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126814</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5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158750</xdr:rowOff>
    </xdr:from>
    <xdr:to>
      <xdr:col>50</xdr:col>
      <xdr:colOff>165100</xdr:colOff>
      <xdr:row>56</xdr:row>
      <xdr:rowOff>88900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80027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96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135039</xdr:rowOff>
    </xdr:from>
    <xdr:to>
      <xdr:col>46</xdr:col>
      <xdr:colOff>38100</xdr:colOff>
      <xdr:row>56</xdr:row>
      <xdr:rowOff>65189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5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56316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93396</xdr:rowOff>
    </xdr:from>
    <xdr:to>
      <xdr:col>41</xdr:col>
      <xdr:colOff>101600</xdr:colOff>
      <xdr:row>56</xdr:row>
      <xdr:rowOff>23546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5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14673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1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118643</xdr:rowOff>
    </xdr:from>
    <xdr:to>
      <xdr:col>36</xdr:col>
      <xdr:colOff>165100</xdr:colOff>
      <xdr:row>56</xdr:row>
      <xdr:rowOff>48793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5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39920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161965</xdr:rowOff>
    </xdr:from>
    <xdr:to>
      <xdr:col>55</xdr:col>
      <xdr:colOff>0</xdr:colOff>
      <xdr:row>76</xdr:row>
      <xdr:rowOff>61725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9639300" y="13020715"/>
          <a:ext cx="8382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55118</xdr:rowOff>
    </xdr:from>
    <xdr:to>
      <xdr:col>50</xdr:col>
      <xdr:colOff>114300</xdr:colOff>
      <xdr:row>76</xdr:row>
      <xdr:rowOff>61725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8750300" y="13085318"/>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90985</xdr:rowOff>
    </xdr:from>
    <xdr:to>
      <xdr:col>45</xdr:col>
      <xdr:colOff>177800</xdr:colOff>
      <xdr:row>76</xdr:row>
      <xdr:rowOff>55118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2949735"/>
          <a:ext cx="889000" cy="13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90985</xdr:rowOff>
    </xdr:from>
    <xdr:to>
      <xdr:col>41</xdr:col>
      <xdr:colOff>50800</xdr:colOff>
      <xdr:row>75</xdr:row>
      <xdr:rowOff>158742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2949735"/>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111165</xdr:rowOff>
    </xdr:from>
    <xdr:to>
      <xdr:col>55</xdr:col>
      <xdr:colOff>50800</xdr:colOff>
      <xdr:row>76</xdr:row>
      <xdr:rowOff>41315</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29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134042</xdr:rowOff>
    </xdr:from>
    <xdr:ext cx="534377"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282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10925</xdr:rowOff>
    </xdr:from>
    <xdr:to>
      <xdr:col>50</xdr:col>
      <xdr:colOff>165100</xdr:colOff>
      <xdr:row>76</xdr:row>
      <xdr:rowOff>112525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04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129052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59411" y="1281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4318</xdr:rowOff>
    </xdr:from>
    <xdr:to>
      <xdr:col>46</xdr:col>
      <xdr:colOff>38100</xdr:colOff>
      <xdr:row>76</xdr:row>
      <xdr:rowOff>105918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0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122445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40185</xdr:rowOff>
    </xdr:from>
    <xdr:to>
      <xdr:col>41</xdr:col>
      <xdr:colOff>101600</xdr:colOff>
      <xdr:row>75</xdr:row>
      <xdr:rowOff>141785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28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158312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67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107942</xdr:rowOff>
    </xdr:from>
    <xdr:to>
      <xdr:col>36</xdr:col>
      <xdr:colOff>165100</xdr:colOff>
      <xdr:row>76</xdr:row>
      <xdr:rowOff>38092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29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54619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19571</xdr:rowOff>
    </xdr:from>
    <xdr:to>
      <xdr:col>54</xdr:col>
      <xdr:colOff>189865</xdr:colOff>
      <xdr:row>97</xdr:row>
      <xdr:rowOff>32829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450071"/>
          <a:ext cx="1270" cy="121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36656</xdr:rowOff>
    </xdr:from>
    <xdr:ext cx="469744"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66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32829</xdr:rowOff>
    </xdr:from>
    <xdr:to>
      <xdr:col>55</xdr:col>
      <xdr:colOff>88900</xdr:colOff>
      <xdr:row>97</xdr:row>
      <xdr:rowOff>32829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666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137698</xdr:rowOff>
    </xdr:from>
    <xdr:ext cx="534377"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2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19571</xdr:rowOff>
    </xdr:from>
    <xdr:to>
      <xdr:col>55</xdr:col>
      <xdr:colOff>88900</xdr:colOff>
      <xdr:row>90</xdr:row>
      <xdr:rowOff>19571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4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94362</xdr:rowOff>
    </xdr:from>
    <xdr:to>
      <xdr:col>55</xdr:col>
      <xdr:colOff>0</xdr:colOff>
      <xdr:row>96</xdr:row>
      <xdr:rowOff>171208</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9639300" y="16553562"/>
          <a:ext cx="838200" cy="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135475</xdr:rowOff>
    </xdr:from>
    <xdr:ext cx="534377"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08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112598</xdr:rowOff>
    </xdr:from>
    <xdr:to>
      <xdr:col>55</xdr:col>
      <xdr:colOff>50800</xdr:colOff>
      <xdr:row>95</xdr:row>
      <xdr:rowOff>42748</xdr:rowOff>
    </xdr:to>
    <xdr:sp macro="" textlink="">
      <xdr:nvSpPr>
        <xdr:cNvPr id="447" name="フローチャート: 判断 446">
          <a:extLst>
            <a:ext uri="{FF2B5EF4-FFF2-40B4-BE49-F238E27FC236}">
              <a16:creationId xmlns:a16="http://schemas.microsoft.com/office/drawing/2014/main" id="{00000000-0008-0000-0600-0000BF010000}"/>
            </a:ext>
          </a:extLst>
        </xdr:cNvPr>
        <xdr:cNvSpPr/>
      </xdr:nvSpPr>
      <xdr:spPr>
        <a:xfrm>
          <a:off x="10426700" y="1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94362</xdr:rowOff>
    </xdr:from>
    <xdr:to>
      <xdr:col>50</xdr:col>
      <xdr:colOff>114300</xdr:colOff>
      <xdr:row>96</xdr:row>
      <xdr:rowOff>133071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8750300" y="16553562"/>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148755</xdr:rowOff>
    </xdr:from>
    <xdr:to>
      <xdr:col>50</xdr:col>
      <xdr:colOff>165100</xdr:colOff>
      <xdr:row>95</xdr:row>
      <xdr:rowOff>78905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588500" y="162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95432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59411" y="16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133071</xdr:rowOff>
    </xdr:from>
    <xdr:to>
      <xdr:col>45</xdr:col>
      <xdr:colOff>177800</xdr:colOff>
      <xdr:row>97</xdr:row>
      <xdr:rowOff>108305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7861300" y="16592271"/>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151346</xdr:rowOff>
    </xdr:from>
    <xdr:to>
      <xdr:col>46</xdr:col>
      <xdr:colOff>38100</xdr:colOff>
      <xdr:row>95</xdr:row>
      <xdr:rowOff>81496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8699500" y="16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98023</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8483111" y="16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108305</xdr:rowOff>
    </xdr:from>
    <xdr:to>
      <xdr:col>41</xdr:col>
      <xdr:colOff>50800</xdr:colOff>
      <xdr:row>97</xdr:row>
      <xdr:rowOff>131814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6972300" y="16738955"/>
          <a:ext cx="889000" cy="2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131077</xdr:rowOff>
    </xdr:from>
    <xdr:to>
      <xdr:col>41</xdr:col>
      <xdr:colOff>101600</xdr:colOff>
      <xdr:row>95</xdr:row>
      <xdr:rowOff>61227</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7810500" y="162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77754</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594111" y="160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16320</xdr:rowOff>
    </xdr:from>
    <xdr:to>
      <xdr:col>36</xdr:col>
      <xdr:colOff>165100</xdr:colOff>
      <xdr:row>95</xdr:row>
      <xdr:rowOff>117920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6921500" y="16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134447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705111" y="160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120408</xdr:rowOff>
    </xdr:from>
    <xdr:to>
      <xdr:col>55</xdr:col>
      <xdr:colOff>50800</xdr:colOff>
      <xdr:row>97</xdr:row>
      <xdr:rowOff>50558</xdr:rowOff>
    </xdr:to>
    <xdr:sp macro="" textlink="">
      <xdr:nvSpPr>
        <xdr:cNvPr id="464" name="楕円 463">
          <a:extLst>
            <a:ext uri="{FF2B5EF4-FFF2-40B4-BE49-F238E27FC236}">
              <a16:creationId xmlns:a16="http://schemas.microsoft.com/office/drawing/2014/main" id="{00000000-0008-0000-0600-0000D0010000}"/>
            </a:ext>
          </a:extLst>
        </xdr:cNvPr>
        <xdr:cNvSpPr/>
      </xdr:nvSpPr>
      <xdr:spPr>
        <a:xfrm>
          <a:off x="10426700" y="1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35335</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4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43562</xdr:rowOff>
    </xdr:from>
    <xdr:to>
      <xdr:col>50</xdr:col>
      <xdr:colOff>165100</xdr:colOff>
      <xdr:row>96</xdr:row>
      <xdr:rowOff>145162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588500" y="16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136289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59411" y="165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82271</xdr:rowOff>
    </xdr:from>
    <xdr:to>
      <xdr:col>46</xdr:col>
      <xdr:colOff>38100</xdr:colOff>
      <xdr:row>97</xdr:row>
      <xdr:rowOff>12421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99500" y="165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57505</xdr:rowOff>
    </xdr:from>
    <xdr:to>
      <xdr:col>41</xdr:col>
      <xdr:colOff>101600</xdr:colOff>
      <xdr:row>97</xdr:row>
      <xdr:rowOff>159105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10500" y="166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150232</xdr:rowOff>
    </xdr:from>
    <xdr:ext cx="469744"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26428" y="1678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81014</xdr:rowOff>
    </xdr:from>
    <xdr:to>
      <xdr:col>36</xdr:col>
      <xdr:colOff>165100</xdr:colOff>
      <xdr:row>98</xdr:row>
      <xdr:rowOff>11164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6921500" y="167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2291</xdr:rowOff>
    </xdr:from>
    <xdr:ext cx="469744"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37428" y="168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2" name="災害復旧事業費グラフ枠">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4" name="災害復旧事業費最小値テキスト">
          <a:extLst>
            <a:ext uri="{FF2B5EF4-FFF2-40B4-BE49-F238E27FC236}">
              <a16:creationId xmlns:a16="http://schemas.microsoft.com/office/drawing/2014/main" id="{00000000-0008-0000-0600-0000EE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6" name="災害復旧事業費最大値テキスト">
          <a:extLst>
            <a:ext uri="{FF2B5EF4-FFF2-40B4-BE49-F238E27FC236}">
              <a16:creationId xmlns:a16="http://schemas.microsoft.com/office/drawing/2014/main" id="{00000000-0008-0000-0600-0000F0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120726</xdr:rowOff>
    </xdr:from>
    <xdr:to>
      <xdr:col>85</xdr:col>
      <xdr:colOff>127000</xdr:colOff>
      <xdr:row>37</xdr:row>
      <xdr:rowOff>164846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5481300" y="6464376"/>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9" name="災害復旧事業費平均値テキスト">
          <a:extLst>
            <a:ext uri="{FF2B5EF4-FFF2-40B4-BE49-F238E27FC236}">
              <a16:creationId xmlns:a16="http://schemas.microsoft.com/office/drawing/2014/main" id="{00000000-0008-0000-0600-0000F3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500" name="フローチャート: 判断 499">
          <a:extLst>
            <a:ext uri="{FF2B5EF4-FFF2-40B4-BE49-F238E27FC236}">
              <a16:creationId xmlns:a16="http://schemas.microsoft.com/office/drawing/2014/main" id="{00000000-0008-0000-0600-0000F4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164846</xdr:rowOff>
    </xdr:from>
    <xdr:to>
      <xdr:col>81</xdr:col>
      <xdr:colOff>50800</xdr:colOff>
      <xdr:row>38</xdr:row>
      <xdr:rowOff>69977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4592300" y="650849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55346</xdr:rowOff>
    </xdr:from>
    <xdr:to>
      <xdr:col>76</xdr:col>
      <xdr:colOff>114300</xdr:colOff>
      <xdr:row>38</xdr:row>
      <xdr:rowOff>69977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3703300" y="657044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39802</xdr:rowOff>
    </xdr:from>
    <xdr:to>
      <xdr:col>71</xdr:col>
      <xdr:colOff>177800</xdr:colOff>
      <xdr:row>38</xdr:row>
      <xdr:rowOff>55346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814300" y="6212002"/>
          <a:ext cx="889000" cy="35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69926</xdr:rowOff>
    </xdr:from>
    <xdr:to>
      <xdr:col>85</xdr:col>
      <xdr:colOff>177800</xdr:colOff>
      <xdr:row>38</xdr:row>
      <xdr:rowOff>76</xdr:rowOff>
    </xdr:to>
    <xdr:sp macro="" textlink="">
      <xdr:nvSpPr>
        <xdr:cNvPr id="517" name="楕円 516">
          <a:extLst>
            <a:ext uri="{FF2B5EF4-FFF2-40B4-BE49-F238E27FC236}">
              <a16:creationId xmlns:a16="http://schemas.microsoft.com/office/drawing/2014/main" id="{00000000-0008-0000-0600-000005020000}"/>
            </a:ext>
          </a:extLst>
        </xdr:cNvPr>
        <xdr:cNvSpPr/>
      </xdr:nvSpPr>
      <xdr:spPr>
        <a:xfrm>
          <a:off x="16268700" y="64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48353</xdr:rowOff>
    </xdr:from>
    <xdr:ext cx="378565" cy="259045"/>
    <xdr:sp macro="" textlink="">
      <xdr:nvSpPr>
        <xdr:cNvPr id="518" name="災害復旧事業費該当値テキスト">
          <a:extLst>
            <a:ext uri="{FF2B5EF4-FFF2-40B4-BE49-F238E27FC236}">
              <a16:creationId xmlns:a16="http://schemas.microsoft.com/office/drawing/2014/main" id="{00000000-0008-0000-0600-000006020000}"/>
            </a:ext>
          </a:extLst>
        </xdr:cNvPr>
        <xdr:cNvSpPr txBox="1"/>
      </xdr:nvSpPr>
      <xdr:spPr>
        <a:xfrm>
          <a:off x="16370300" y="6392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114046</xdr:rowOff>
    </xdr:from>
    <xdr:to>
      <xdr:col>81</xdr:col>
      <xdr:colOff>101600</xdr:colOff>
      <xdr:row>38</xdr:row>
      <xdr:rowOff>44196</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5430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35323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793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19177</xdr:rowOff>
    </xdr:from>
    <xdr:to>
      <xdr:col>76</xdr:col>
      <xdr:colOff>165100</xdr:colOff>
      <xdr:row>38</xdr:row>
      <xdr:rowOff>120777</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4541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111904</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3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4546</xdr:rowOff>
    </xdr:from>
    <xdr:to>
      <xdr:col>72</xdr:col>
      <xdr:colOff>38100</xdr:colOff>
      <xdr:row>38</xdr:row>
      <xdr:rowOff>106146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3652500" y="65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97273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4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160452</xdr:rowOff>
    </xdr:from>
    <xdr:to>
      <xdr:col>67</xdr:col>
      <xdr:colOff>101600</xdr:colOff>
      <xdr:row>36</xdr:row>
      <xdr:rowOff>90602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2763500" y="61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81729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9" name="失業対策事業費グラフ枠">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1" name="失業対策事業費最小値テキスト">
          <a:extLst>
            <a:ext uri="{FF2B5EF4-FFF2-40B4-BE49-F238E27FC236}">
              <a16:creationId xmlns:a16="http://schemas.microsoft.com/office/drawing/2014/main" id="{00000000-0008-0000-0600-00001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3" name="失業対策事業費最大値テキスト">
          <a:extLst>
            <a:ext uri="{FF2B5EF4-FFF2-40B4-BE49-F238E27FC236}">
              <a16:creationId xmlns:a16="http://schemas.microsoft.com/office/drawing/2014/main" id="{00000000-0008-0000-0600-00001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6" name="失業対策事業費平均値テキスト">
          <a:extLst>
            <a:ext uri="{FF2B5EF4-FFF2-40B4-BE49-F238E27FC236}">
              <a16:creationId xmlns:a16="http://schemas.microsoft.com/office/drawing/2014/main" id="{00000000-0008-0000-0600-00002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7" name="フローチャート: 判断 546">
          <a:extLst>
            <a:ext uri="{FF2B5EF4-FFF2-40B4-BE49-F238E27FC236}">
              <a16:creationId xmlns:a16="http://schemas.microsoft.com/office/drawing/2014/main" id="{00000000-0008-0000-0600-00002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楕円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5" name="失業対策事業費該当値テキスト">
          <a:extLst>
            <a:ext uri="{FF2B5EF4-FFF2-40B4-BE49-F238E27FC236}">
              <a16:creationId xmlns:a16="http://schemas.microsoft.com/office/drawing/2014/main" id="{00000000-0008-0000-0600-00003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6" name="楕円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5" name="公債費グラフ枠">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7" name="公債費最小値テキスト">
          <a:extLst>
            <a:ext uri="{FF2B5EF4-FFF2-40B4-BE49-F238E27FC236}">
              <a16:creationId xmlns:a16="http://schemas.microsoft.com/office/drawing/2014/main" id="{00000000-0008-0000-0600-000055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9" name="公債費最大値テキスト">
          <a:extLst>
            <a:ext uri="{FF2B5EF4-FFF2-40B4-BE49-F238E27FC236}">
              <a16:creationId xmlns:a16="http://schemas.microsoft.com/office/drawing/2014/main" id="{00000000-0008-0000-0600-000057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978</xdr:rowOff>
    </xdr:from>
    <xdr:to>
      <xdr:col>85</xdr:col>
      <xdr:colOff>127000</xdr:colOff>
      <xdr:row>75</xdr:row>
      <xdr:rowOff>31344</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5481300" y="12859728"/>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2" name="公債費平均値テキスト">
          <a:extLst>
            <a:ext uri="{FF2B5EF4-FFF2-40B4-BE49-F238E27FC236}">
              <a16:creationId xmlns:a16="http://schemas.microsoft.com/office/drawing/2014/main" id="{00000000-0008-0000-0600-00005A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3" name="フローチャート: 判断 602">
          <a:extLst>
            <a:ext uri="{FF2B5EF4-FFF2-40B4-BE49-F238E27FC236}">
              <a16:creationId xmlns:a16="http://schemas.microsoft.com/office/drawing/2014/main" id="{00000000-0008-0000-0600-00005B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31344</xdr:rowOff>
    </xdr:from>
    <xdr:to>
      <xdr:col>81</xdr:col>
      <xdr:colOff>50800</xdr:colOff>
      <xdr:row>75</xdr:row>
      <xdr:rowOff>44945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4592300" y="12890094"/>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71692</xdr:rowOff>
    </xdr:from>
    <xdr:to>
      <xdr:col>76</xdr:col>
      <xdr:colOff>114300</xdr:colOff>
      <xdr:row>75</xdr:row>
      <xdr:rowOff>44945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3703300" y="12244642"/>
          <a:ext cx="889000" cy="6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71692</xdr:rowOff>
    </xdr:from>
    <xdr:to>
      <xdr:col>71</xdr:col>
      <xdr:colOff>177800</xdr:colOff>
      <xdr:row>75</xdr:row>
      <xdr:rowOff>162674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2814300" y="12244642"/>
          <a:ext cx="889000" cy="77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121628</xdr:rowOff>
    </xdr:from>
    <xdr:to>
      <xdr:col>85</xdr:col>
      <xdr:colOff>177800</xdr:colOff>
      <xdr:row>75</xdr:row>
      <xdr:rowOff>51778</xdr:rowOff>
    </xdr:to>
    <xdr:sp macro="" textlink="">
      <xdr:nvSpPr>
        <xdr:cNvPr id="620" name="楕円 619">
          <a:extLst>
            <a:ext uri="{FF2B5EF4-FFF2-40B4-BE49-F238E27FC236}">
              <a16:creationId xmlns:a16="http://schemas.microsoft.com/office/drawing/2014/main" id="{00000000-0008-0000-0600-00006C020000}"/>
            </a:ext>
          </a:extLst>
        </xdr:cNvPr>
        <xdr:cNvSpPr/>
      </xdr:nvSpPr>
      <xdr:spPr>
        <a:xfrm>
          <a:off x="16268700" y="128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144505</xdr:rowOff>
    </xdr:from>
    <xdr:ext cx="534377" cy="259045"/>
    <xdr:sp macro="" textlink="">
      <xdr:nvSpPr>
        <xdr:cNvPr id="621" name="公債費該当値テキスト">
          <a:extLst>
            <a:ext uri="{FF2B5EF4-FFF2-40B4-BE49-F238E27FC236}">
              <a16:creationId xmlns:a16="http://schemas.microsoft.com/office/drawing/2014/main" id="{00000000-0008-0000-0600-00006D020000}"/>
            </a:ext>
          </a:extLst>
        </xdr:cNvPr>
        <xdr:cNvSpPr txBox="1"/>
      </xdr:nvSpPr>
      <xdr:spPr>
        <a:xfrm>
          <a:off x="16370300" y="12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151994</xdr:rowOff>
    </xdr:from>
    <xdr:to>
      <xdr:col>81</xdr:col>
      <xdr:colOff>101600</xdr:colOff>
      <xdr:row>75</xdr:row>
      <xdr:rowOff>82144</xdr:rowOff>
    </xdr:to>
    <xdr:sp macro="" textlink="">
      <xdr:nvSpPr>
        <xdr:cNvPr id="622" name="楕円 621">
          <a:extLst>
            <a:ext uri="{FF2B5EF4-FFF2-40B4-BE49-F238E27FC236}">
              <a16:creationId xmlns:a16="http://schemas.microsoft.com/office/drawing/2014/main" id="{00000000-0008-0000-0600-00006E020000}"/>
            </a:ext>
          </a:extLst>
        </xdr:cNvPr>
        <xdr:cNvSpPr/>
      </xdr:nvSpPr>
      <xdr:spPr>
        <a:xfrm>
          <a:off x="15430500" y="128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73271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01411" y="129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165595</xdr:rowOff>
    </xdr:from>
    <xdr:to>
      <xdr:col>76</xdr:col>
      <xdr:colOff>165100</xdr:colOff>
      <xdr:row>75</xdr:row>
      <xdr:rowOff>95745</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4541500" y="128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86872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20892</xdr:rowOff>
    </xdr:from>
    <xdr:to>
      <xdr:col>72</xdr:col>
      <xdr:colOff>38100</xdr:colOff>
      <xdr:row>71</xdr:row>
      <xdr:rowOff>122492</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3652500" y="121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139019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196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111875</xdr:rowOff>
    </xdr:from>
    <xdr:to>
      <xdr:col>67</xdr:col>
      <xdr:colOff>101600</xdr:colOff>
      <xdr:row>76</xdr:row>
      <xdr:rowOff>42025</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27635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33151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6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0" name="積立金グラフ枠">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2" name="積立金最小値テキスト">
          <a:extLst>
            <a:ext uri="{FF2B5EF4-FFF2-40B4-BE49-F238E27FC236}">
              <a16:creationId xmlns:a16="http://schemas.microsoft.com/office/drawing/2014/main" id="{00000000-0008-0000-0600-00008C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4" name="積立金最大値テキスト">
          <a:extLst>
            <a:ext uri="{FF2B5EF4-FFF2-40B4-BE49-F238E27FC236}">
              <a16:creationId xmlns:a16="http://schemas.microsoft.com/office/drawing/2014/main" id="{00000000-0008-0000-0600-00008E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77826</xdr:rowOff>
    </xdr:from>
    <xdr:to>
      <xdr:col>85</xdr:col>
      <xdr:colOff>127000</xdr:colOff>
      <xdr:row>97</xdr:row>
      <xdr:rowOff>73330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5481300" y="16537026"/>
          <a:ext cx="8382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7" name="積立金平均値テキスト">
          <a:extLst>
            <a:ext uri="{FF2B5EF4-FFF2-40B4-BE49-F238E27FC236}">
              <a16:creationId xmlns:a16="http://schemas.microsoft.com/office/drawing/2014/main" id="{00000000-0008-0000-0600-000091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8" name="フローチャート: 判断 657">
          <a:extLst>
            <a:ext uri="{FF2B5EF4-FFF2-40B4-BE49-F238E27FC236}">
              <a16:creationId xmlns:a16="http://schemas.microsoft.com/office/drawing/2014/main" id="{00000000-0008-0000-0600-000092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73330</xdr:rowOff>
    </xdr:from>
    <xdr:to>
      <xdr:col>81</xdr:col>
      <xdr:colOff>50800</xdr:colOff>
      <xdr:row>97</xdr:row>
      <xdr:rowOff>121413</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4592300" y="16703980"/>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121413</xdr:rowOff>
    </xdr:from>
    <xdr:to>
      <xdr:col>76</xdr:col>
      <xdr:colOff>114300</xdr:colOff>
      <xdr:row>98</xdr:row>
      <xdr:rowOff>13284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3703300" y="16752063"/>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13284</xdr:rowOff>
    </xdr:from>
    <xdr:to>
      <xdr:col>71</xdr:col>
      <xdr:colOff>177800</xdr:colOff>
      <xdr:row>98</xdr:row>
      <xdr:rowOff>100381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2814300" y="16815384"/>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27026</xdr:rowOff>
    </xdr:from>
    <xdr:to>
      <xdr:col>85</xdr:col>
      <xdr:colOff>177800</xdr:colOff>
      <xdr:row>96</xdr:row>
      <xdr:rowOff>128626</xdr:rowOff>
    </xdr:to>
    <xdr:sp macro="" textlink="">
      <xdr:nvSpPr>
        <xdr:cNvPr id="675" name="楕円 674">
          <a:extLst>
            <a:ext uri="{FF2B5EF4-FFF2-40B4-BE49-F238E27FC236}">
              <a16:creationId xmlns:a16="http://schemas.microsoft.com/office/drawing/2014/main" id="{00000000-0008-0000-0600-0000A3020000}"/>
            </a:ext>
          </a:extLst>
        </xdr:cNvPr>
        <xdr:cNvSpPr/>
      </xdr:nvSpPr>
      <xdr:spPr>
        <a:xfrm>
          <a:off x="16268700" y="164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5453</xdr:rowOff>
    </xdr:from>
    <xdr:ext cx="534377" cy="259045"/>
    <xdr:sp macro="" textlink="">
      <xdr:nvSpPr>
        <xdr:cNvPr id="676" name="積立金該当値テキスト">
          <a:extLst>
            <a:ext uri="{FF2B5EF4-FFF2-40B4-BE49-F238E27FC236}">
              <a16:creationId xmlns:a16="http://schemas.microsoft.com/office/drawing/2014/main" id="{00000000-0008-0000-0600-0000A4020000}"/>
            </a:ext>
          </a:extLst>
        </xdr:cNvPr>
        <xdr:cNvSpPr txBox="1"/>
      </xdr:nvSpPr>
      <xdr:spPr>
        <a:xfrm>
          <a:off x="16370300" y="1646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22530</xdr:rowOff>
    </xdr:from>
    <xdr:to>
      <xdr:col>81</xdr:col>
      <xdr:colOff>101600</xdr:colOff>
      <xdr:row>97</xdr:row>
      <xdr:rowOff>124130</xdr:rowOff>
    </xdr:to>
    <xdr:sp macro="" textlink="">
      <xdr:nvSpPr>
        <xdr:cNvPr id="677" name="楕円 676">
          <a:extLst>
            <a:ext uri="{FF2B5EF4-FFF2-40B4-BE49-F238E27FC236}">
              <a16:creationId xmlns:a16="http://schemas.microsoft.com/office/drawing/2014/main" id="{00000000-0008-0000-0600-0000A5020000}"/>
            </a:ext>
          </a:extLst>
        </xdr:cNvPr>
        <xdr:cNvSpPr/>
      </xdr:nvSpPr>
      <xdr:spPr>
        <a:xfrm>
          <a:off x="15430500" y="166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115257</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33728" y="1674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70613</xdr:rowOff>
    </xdr:from>
    <xdr:to>
      <xdr:col>76</xdr:col>
      <xdr:colOff>165100</xdr:colOff>
      <xdr:row>98</xdr:row>
      <xdr:rowOff>763</xdr:rowOff>
    </xdr:to>
    <xdr:sp macro="" textlink="">
      <xdr:nvSpPr>
        <xdr:cNvPr id="679" name="楕円 678">
          <a:extLst>
            <a:ext uri="{FF2B5EF4-FFF2-40B4-BE49-F238E27FC236}">
              <a16:creationId xmlns:a16="http://schemas.microsoft.com/office/drawing/2014/main" id="{00000000-0008-0000-0600-0000A7020000}"/>
            </a:ext>
          </a:extLst>
        </xdr:cNvPr>
        <xdr:cNvSpPr/>
      </xdr:nvSpPr>
      <xdr:spPr>
        <a:xfrm>
          <a:off x="14541500" y="167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163340</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57428" y="1679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133934</xdr:rowOff>
    </xdr:from>
    <xdr:to>
      <xdr:col>72</xdr:col>
      <xdr:colOff>38100</xdr:colOff>
      <xdr:row>98</xdr:row>
      <xdr:rowOff>64084</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3652500" y="167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55211</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68428" y="1685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49581</xdr:rowOff>
    </xdr:from>
    <xdr:to>
      <xdr:col>67</xdr:col>
      <xdr:colOff>101600</xdr:colOff>
      <xdr:row>98</xdr:row>
      <xdr:rowOff>151181</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2763500" y="168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142308</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79428" y="1694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3" name="投資及び出資金グラフ枠">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5" name="投資及び出資金最小値テキスト">
          <a:extLst>
            <a:ext uri="{FF2B5EF4-FFF2-40B4-BE49-F238E27FC236}">
              <a16:creationId xmlns:a16="http://schemas.microsoft.com/office/drawing/2014/main" id="{00000000-0008-0000-0600-0000C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7" name="投資及び出資金最大値テキスト">
          <a:extLst>
            <a:ext uri="{FF2B5EF4-FFF2-40B4-BE49-F238E27FC236}">
              <a16:creationId xmlns:a16="http://schemas.microsoft.com/office/drawing/2014/main" id="{00000000-0008-0000-0600-0000C3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50546</xdr:rowOff>
    </xdr:from>
    <xdr:to>
      <xdr:col>116</xdr:col>
      <xdr:colOff>63500</xdr:colOff>
      <xdr:row>38</xdr:row>
      <xdr:rowOff>89865</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1323300" y="6565646"/>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0" name="投資及び出資金平均値テキスト">
          <a:extLst>
            <a:ext uri="{FF2B5EF4-FFF2-40B4-BE49-F238E27FC236}">
              <a16:creationId xmlns:a16="http://schemas.microsoft.com/office/drawing/2014/main" id="{00000000-0008-0000-0600-0000C6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1" name="フローチャート: 判断 710">
          <a:extLst>
            <a:ext uri="{FF2B5EF4-FFF2-40B4-BE49-F238E27FC236}">
              <a16:creationId xmlns:a16="http://schemas.microsoft.com/office/drawing/2014/main" id="{00000000-0008-0000-0600-0000C7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50546</xdr:rowOff>
    </xdr:from>
    <xdr:to>
      <xdr:col>111</xdr:col>
      <xdr:colOff>177800</xdr:colOff>
      <xdr:row>38</xdr:row>
      <xdr:rowOff>124155</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0434300" y="6565646"/>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44145</xdr:rowOff>
    </xdr:from>
    <xdr:to>
      <xdr:col>107</xdr:col>
      <xdr:colOff>50800</xdr:colOff>
      <xdr:row>38</xdr:row>
      <xdr:rowOff>124155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9545300" y="638779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17170</xdr:rowOff>
    </xdr:from>
    <xdr:to>
      <xdr:col>102</xdr:col>
      <xdr:colOff>114300</xdr:colOff>
      <xdr:row>37</xdr:row>
      <xdr:rowOff>44145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656300" y="6360820"/>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39065</xdr:rowOff>
    </xdr:from>
    <xdr:to>
      <xdr:col>116</xdr:col>
      <xdr:colOff>114300</xdr:colOff>
      <xdr:row>38</xdr:row>
      <xdr:rowOff>140665</xdr:rowOff>
    </xdr:to>
    <xdr:sp macro="" textlink="">
      <xdr:nvSpPr>
        <xdr:cNvPr id="728" name="楕円 727">
          <a:extLst>
            <a:ext uri="{FF2B5EF4-FFF2-40B4-BE49-F238E27FC236}">
              <a16:creationId xmlns:a16="http://schemas.microsoft.com/office/drawing/2014/main" id="{00000000-0008-0000-0600-0000D8020000}"/>
            </a:ext>
          </a:extLst>
        </xdr:cNvPr>
        <xdr:cNvSpPr/>
      </xdr:nvSpPr>
      <xdr:spPr>
        <a:xfrm>
          <a:off x="221107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125442</xdr:rowOff>
    </xdr:from>
    <xdr:ext cx="378565" cy="259045"/>
    <xdr:sp macro="" textlink="">
      <xdr:nvSpPr>
        <xdr:cNvPr id="729" name="投資及び出資金該当値テキスト">
          <a:extLst>
            <a:ext uri="{FF2B5EF4-FFF2-40B4-BE49-F238E27FC236}">
              <a16:creationId xmlns:a16="http://schemas.microsoft.com/office/drawing/2014/main" id="{00000000-0008-0000-0600-0000D9020000}"/>
            </a:ext>
          </a:extLst>
        </xdr:cNvPr>
        <xdr:cNvSpPr txBox="1"/>
      </xdr:nvSpPr>
      <xdr:spPr>
        <a:xfrm>
          <a:off x="22212300" y="646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171196</xdr:rowOff>
    </xdr:from>
    <xdr:to>
      <xdr:col>112</xdr:col>
      <xdr:colOff>38100</xdr:colOff>
      <xdr:row>38</xdr:row>
      <xdr:rowOff>101346</xdr:rowOff>
    </xdr:to>
    <xdr:sp macro="" textlink="">
      <xdr:nvSpPr>
        <xdr:cNvPr id="730" name="楕円 729">
          <a:extLst>
            <a:ext uri="{FF2B5EF4-FFF2-40B4-BE49-F238E27FC236}">
              <a16:creationId xmlns:a16="http://schemas.microsoft.com/office/drawing/2014/main" id="{00000000-0008-0000-0600-0000DA020000}"/>
            </a:ext>
          </a:extLst>
        </xdr:cNvPr>
        <xdr:cNvSpPr/>
      </xdr:nvSpPr>
      <xdr:spPr>
        <a:xfrm>
          <a:off x="21272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92473</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213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73355</xdr:rowOff>
    </xdr:from>
    <xdr:to>
      <xdr:col>107</xdr:col>
      <xdr:colOff>101600</xdr:colOff>
      <xdr:row>39</xdr:row>
      <xdr:rowOff>3505</xdr:rowOff>
    </xdr:to>
    <xdr:sp macro="" textlink="">
      <xdr:nvSpPr>
        <xdr:cNvPr id="732" name="楕円 731">
          <a:extLst>
            <a:ext uri="{FF2B5EF4-FFF2-40B4-BE49-F238E27FC236}">
              <a16:creationId xmlns:a16="http://schemas.microsoft.com/office/drawing/2014/main" id="{00000000-0008-0000-0600-0000DC020000}"/>
            </a:ext>
          </a:extLst>
        </xdr:cNvPr>
        <xdr:cNvSpPr/>
      </xdr:nvSpPr>
      <xdr:spPr>
        <a:xfrm>
          <a:off x="20383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166082</xdr:rowOff>
    </xdr:from>
    <xdr:ext cx="313932"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77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164795</xdr:rowOff>
    </xdr:from>
    <xdr:to>
      <xdr:col>102</xdr:col>
      <xdr:colOff>165100</xdr:colOff>
      <xdr:row>37</xdr:row>
      <xdr:rowOff>94945</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19494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111472</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11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137820</xdr:rowOff>
    </xdr:from>
    <xdr:to>
      <xdr:col>98</xdr:col>
      <xdr:colOff>38100</xdr:colOff>
      <xdr:row>37</xdr:row>
      <xdr:rowOff>67970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18605500" y="63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84497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08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0" name="貸付金グラフ枠">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2" name="貸付金最小値テキスト">
          <a:extLst>
            <a:ext uri="{FF2B5EF4-FFF2-40B4-BE49-F238E27FC236}">
              <a16:creationId xmlns:a16="http://schemas.microsoft.com/office/drawing/2014/main" id="{00000000-0008-0000-0600-0000FA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4" name="貸付金最大値テキスト">
          <a:extLst>
            <a:ext uri="{FF2B5EF4-FFF2-40B4-BE49-F238E27FC236}">
              <a16:creationId xmlns:a16="http://schemas.microsoft.com/office/drawing/2014/main" id="{00000000-0008-0000-0600-0000FC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108007</xdr:rowOff>
    </xdr:from>
    <xdr:to>
      <xdr:col>116</xdr:col>
      <xdr:colOff>63500</xdr:colOff>
      <xdr:row>53</xdr:row>
      <xdr:rowOff>113036</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1323300" y="919485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7" name="貸付金平均値テキスト">
          <a:extLst>
            <a:ext uri="{FF2B5EF4-FFF2-40B4-BE49-F238E27FC236}">
              <a16:creationId xmlns:a16="http://schemas.microsoft.com/office/drawing/2014/main" id="{00000000-0008-0000-0600-0000FF02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113036</xdr:rowOff>
    </xdr:from>
    <xdr:to>
      <xdr:col>111</xdr:col>
      <xdr:colOff>177800</xdr:colOff>
      <xdr:row>53</xdr:row>
      <xdr:rowOff>116203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0434300" y="9199886"/>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116203</xdr:rowOff>
    </xdr:from>
    <xdr:to>
      <xdr:col>107</xdr:col>
      <xdr:colOff>50800</xdr:colOff>
      <xdr:row>53</xdr:row>
      <xdr:rowOff>118914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19545300" y="9203053"/>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143897</xdr:rowOff>
    </xdr:from>
    <xdr:to>
      <xdr:col>102</xdr:col>
      <xdr:colOff>114300</xdr:colOff>
      <xdr:row>53</xdr:row>
      <xdr:rowOff>118914</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656300" y="8716397"/>
          <a:ext cx="889000" cy="48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57207</xdr:rowOff>
    </xdr:from>
    <xdr:to>
      <xdr:col>116</xdr:col>
      <xdr:colOff>114300</xdr:colOff>
      <xdr:row>53</xdr:row>
      <xdr:rowOff>158807</xdr:rowOff>
    </xdr:to>
    <xdr:sp macro="" textlink="">
      <xdr:nvSpPr>
        <xdr:cNvPr id="785" name="楕円 784">
          <a:extLst>
            <a:ext uri="{FF2B5EF4-FFF2-40B4-BE49-F238E27FC236}">
              <a16:creationId xmlns:a16="http://schemas.microsoft.com/office/drawing/2014/main" id="{00000000-0008-0000-0600-000011030000}"/>
            </a:ext>
          </a:extLst>
        </xdr:cNvPr>
        <xdr:cNvSpPr/>
      </xdr:nvSpPr>
      <xdr:spPr>
        <a:xfrm>
          <a:off x="22110700" y="9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80084</xdr:rowOff>
    </xdr:from>
    <xdr:ext cx="534377" cy="259045"/>
    <xdr:sp macro="" textlink="">
      <xdr:nvSpPr>
        <xdr:cNvPr id="786" name="貸付金該当値テキスト">
          <a:extLst>
            <a:ext uri="{FF2B5EF4-FFF2-40B4-BE49-F238E27FC236}">
              <a16:creationId xmlns:a16="http://schemas.microsoft.com/office/drawing/2014/main" id="{00000000-0008-0000-0600-000012030000}"/>
            </a:ext>
          </a:extLst>
        </xdr:cNvPr>
        <xdr:cNvSpPr txBox="1"/>
      </xdr:nvSpPr>
      <xdr:spPr>
        <a:xfrm>
          <a:off x="22212300" y="89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62236</xdr:rowOff>
    </xdr:from>
    <xdr:to>
      <xdr:col>112</xdr:col>
      <xdr:colOff>38100</xdr:colOff>
      <xdr:row>53</xdr:row>
      <xdr:rowOff>163836</xdr:rowOff>
    </xdr:to>
    <xdr:sp macro="" textlink="">
      <xdr:nvSpPr>
        <xdr:cNvPr id="787" name="楕円 786">
          <a:extLst>
            <a:ext uri="{FF2B5EF4-FFF2-40B4-BE49-F238E27FC236}">
              <a16:creationId xmlns:a16="http://schemas.microsoft.com/office/drawing/2014/main" id="{00000000-0008-0000-0600-000013030000}"/>
            </a:ext>
          </a:extLst>
        </xdr:cNvPr>
        <xdr:cNvSpPr/>
      </xdr:nvSpPr>
      <xdr:spPr>
        <a:xfrm>
          <a:off x="21272500" y="9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8913</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43411" y="89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65403</xdr:rowOff>
    </xdr:from>
    <xdr:to>
      <xdr:col>107</xdr:col>
      <xdr:colOff>101600</xdr:colOff>
      <xdr:row>53</xdr:row>
      <xdr:rowOff>167003</xdr:rowOff>
    </xdr:to>
    <xdr:sp macro="" textlink="">
      <xdr:nvSpPr>
        <xdr:cNvPr id="789" name="楕円 788">
          <a:extLst>
            <a:ext uri="{FF2B5EF4-FFF2-40B4-BE49-F238E27FC236}">
              <a16:creationId xmlns:a16="http://schemas.microsoft.com/office/drawing/2014/main" id="{00000000-0008-0000-0600-000015030000}"/>
            </a:ext>
          </a:extLst>
        </xdr:cNvPr>
        <xdr:cNvSpPr/>
      </xdr:nvSpPr>
      <xdr:spPr>
        <a:xfrm>
          <a:off x="20383500" y="91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12080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89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68114</xdr:rowOff>
    </xdr:from>
    <xdr:to>
      <xdr:col>102</xdr:col>
      <xdr:colOff>165100</xdr:colOff>
      <xdr:row>53</xdr:row>
      <xdr:rowOff>169714</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19494500" y="9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14791</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278111" y="893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93097</xdr:rowOff>
    </xdr:from>
    <xdr:to>
      <xdr:col>98</xdr:col>
      <xdr:colOff>38100</xdr:colOff>
      <xdr:row>51</xdr:row>
      <xdr:rowOff>23247</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18605500" y="8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39774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844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6" name="繰出金グラフ枠">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8" name="繰出金最小値テキスト">
          <a:extLst>
            <a:ext uri="{FF2B5EF4-FFF2-40B4-BE49-F238E27FC236}">
              <a16:creationId xmlns:a16="http://schemas.microsoft.com/office/drawing/2014/main" id="{00000000-0008-0000-0600-000032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0" name="繰出金最大値テキスト">
          <a:extLst>
            <a:ext uri="{FF2B5EF4-FFF2-40B4-BE49-F238E27FC236}">
              <a16:creationId xmlns:a16="http://schemas.microsoft.com/office/drawing/2014/main" id="{00000000-0008-0000-0600-000034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123317</xdr:rowOff>
    </xdr:from>
    <xdr:to>
      <xdr:col>116</xdr:col>
      <xdr:colOff>63500</xdr:colOff>
      <xdr:row>76</xdr:row>
      <xdr:rowOff>166370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1323300" y="13153517"/>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3" name="繰出金平均値テキスト">
          <a:extLst>
            <a:ext uri="{FF2B5EF4-FFF2-40B4-BE49-F238E27FC236}">
              <a16:creationId xmlns:a16="http://schemas.microsoft.com/office/drawing/2014/main" id="{00000000-0008-0000-0600-000037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90170</xdr:rowOff>
    </xdr:from>
    <xdr:to>
      <xdr:col>111</xdr:col>
      <xdr:colOff>177800</xdr:colOff>
      <xdr:row>76</xdr:row>
      <xdr:rowOff>123317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0434300" y="1312037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90170</xdr:rowOff>
    </xdr:from>
    <xdr:to>
      <xdr:col>107</xdr:col>
      <xdr:colOff>50800</xdr:colOff>
      <xdr:row>77</xdr:row>
      <xdr:rowOff>76073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9545300" y="13120370"/>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76073</xdr:rowOff>
    </xdr:from>
    <xdr:to>
      <xdr:col>102</xdr:col>
      <xdr:colOff>114300</xdr:colOff>
      <xdr:row>77</xdr:row>
      <xdr:rowOff>161417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8656300" y="13277723"/>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115570</xdr:rowOff>
    </xdr:from>
    <xdr:to>
      <xdr:col>116</xdr:col>
      <xdr:colOff>114300</xdr:colOff>
      <xdr:row>77</xdr:row>
      <xdr:rowOff>45720</xdr:rowOff>
    </xdr:to>
    <xdr:sp macro="" textlink="">
      <xdr:nvSpPr>
        <xdr:cNvPr id="841" name="楕円 840">
          <a:extLst>
            <a:ext uri="{FF2B5EF4-FFF2-40B4-BE49-F238E27FC236}">
              <a16:creationId xmlns:a16="http://schemas.microsoft.com/office/drawing/2014/main" id="{00000000-0008-0000-0600-000049030000}"/>
            </a:ext>
          </a:extLst>
        </xdr:cNvPr>
        <xdr:cNvSpPr/>
      </xdr:nvSpPr>
      <xdr:spPr>
        <a:xfrm>
          <a:off x="221107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138447</xdr:rowOff>
    </xdr:from>
    <xdr:ext cx="469744" cy="259045"/>
    <xdr:sp macro="" textlink="">
      <xdr:nvSpPr>
        <xdr:cNvPr id="842" name="繰出金該当値テキスト">
          <a:extLst>
            <a:ext uri="{FF2B5EF4-FFF2-40B4-BE49-F238E27FC236}">
              <a16:creationId xmlns:a16="http://schemas.microsoft.com/office/drawing/2014/main" id="{00000000-0008-0000-0600-00004A030000}"/>
            </a:ext>
          </a:extLst>
        </xdr:cNvPr>
        <xdr:cNvSpPr txBox="1"/>
      </xdr:nvSpPr>
      <xdr:spPr>
        <a:xfrm>
          <a:off x="22212300" y="129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72517</xdr:rowOff>
    </xdr:from>
    <xdr:to>
      <xdr:col>112</xdr:col>
      <xdr:colOff>38100</xdr:colOff>
      <xdr:row>77</xdr:row>
      <xdr:rowOff>2667</xdr:rowOff>
    </xdr:to>
    <xdr:sp macro="" textlink="">
      <xdr:nvSpPr>
        <xdr:cNvPr id="843" name="楕円 842">
          <a:extLst>
            <a:ext uri="{FF2B5EF4-FFF2-40B4-BE49-F238E27FC236}">
              <a16:creationId xmlns:a16="http://schemas.microsoft.com/office/drawing/2014/main" id="{00000000-0008-0000-0600-00004B030000}"/>
            </a:ext>
          </a:extLst>
        </xdr:cNvPr>
        <xdr:cNvSpPr/>
      </xdr:nvSpPr>
      <xdr:spPr>
        <a:xfrm>
          <a:off x="21272500" y="131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19194</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75728" y="128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39370</xdr:rowOff>
    </xdr:from>
    <xdr:to>
      <xdr:col>107</xdr:col>
      <xdr:colOff>101600</xdr:colOff>
      <xdr:row>76</xdr:row>
      <xdr:rowOff>140970</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0383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157497</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99428" y="128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25273</xdr:rowOff>
    </xdr:from>
    <xdr:to>
      <xdr:col>102</xdr:col>
      <xdr:colOff>165100</xdr:colOff>
      <xdr:row>77</xdr:row>
      <xdr:rowOff>126873</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19494500" y="132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143400</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10428" y="1300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110617</xdr:rowOff>
    </xdr:from>
    <xdr:to>
      <xdr:col>98</xdr:col>
      <xdr:colOff>38100</xdr:colOff>
      <xdr:row>78</xdr:row>
      <xdr:rowOff>40767</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18605500" y="13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31894</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21428" y="134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3" name="前年度繰上充用金グラフ枠">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5" name="前年度繰上充用金最小値テキスト">
          <a:extLst>
            <a:ext uri="{FF2B5EF4-FFF2-40B4-BE49-F238E27FC236}">
              <a16:creationId xmlns:a16="http://schemas.microsoft.com/office/drawing/2014/main" id="{00000000-0008-0000-0600-00006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7" name="前年度繰上充用金最大値テキスト">
          <a:extLst>
            <a:ext uri="{FF2B5EF4-FFF2-40B4-BE49-F238E27FC236}">
              <a16:creationId xmlns:a16="http://schemas.microsoft.com/office/drawing/2014/main" id="{00000000-0008-0000-0600-00006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0" name="前年度繰上充用金平均値テキスト">
          <a:extLst>
            <a:ext uri="{FF2B5EF4-FFF2-40B4-BE49-F238E27FC236}">
              <a16:creationId xmlns:a16="http://schemas.microsoft.com/office/drawing/2014/main" id="{00000000-0008-0000-0600-00006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9" name="前年度繰上充用金該当値テキスト">
          <a:extLst>
            <a:ext uri="{FF2B5EF4-FFF2-40B4-BE49-F238E27FC236}">
              <a16:creationId xmlns:a16="http://schemas.microsoft.com/office/drawing/2014/main" id="{00000000-0008-0000-0600-00007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支出額は、府独自の給与費プログラムにより、給与構造改革や職員定数の削減（必要な部門には増員）、諸手当等の見直しを実施するなど、総額を適切に管理しており、グループ内平均値と同等の水準で推移しています。</a:t>
          </a:r>
        </a:p>
        <a:p>
          <a:r>
            <a:rPr kumimoji="1" lang="ja-JP" altLang="en-US" sz="1300">
              <a:latin typeface="ＭＳ Ｐゴシック" panose="020B0600070205080204" pitchFamily="50" charset="-128"/>
              <a:ea typeface="ＭＳ Ｐゴシック" panose="020B0600070205080204" pitchFamily="50" charset="-128"/>
            </a:rPr>
            <a:t>　　貸付金の支出額は、景気の下支えのため、中小企業への積極的な融資支援を行っている中、令和２年度以降は新型コロナウイルス感染症の感染拡大を踏まえた緊急金融支援により中小企業融資預託が大幅に増加するなど、グループ内平均や都道府県平均を上回っています。</a:t>
          </a:r>
        </a:p>
        <a:p>
          <a:r>
            <a:rPr kumimoji="1" lang="ja-JP" altLang="en-US" sz="1300">
              <a:latin typeface="ＭＳ Ｐゴシック" panose="020B0600070205080204" pitchFamily="50" charset="-128"/>
              <a:ea typeface="ＭＳ Ｐゴシック" panose="020B0600070205080204" pitchFamily="50" charset="-128"/>
            </a:rPr>
            <a:t>　　公債費の支出額は、公共事業をはじめとする投資的経費の重点化など公債費の抑制に努めてきた結果、近年は概ね一定の水準を保っていますが、令和３年度は、臨時的な府債管理基金の積立て増に伴い、一時的に数値が大きく増加しました。</a:t>
          </a:r>
        </a:p>
        <a:p>
          <a:r>
            <a:rPr kumimoji="1" lang="ja-JP" altLang="en-US" sz="1300">
              <a:latin typeface="ＭＳ Ｐゴシック" panose="020B0600070205080204" pitchFamily="50" charset="-128"/>
              <a:ea typeface="ＭＳ Ｐゴシック" panose="020B0600070205080204" pitchFamily="50" charset="-128"/>
            </a:rPr>
            <a:t>　　令和６年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ました「京都府行財政運営方針」に基づき、収支不足の改善及び複雑・多様化する行政課題への対応のため、施策の新陳代謝や重点化を図るとともに、多角的な財源確保に向けた取組を進め、持続可能な財政構造を確立していきます。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2,472,013
2,389,403
4,612.21
1,047,275,458
1,037,555,668
5,184,936
554,905,110
1,955,552,783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257.2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160655</xdr:rowOff>
    </xdr:from>
    <xdr:to>
      <xdr:col>24</xdr:col>
      <xdr:colOff>63500</xdr:colOff>
      <xdr:row>33</xdr:row>
      <xdr:rowOff>4445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470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158750</xdr:rowOff>
    </xdr:from>
    <xdr:to>
      <xdr:col>19</xdr:col>
      <xdr:colOff>177800</xdr:colOff>
      <xdr:row>33</xdr:row>
      <xdr:rowOff>4445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45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158750</xdr:rowOff>
    </xdr:from>
    <xdr:to>
      <xdr:col>15</xdr:col>
      <xdr:colOff>50800</xdr:colOff>
      <xdr:row>33</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5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10160</xdr:rowOff>
    </xdr:from>
    <xdr:to>
      <xdr:col>10</xdr:col>
      <xdr:colOff>114300</xdr:colOff>
      <xdr:row>33</xdr:row>
      <xdr:rowOff>33020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680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109855</xdr:rowOff>
    </xdr:from>
    <xdr:to>
      <xdr:col>24</xdr:col>
      <xdr:colOff>114300</xdr:colOff>
      <xdr:row>33</xdr:row>
      <xdr:rowOff>40005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132732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4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125095</xdr:rowOff>
    </xdr:from>
    <xdr:to>
      <xdr:col>20</xdr:col>
      <xdr:colOff>38100</xdr:colOff>
      <xdr:row>33</xdr:row>
      <xdr:rowOff>55245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71772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8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107950</xdr:rowOff>
    </xdr:from>
    <xdr:to>
      <xdr:col>15</xdr:col>
      <xdr:colOff>101600</xdr:colOff>
      <xdr:row>33</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54627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36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130810</xdr:rowOff>
    </xdr:from>
    <xdr:to>
      <xdr:col>10</xdr:col>
      <xdr:colOff>165100</xdr:colOff>
      <xdr:row>33</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77487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153670</xdr:rowOff>
    </xdr:from>
    <xdr:to>
      <xdr:col>6</xdr:col>
      <xdr:colOff>38100</xdr:colOff>
      <xdr:row>33</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100347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41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52636</xdr:rowOff>
    </xdr:from>
    <xdr:to>
      <xdr:col>24</xdr:col>
      <xdr:colOff>63500</xdr:colOff>
      <xdr:row>57</xdr:row>
      <xdr:rowOff>19130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2386"/>
          <a:ext cx="838200" cy="30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169680</xdr:rowOff>
    </xdr:from>
    <xdr:to>
      <xdr:col>19</xdr:col>
      <xdr:colOff>177800</xdr:colOff>
      <xdr:row>57</xdr:row>
      <xdr:rowOff>19130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99430"/>
          <a:ext cx="8890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169680</xdr:rowOff>
    </xdr:from>
    <xdr:to>
      <xdr:col>15</xdr:col>
      <xdr:colOff>50800</xdr:colOff>
      <xdr:row>56</xdr:row>
      <xdr:rowOff>28339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99430"/>
          <a:ext cx="889000" cy="3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28339</xdr:rowOff>
    </xdr:from>
    <xdr:to>
      <xdr:col>10</xdr:col>
      <xdr:colOff>114300</xdr:colOff>
      <xdr:row>58</xdr:row>
      <xdr:rowOff>25988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29539"/>
          <a:ext cx="889000" cy="3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1836</xdr:rowOff>
    </xdr:from>
    <xdr:to>
      <xdr:col>24</xdr:col>
      <xdr:colOff>114300</xdr:colOff>
      <xdr:row>55</xdr:row>
      <xdr:rowOff>103436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24713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139780</xdr:rowOff>
    </xdr:from>
    <xdr:to>
      <xdr:col>20</xdr:col>
      <xdr:colOff>38100</xdr:colOff>
      <xdr:row>57</xdr:row>
      <xdr:rowOff>69930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86457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5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118880</xdr:rowOff>
    </xdr:from>
    <xdr:to>
      <xdr:col>15</xdr:col>
      <xdr:colOff>101600</xdr:colOff>
      <xdr:row>56</xdr:row>
      <xdr:rowOff>49030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65557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148989</xdr:rowOff>
    </xdr:from>
    <xdr:to>
      <xdr:col>10</xdr:col>
      <xdr:colOff>165100</xdr:colOff>
      <xdr:row>56</xdr:row>
      <xdr:rowOff>79139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70266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146638</xdr:rowOff>
    </xdr:from>
    <xdr:to>
      <xdr:col>6</xdr:col>
      <xdr:colOff>38100</xdr:colOff>
      <xdr:row>58</xdr:row>
      <xdr:rowOff>76788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93315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9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6426</xdr:rowOff>
    </xdr:from>
    <xdr:to>
      <xdr:col>24</xdr:col>
      <xdr:colOff>62865</xdr:colOff>
      <xdr:row>79</xdr:row>
      <xdr:rowOff>13604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5222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17431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13604</xdr:rowOff>
    </xdr:from>
    <xdr:to>
      <xdr:col>24</xdr:col>
      <xdr:colOff>152400</xdr:colOff>
      <xdr:row>79</xdr:row>
      <xdr:rowOff>13604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58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124553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2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6426</xdr:rowOff>
    </xdr:from>
    <xdr:to>
      <xdr:col>24</xdr:col>
      <xdr:colOff>152400</xdr:colOff>
      <xdr:row>73</xdr:row>
      <xdr:rowOff>6426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5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142763</xdr:rowOff>
    </xdr:from>
    <xdr:to>
      <xdr:col>24</xdr:col>
      <xdr:colOff>63500</xdr:colOff>
      <xdr:row>75</xdr:row>
      <xdr:rowOff>6060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830063"/>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3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25212</xdr:rowOff>
    </xdr:from>
    <xdr:to>
      <xdr:col>24</xdr:col>
      <xdr:colOff>114300</xdr:colOff>
      <xdr:row>76</xdr:row>
      <xdr:rowOff>126812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5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39665</xdr:rowOff>
    </xdr:from>
    <xdr:to>
      <xdr:col>19</xdr:col>
      <xdr:colOff>177800</xdr:colOff>
      <xdr:row>74</xdr:row>
      <xdr:rowOff>142763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26965"/>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129316</xdr:rowOff>
    </xdr:from>
    <xdr:to>
      <xdr:col>20</xdr:col>
      <xdr:colOff>38100</xdr:colOff>
      <xdr:row>77</xdr:row>
      <xdr:rowOff>59466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50593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17902</xdr:rowOff>
    </xdr:from>
    <xdr:to>
      <xdr:col>15</xdr:col>
      <xdr:colOff>50800</xdr:colOff>
      <xdr:row>74</xdr:row>
      <xdr:rowOff>39665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05202"/>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120309</xdr:rowOff>
    </xdr:from>
    <xdr:to>
      <xdr:col>15</xdr:col>
      <xdr:colOff>101600</xdr:colOff>
      <xdr:row>77</xdr:row>
      <xdr:rowOff>50459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5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41586</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2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49449</xdr:rowOff>
    </xdr:from>
    <xdr:to>
      <xdr:col>10</xdr:col>
      <xdr:colOff>114300</xdr:colOff>
      <xdr:row>74</xdr:row>
      <xdr:rowOff>17902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393849"/>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118115</xdr:rowOff>
    </xdr:from>
    <xdr:to>
      <xdr:col>10</xdr:col>
      <xdr:colOff>165100</xdr:colOff>
      <xdr:row>77</xdr:row>
      <xdr:rowOff>48265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1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39392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2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164750</xdr:rowOff>
    </xdr:from>
    <xdr:to>
      <xdr:col>6</xdr:col>
      <xdr:colOff>38100</xdr:colOff>
      <xdr:row>76</xdr:row>
      <xdr:rowOff>94900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86027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1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126710</xdr:rowOff>
    </xdr:from>
    <xdr:to>
      <xdr:col>24</xdr:col>
      <xdr:colOff>114300</xdr:colOff>
      <xdr:row>75</xdr:row>
      <xdr:rowOff>56860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149587</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6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91963</xdr:rowOff>
    </xdr:from>
    <xdr:to>
      <xdr:col>20</xdr:col>
      <xdr:colOff>38100</xdr:colOff>
      <xdr:row>75</xdr:row>
      <xdr:rowOff>22113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7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38640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55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160315</xdr:rowOff>
    </xdr:from>
    <xdr:to>
      <xdr:col>15</xdr:col>
      <xdr:colOff>101600</xdr:colOff>
      <xdr:row>74</xdr:row>
      <xdr:rowOff>90465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106992</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45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138552</xdr:rowOff>
    </xdr:from>
    <xdr:to>
      <xdr:col>10</xdr:col>
      <xdr:colOff>165100</xdr:colOff>
      <xdr:row>74</xdr:row>
      <xdr:rowOff>68702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6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85229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4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170099</xdr:rowOff>
    </xdr:from>
    <xdr:to>
      <xdr:col>6</xdr:col>
      <xdr:colOff>38100</xdr:colOff>
      <xdr:row>72</xdr:row>
      <xdr:rowOff>100249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116776</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11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107011</xdr:rowOff>
    </xdr:from>
    <xdr:to>
      <xdr:col>24</xdr:col>
      <xdr:colOff>63500</xdr:colOff>
      <xdr:row>96</xdr:row>
      <xdr:rowOff>155511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94761"/>
          <a:ext cx="838200" cy="2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5017</xdr:rowOff>
    </xdr:from>
    <xdr:to>
      <xdr:col>19</xdr:col>
      <xdr:colOff>177800</xdr:colOff>
      <xdr:row>95</xdr:row>
      <xdr:rowOff>107011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435517"/>
          <a:ext cx="889000" cy="9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5017</xdr:rowOff>
    </xdr:from>
    <xdr:to>
      <xdr:col>15</xdr:col>
      <xdr:colOff>50800</xdr:colOff>
      <xdr:row>91</xdr:row>
      <xdr:rowOff>94095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435517"/>
          <a:ext cx="889000" cy="2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146080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5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94095</xdr:rowOff>
    </xdr:from>
    <xdr:to>
      <xdr:col>10</xdr:col>
      <xdr:colOff>114300</xdr:colOff>
      <xdr:row>92</xdr:row>
      <xdr:rowOff>120002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96045"/>
          <a:ext cx="889000" cy="1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9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104711</xdr:rowOff>
    </xdr:from>
    <xdr:to>
      <xdr:col>24</xdr:col>
      <xdr:colOff>114300</xdr:colOff>
      <xdr:row>97</xdr:row>
      <xdr:rowOff>34861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5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83138</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4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56211</xdr:rowOff>
    </xdr:from>
    <xdr:to>
      <xdr:col>20</xdr:col>
      <xdr:colOff>38100</xdr:colOff>
      <xdr:row>95</xdr:row>
      <xdr:rowOff>157811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148938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4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125667</xdr:rowOff>
    </xdr:from>
    <xdr:to>
      <xdr:col>15</xdr:col>
      <xdr:colOff>101600</xdr:colOff>
      <xdr:row>90</xdr:row>
      <xdr:rowOff>55817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38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72344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15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43295</xdr:rowOff>
    </xdr:from>
    <xdr:to>
      <xdr:col>10</xdr:col>
      <xdr:colOff>165100</xdr:colOff>
      <xdr:row>91</xdr:row>
      <xdr:rowOff>144895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4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136022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73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69202</xdr:rowOff>
    </xdr:from>
    <xdr:to>
      <xdr:col>6</xdr:col>
      <xdr:colOff>38100</xdr:colOff>
      <xdr:row>92</xdr:row>
      <xdr:rowOff>170802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8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15879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6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132080</xdr:rowOff>
    </xdr:from>
    <xdr:to>
      <xdr:col>55</xdr:col>
      <xdr:colOff>0</xdr:colOff>
      <xdr:row>35</xdr:row>
      <xdr:rowOff>17018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5961380"/>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105410</xdr:rowOff>
    </xdr:from>
    <xdr:to>
      <xdr:col>50</xdr:col>
      <xdr:colOff>114300</xdr:colOff>
      <xdr:row>34</xdr:row>
      <xdr:rowOff>132080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5763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105410</xdr:rowOff>
    </xdr:from>
    <xdr:to>
      <xdr:col>45</xdr:col>
      <xdr:colOff>177800</xdr:colOff>
      <xdr:row>33</xdr:row>
      <xdr:rowOff>112268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7632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59690</xdr:rowOff>
    </xdr:from>
    <xdr:to>
      <xdr:col>41</xdr:col>
      <xdr:colOff>50800</xdr:colOff>
      <xdr:row>33</xdr:row>
      <xdr:rowOff>112268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571754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137668</xdr:rowOff>
    </xdr:from>
    <xdr:to>
      <xdr:col>55</xdr:col>
      <xdr:colOff>50800</xdr:colOff>
      <xdr:row>35</xdr:row>
      <xdr:rowOff>67818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160545</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81280</xdr:rowOff>
    </xdr:from>
    <xdr:to>
      <xdr:col>50</xdr:col>
      <xdr:colOff>165100</xdr:colOff>
      <xdr:row>35</xdr:row>
      <xdr:rowOff>11430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27957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917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54610</xdr:rowOff>
    </xdr:from>
    <xdr:to>
      <xdr:col>46</xdr:col>
      <xdr:colOff>38100</xdr:colOff>
      <xdr:row>33</xdr:row>
      <xdr:rowOff>156210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1287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61468</xdr:rowOff>
    </xdr:from>
    <xdr:to>
      <xdr:col>41</xdr:col>
      <xdr:colOff>101600</xdr:colOff>
      <xdr:row>33</xdr:row>
      <xdr:rowOff>163068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8145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8890</xdr:rowOff>
    </xdr:from>
    <xdr:to>
      <xdr:col>36</xdr:col>
      <xdr:colOff>165100</xdr:colOff>
      <xdr:row>33</xdr:row>
      <xdr:rowOff>110490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127017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139471</xdr:rowOff>
    </xdr:from>
    <xdr:to>
      <xdr:col>55</xdr:col>
      <xdr:colOff>0</xdr:colOff>
      <xdr:row>57</xdr:row>
      <xdr:rowOff>140680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12121"/>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108610</xdr:rowOff>
    </xdr:from>
    <xdr:to>
      <xdr:col>50</xdr:col>
      <xdr:colOff>114300</xdr:colOff>
      <xdr:row>57</xdr:row>
      <xdr:rowOff>140680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81260"/>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108610</xdr:rowOff>
    </xdr:from>
    <xdr:to>
      <xdr:col>45</xdr:col>
      <xdr:colOff>177800</xdr:colOff>
      <xdr:row>57</xdr:row>
      <xdr:rowOff>141496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81260"/>
          <a:ext cx="8890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116056</xdr:rowOff>
    </xdr:from>
    <xdr:to>
      <xdr:col>41</xdr:col>
      <xdr:colOff>50800</xdr:colOff>
      <xdr:row>57</xdr:row>
      <xdr:rowOff>141496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88706"/>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88671</xdr:rowOff>
    </xdr:from>
    <xdr:to>
      <xdr:col>55</xdr:col>
      <xdr:colOff>50800</xdr:colOff>
      <xdr:row>58</xdr:row>
      <xdr:rowOff>18821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67098</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3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89880</xdr:rowOff>
    </xdr:from>
    <xdr:to>
      <xdr:col>50</xdr:col>
      <xdr:colOff>165100</xdr:colOff>
      <xdr:row>58</xdr:row>
      <xdr:rowOff>20030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11157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995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57810</xdr:rowOff>
    </xdr:from>
    <xdr:to>
      <xdr:col>46</xdr:col>
      <xdr:colOff>38100</xdr:colOff>
      <xdr:row>57</xdr:row>
      <xdr:rowOff>159410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90696</xdr:rowOff>
    </xdr:from>
    <xdr:to>
      <xdr:col>41</xdr:col>
      <xdr:colOff>101600</xdr:colOff>
      <xdr:row>58</xdr:row>
      <xdr:rowOff>20846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6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11973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9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65256</xdr:rowOff>
    </xdr:from>
    <xdr:to>
      <xdr:col>36</xdr:col>
      <xdr:colOff>165100</xdr:colOff>
      <xdr:row>57</xdr:row>
      <xdr:rowOff>166856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157983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993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116100</xdr:rowOff>
    </xdr:from>
    <xdr:to>
      <xdr:col>54</xdr:col>
      <xdr:colOff>189865</xdr:colOff>
      <xdr:row>79</xdr:row>
      <xdr:rowOff>66711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631950"/>
          <a:ext cx="1270" cy="97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70538</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1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66711</xdr:rowOff>
    </xdr:from>
    <xdr:to>
      <xdr:col>55</xdr:col>
      <xdr:colOff>88900</xdr:colOff>
      <xdr:row>79</xdr:row>
      <xdr:rowOff>66711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1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62777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4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116100</xdr:rowOff>
    </xdr:from>
    <xdr:to>
      <xdr:col>55</xdr:col>
      <xdr:colOff>88900</xdr:colOff>
      <xdr:row>73</xdr:row>
      <xdr:rowOff>116100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63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168504</xdr:rowOff>
    </xdr:from>
    <xdr:to>
      <xdr:col>55</xdr:col>
      <xdr:colOff>0</xdr:colOff>
      <xdr:row>75</xdr:row>
      <xdr:rowOff>65797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855804"/>
          <a:ext cx="8382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116313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6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137886</xdr:rowOff>
    </xdr:from>
    <xdr:to>
      <xdr:col>55</xdr:col>
      <xdr:colOff>50800</xdr:colOff>
      <xdr:row>77</xdr:row>
      <xdr:rowOff>68036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6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141768</xdr:rowOff>
    </xdr:from>
    <xdr:to>
      <xdr:col>50</xdr:col>
      <xdr:colOff>114300</xdr:colOff>
      <xdr:row>74</xdr:row>
      <xdr:rowOff>168504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657618"/>
          <a:ext cx="889000" cy="19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72637</xdr:rowOff>
    </xdr:from>
    <xdr:to>
      <xdr:col>50</xdr:col>
      <xdr:colOff>165100</xdr:colOff>
      <xdr:row>77</xdr:row>
      <xdr:rowOff>2787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0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165364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319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17269</xdr:rowOff>
    </xdr:from>
    <xdr:to>
      <xdr:col>45</xdr:col>
      <xdr:colOff>177800</xdr:colOff>
      <xdr:row>73</xdr:row>
      <xdr:rowOff>141768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190219"/>
          <a:ext cx="889000" cy="4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121317</xdr:rowOff>
    </xdr:from>
    <xdr:to>
      <xdr:col>46</xdr:col>
      <xdr:colOff>38100</xdr:colOff>
      <xdr:row>76</xdr:row>
      <xdr:rowOff>51467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98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42595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7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17269</xdr:rowOff>
    </xdr:from>
    <xdr:to>
      <xdr:col>41</xdr:col>
      <xdr:colOff>50800</xdr:colOff>
      <xdr:row>72</xdr:row>
      <xdr:rowOff>144468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190219"/>
          <a:ext cx="889000" cy="29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67510</xdr:rowOff>
    </xdr:from>
    <xdr:to>
      <xdr:col>41</xdr:col>
      <xdr:colOff>101600</xdr:colOff>
      <xdr:row>73</xdr:row>
      <xdr:rowOff>169110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5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160237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6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106372</xdr:rowOff>
    </xdr:from>
    <xdr:to>
      <xdr:col>36</xdr:col>
      <xdr:colOff>165100</xdr:colOff>
      <xdr:row>76</xdr:row>
      <xdr:rowOff>36522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96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27649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5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14997</xdr:rowOff>
    </xdr:from>
    <xdr:to>
      <xdr:col>55</xdr:col>
      <xdr:colOff>50800</xdr:colOff>
      <xdr:row>75</xdr:row>
      <xdr:rowOff>116597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8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37874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117704</xdr:rowOff>
    </xdr:from>
    <xdr:to>
      <xdr:col>50</xdr:col>
      <xdr:colOff>165100</xdr:colOff>
      <xdr:row>75</xdr:row>
      <xdr:rowOff>47854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64381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90968</xdr:rowOff>
    </xdr:from>
    <xdr:to>
      <xdr:col>46</xdr:col>
      <xdr:colOff>38100</xdr:colOff>
      <xdr:row>74</xdr:row>
      <xdr:rowOff>21118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60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37645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3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137919</xdr:rowOff>
    </xdr:from>
    <xdr:to>
      <xdr:col>41</xdr:col>
      <xdr:colOff>101600</xdr:colOff>
      <xdr:row>71</xdr:row>
      <xdr:rowOff>68069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1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84596</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9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93668</xdr:rowOff>
    </xdr:from>
    <xdr:to>
      <xdr:col>36</xdr:col>
      <xdr:colOff>165100</xdr:colOff>
      <xdr:row>73</xdr:row>
      <xdr:rowOff>23818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40345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221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38055</xdr:rowOff>
    </xdr:from>
    <xdr:to>
      <xdr:col>55</xdr:col>
      <xdr:colOff>0</xdr:colOff>
      <xdr:row>98</xdr:row>
      <xdr:rowOff>60621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840155"/>
          <a:ext cx="8382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60621</xdr:rowOff>
    </xdr:from>
    <xdr:to>
      <xdr:col>50</xdr:col>
      <xdr:colOff>114300</xdr:colOff>
      <xdr:row>98</xdr:row>
      <xdr:rowOff>80868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86272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35703</xdr:rowOff>
    </xdr:from>
    <xdr:to>
      <xdr:col>45</xdr:col>
      <xdr:colOff>177800</xdr:colOff>
      <xdr:row>98</xdr:row>
      <xdr:rowOff>80868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837803"/>
          <a:ext cx="8890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33662</xdr:rowOff>
    </xdr:from>
    <xdr:to>
      <xdr:col>41</xdr:col>
      <xdr:colOff>50800</xdr:colOff>
      <xdr:row>98</xdr:row>
      <xdr:rowOff>35703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835762"/>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158705</xdr:rowOff>
    </xdr:from>
    <xdr:to>
      <xdr:col>55</xdr:col>
      <xdr:colOff>50800</xdr:colOff>
      <xdr:row>98</xdr:row>
      <xdr:rowOff>88855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137132</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9821</xdr:rowOff>
    </xdr:from>
    <xdr:to>
      <xdr:col>50</xdr:col>
      <xdr:colOff>165100</xdr:colOff>
      <xdr:row>98</xdr:row>
      <xdr:rowOff>111421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8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102548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9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30068</xdr:rowOff>
    </xdr:from>
    <xdr:to>
      <xdr:col>46</xdr:col>
      <xdr:colOff>38100</xdr:colOff>
      <xdr:row>98</xdr:row>
      <xdr:rowOff>131668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8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122795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9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156353</xdr:rowOff>
    </xdr:from>
    <xdr:to>
      <xdr:col>41</xdr:col>
      <xdr:colOff>101600</xdr:colOff>
      <xdr:row>98</xdr:row>
      <xdr:rowOff>86503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77630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154312</xdr:rowOff>
    </xdr:from>
    <xdr:to>
      <xdr:col>36</xdr:col>
      <xdr:colOff>165100</xdr:colOff>
      <xdr:row>98</xdr:row>
      <xdr:rowOff>84462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75589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19558</xdr:rowOff>
    </xdr:from>
    <xdr:to>
      <xdr:col>85</xdr:col>
      <xdr:colOff>127000</xdr:colOff>
      <xdr:row>31</xdr:row>
      <xdr:rowOff>87122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163058"/>
          <a:ext cx="838200" cy="2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83693</xdr:rowOff>
    </xdr:from>
    <xdr:to>
      <xdr:col>81</xdr:col>
      <xdr:colOff>50800</xdr:colOff>
      <xdr:row>31</xdr:row>
      <xdr:rowOff>87122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39864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83693</xdr:rowOff>
    </xdr:from>
    <xdr:to>
      <xdr:col>76</xdr:col>
      <xdr:colOff>114300</xdr:colOff>
      <xdr:row>31</xdr:row>
      <xdr:rowOff>160274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398643"/>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160274</xdr:rowOff>
    </xdr:from>
    <xdr:to>
      <xdr:col>71</xdr:col>
      <xdr:colOff>177800</xdr:colOff>
      <xdr:row>32</xdr:row>
      <xdr:rowOff>14224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475224"/>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140208</xdr:rowOff>
    </xdr:from>
    <xdr:to>
      <xdr:col>85</xdr:col>
      <xdr:colOff>177800</xdr:colOff>
      <xdr:row>30</xdr:row>
      <xdr:rowOff>70358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11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93235</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0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36322</xdr:rowOff>
    </xdr:from>
    <xdr:to>
      <xdr:col>81</xdr:col>
      <xdr:colOff>101600</xdr:colOff>
      <xdr:row>31</xdr:row>
      <xdr:rowOff>137922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154449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51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32893</xdr:rowOff>
    </xdr:from>
    <xdr:to>
      <xdr:col>76</xdr:col>
      <xdr:colOff>165100</xdr:colOff>
      <xdr:row>31</xdr:row>
      <xdr:rowOff>134493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3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151020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12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109474</xdr:rowOff>
    </xdr:from>
    <xdr:to>
      <xdr:col>72</xdr:col>
      <xdr:colOff>38100</xdr:colOff>
      <xdr:row>32</xdr:row>
      <xdr:rowOff>39624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56151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19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134874</xdr:rowOff>
    </xdr:from>
    <xdr:to>
      <xdr:col>67</xdr:col>
      <xdr:colOff>101600</xdr:colOff>
      <xdr:row>32</xdr:row>
      <xdr:rowOff>65024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4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81551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135433</xdr:rowOff>
    </xdr:from>
    <xdr:to>
      <xdr:col>85</xdr:col>
      <xdr:colOff>127000</xdr:colOff>
      <xdr:row>56</xdr:row>
      <xdr:rowOff>44888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565183"/>
          <a:ext cx="838200" cy="8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43688</xdr:rowOff>
    </xdr:from>
    <xdr:to>
      <xdr:col>81</xdr:col>
      <xdr:colOff>50800</xdr:colOff>
      <xdr:row>56</xdr:row>
      <xdr:rowOff>44888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644888"/>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12884</xdr:rowOff>
    </xdr:from>
    <xdr:to>
      <xdr:col>76</xdr:col>
      <xdr:colOff>114300</xdr:colOff>
      <xdr:row>56</xdr:row>
      <xdr:rowOff>43688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614084"/>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12884</xdr:rowOff>
    </xdr:from>
    <xdr:to>
      <xdr:col>71</xdr:col>
      <xdr:colOff>177800</xdr:colOff>
      <xdr:row>56</xdr:row>
      <xdr:rowOff>28601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14084"/>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84633</xdr:rowOff>
    </xdr:from>
    <xdr:to>
      <xdr:col>85</xdr:col>
      <xdr:colOff>177800</xdr:colOff>
      <xdr:row>56</xdr:row>
      <xdr:rowOff>14783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63060</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4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165538</xdr:rowOff>
    </xdr:from>
    <xdr:to>
      <xdr:col>81</xdr:col>
      <xdr:colOff>101600</xdr:colOff>
      <xdr:row>56</xdr:row>
      <xdr:rowOff>95688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5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86815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6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164338</xdr:rowOff>
    </xdr:from>
    <xdr:to>
      <xdr:col>76</xdr:col>
      <xdr:colOff>165100</xdr:colOff>
      <xdr:row>56</xdr:row>
      <xdr:rowOff>94488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85615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133534</xdr:rowOff>
    </xdr:from>
    <xdr:to>
      <xdr:col>72</xdr:col>
      <xdr:colOff>38100</xdr:colOff>
      <xdr:row>56</xdr:row>
      <xdr:rowOff>63684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54811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149251</xdr:rowOff>
    </xdr:from>
    <xdr:to>
      <xdr:col>67</xdr:col>
      <xdr:colOff>101600</xdr:colOff>
      <xdr:row>56</xdr:row>
      <xdr:rowOff>79401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5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70528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7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120726</xdr:rowOff>
    </xdr:from>
    <xdr:to>
      <xdr:col>85</xdr:col>
      <xdr:colOff>127000</xdr:colOff>
      <xdr:row>77</xdr:row>
      <xdr:rowOff>164846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322376"/>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164846</xdr:rowOff>
    </xdr:from>
    <xdr:to>
      <xdr:col>81</xdr:col>
      <xdr:colOff>50800</xdr:colOff>
      <xdr:row>78</xdr:row>
      <xdr:rowOff>69977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6649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55347</xdr:rowOff>
    </xdr:from>
    <xdr:to>
      <xdr:col>76</xdr:col>
      <xdr:colOff>114300</xdr:colOff>
      <xdr:row>78</xdr:row>
      <xdr:rowOff>69977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42844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39802</xdr:rowOff>
    </xdr:from>
    <xdr:to>
      <xdr:col>71</xdr:col>
      <xdr:colOff>177800</xdr:colOff>
      <xdr:row>78</xdr:row>
      <xdr:rowOff>55347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070002"/>
          <a:ext cx="889000" cy="3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69926</xdr:rowOff>
    </xdr:from>
    <xdr:to>
      <xdr:col>85</xdr:col>
      <xdr:colOff>177800</xdr:colOff>
      <xdr:row>78</xdr:row>
      <xdr:rowOff>76</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48353</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25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114046</xdr:rowOff>
    </xdr:from>
    <xdr:to>
      <xdr:col>81</xdr:col>
      <xdr:colOff>101600</xdr:colOff>
      <xdr:row>78</xdr:row>
      <xdr:rowOff>44196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35323</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79317" y="13408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19177</xdr:rowOff>
    </xdr:from>
    <xdr:to>
      <xdr:col>76</xdr:col>
      <xdr:colOff>165100</xdr:colOff>
      <xdr:row>78</xdr:row>
      <xdr:rowOff>120777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111904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4547</xdr:rowOff>
    </xdr:from>
    <xdr:to>
      <xdr:col>72</xdr:col>
      <xdr:colOff>38100</xdr:colOff>
      <xdr:row>78</xdr:row>
      <xdr:rowOff>106147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97274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47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160452</xdr:rowOff>
    </xdr:from>
    <xdr:to>
      <xdr:col>67</xdr:col>
      <xdr:colOff>101600</xdr:colOff>
      <xdr:row>76</xdr:row>
      <xdr:rowOff>90602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81729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163361</xdr:rowOff>
    </xdr:from>
    <xdr:to>
      <xdr:col>85</xdr:col>
      <xdr:colOff>127000</xdr:colOff>
      <xdr:row>95</xdr:row>
      <xdr:rowOff>18390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279661"/>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18390</xdr:rowOff>
    </xdr:from>
    <xdr:to>
      <xdr:col>81</xdr:col>
      <xdr:colOff>50800</xdr:colOff>
      <xdr:row>95</xdr:row>
      <xdr:rowOff>34925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306140"/>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59652</xdr:rowOff>
    </xdr:from>
    <xdr:to>
      <xdr:col>76</xdr:col>
      <xdr:colOff>114300</xdr:colOff>
      <xdr:row>95</xdr:row>
      <xdr:rowOff>34925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661602"/>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59652</xdr:rowOff>
    </xdr:from>
    <xdr:to>
      <xdr:col>71</xdr:col>
      <xdr:colOff>177800</xdr:colOff>
      <xdr:row>95</xdr:row>
      <xdr:rowOff>149568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661602"/>
          <a:ext cx="889000" cy="7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112561</xdr:rowOff>
    </xdr:from>
    <xdr:to>
      <xdr:col>85</xdr:col>
      <xdr:colOff>177800</xdr:colOff>
      <xdr:row>95</xdr:row>
      <xdr:rowOff>42711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2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135438</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139040</xdr:rowOff>
    </xdr:from>
    <xdr:to>
      <xdr:col>81</xdr:col>
      <xdr:colOff>101600</xdr:colOff>
      <xdr:row>95</xdr:row>
      <xdr:rowOff>69190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85717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0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155575</xdr:rowOff>
    </xdr:from>
    <xdr:to>
      <xdr:col>76</xdr:col>
      <xdr:colOff>165100</xdr:colOff>
      <xdr:row>95</xdr:row>
      <xdr:rowOff>85725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2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76852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8852</xdr:rowOff>
    </xdr:from>
    <xdr:to>
      <xdr:col>72</xdr:col>
      <xdr:colOff>38100</xdr:colOff>
      <xdr:row>91</xdr:row>
      <xdr:rowOff>110452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6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126979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98768</xdr:rowOff>
    </xdr:from>
    <xdr:to>
      <xdr:col>67</xdr:col>
      <xdr:colOff>101600</xdr:colOff>
      <xdr:row>96</xdr:row>
      <xdr:rowOff>28918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3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20045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警察費について、法令で定数が定められている警察官の職員数が多く、人件費の支出額が大きくなるため、グループ内平均値・都道府県平均値を上回る数値で推移しています。</a:t>
          </a:r>
        </a:p>
        <a:p>
          <a:r>
            <a:rPr kumimoji="1" lang="ja-JP" altLang="en-US" sz="1300">
              <a:latin typeface="ＭＳ Ｐゴシック" panose="020B0600070205080204" pitchFamily="50" charset="-128"/>
              <a:ea typeface="ＭＳ Ｐゴシック" panose="020B0600070205080204" pitchFamily="50" charset="-128"/>
            </a:rPr>
            <a:t>　総務費について、過年度に受け入れた新型コロナウイルス感染症対策関連の国庫支出金の返還金の増に伴い増加しています。</a:t>
          </a:r>
        </a:p>
        <a:p>
          <a:r>
            <a:rPr kumimoji="1" lang="ja-JP" altLang="en-US" sz="1300">
              <a:latin typeface="ＭＳ Ｐゴシック" panose="020B0600070205080204" pitchFamily="50" charset="-128"/>
              <a:ea typeface="ＭＳ Ｐゴシック" panose="020B0600070205080204" pitchFamily="50" charset="-128"/>
            </a:rPr>
            <a:t>　商工費について、新型コロナウイルス感染症の拡大を受け、売り上げの減少など厳しい経営環境にある中小企業を資金面で支援するために緊急的に実施した中小企業融資制度に伴い、金融機関への預託金が増加したことにより、令和２年度以降、グループ内平均・都道府県平均を上回る水準で推移しています。</a:t>
          </a:r>
        </a:p>
        <a:p>
          <a:r>
            <a:rPr kumimoji="1" lang="ja-JP" altLang="en-US" sz="1300">
              <a:latin typeface="ＭＳ Ｐゴシック" panose="020B0600070205080204" pitchFamily="50" charset="-128"/>
              <a:ea typeface="ＭＳ Ｐゴシック" panose="020B0600070205080204" pitchFamily="50" charset="-128"/>
            </a:rPr>
            <a:t>　公債費について、令和３年度は臨時的な府債管理基金の積立て増に伴い、一時的に数値が大きく増加しています。</a:t>
          </a:r>
        </a:p>
        <a:p>
          <a:r>
            <a:rPr kumimoji="1" lang="ja-JP" altLang="en-US" sz="1300">
              <a:latin typeface="ＭＳ Ｐゴシック" panose="020B0600070205080204" pitchFamily="50" charset="-128"/>
              <a:ea typeface="ＭＳ Ｐゴシック" panose="020B0600070205080204" pitchFamily="50" charset="-128"/>
            </a:rPr>
            <a:t>　今後とも現場課題対応型の組織体制の確立と人材育成を推進し、時代に即した府民サービスを提供できるよう、持続可能な財政構造の確立を目指します。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　財政調整基金については、府民サービスへの還元に力点を置いて財政運営を行うという観点から、令和４年度までは残高を増やしておりませんでした。令和５年度以降は、この財政運営の姿勢を維持しつつも、物価高騰対策や突発的・臨時的な財政支出が伴う災害対策など、一定程度の一般財源が必要となることも想定し基金残高を確保することとしており 、令和６年度末で</a:t>
          </a:r>
          <a:r>
            <a:rPr kumimoji="1" lang="en-US" altLang="ja-JP" sz="850">
              <a:latin typeface="ＭＳ ゴシック" pitchFamily="49" charset="-128"/>
              <a:ea typeface="ＭＳ ゴシック" pitchFamily="49" charset="-128"/>
            </a:rPr>
            <a:t>1,487</a:t>
          </a:r>
          <a:r>
            <a:rPr kumimoji="1" lang="ja-JP" altLang="en-US" sz="850">
              <a:latin typeface="ＭＳ ゴシック" pitchFamily="49" charset="-128"/>
              <a:ea typeface="ＭＳ ゴシック" pitchFamily="49" charset="-128"/>
            </a:rPr>
            <a:t>百万円の残高を確保しました。　</a:t>
          </a:r>
        </a:p>
        <a:p>
          <a:r>
            <a:rPr kumimoji="1" lang="ja-JP" altLang="en-US" sz="850">
              <a:latin typeface="ＭＳ ゴシック" pitchFamily="49" charset="-128"/>
              <a:ea typeface="ＭＳ ゴシック" pitchFamily="49" charset="-128"/>
            </a:rPr>
            <a:t>　令和６年度の実質収支は約</a:t>
          </a:r>
          <a:r>
            <a:rPr kumimoji="1" lang="en-US" altLang="ja-JP" sz="850">
              <a:latin typeface="ＭＳ ゴシック" pitchFamily="49" charset="-128"/>
              <a:ea typeface="ＭＳ ゴシック" pitchFamily="49" charset="-128"/>
            </a:rPr>
            <a:t>52</a:t>
          </a:r>
          <a:r>
            <a:rPr kumimoji="1" lang="ja-JP" altLang="en-US" sz="850">
              <a:latin typeface="ＭＳ ゴシック" pitchFamily="49" charset="-128"/>
              <a:ea typeface="ＭＳ ゴシック" pitchFamily="49" charset="-128"/>
            </a:rPr>
            <a:t>億円となっており、令和５年度に比べて大幅に減少しました。これは、令和５年度の実質収支に翌年度以降に返還が必要な新型コロナウイルス感染症対策関連の国庫支出金（約</a:t>
          </a:r>
          <a:r>
            <a:rPr kumimoji="1" lang="en-US" altLang="ja-JP" sz="850">
              <a:latin typeface="ＭＳ ゴシック" pitchFamily="49" charset="-128"/>
              <a:ea typeface="ＭＳ ゴシック" pitchFamily="49" charset="-128"/>
            </a:rPr>
            <a:t>89</a:t>
          </a:r>
          <a:r>
            <a:rPr kumimoji="1" lang="ja-JP" altLang="en-US" sz="850">
              <a:latin typeface="ＭＳ ゴシック" pitchFamily="49" charset="-128"/>
              <a:ea typeface="ＭＳ ゴシック" pitchFamily="49" charset="-128"/>
            </a:rPr>
            <a:t>億円）が含まれていることによるものであり、これを除いた令和５年度の実質収支</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約</a:t>
          </a:r>
          <a:r>
            <a:rPr kumimoji="1" lang="en-US" altLang="ja-JP" sz="850">
              <a:latin typeface="ＭＳ ゴシック" pitchFamily="49" charset="-128"/>
              <a:ea typeface="ＭＳ ゴシック" pitchFamily="49" charset="-128"/>
            </a:rPr>
            <a:t>42</a:t>
          </a:r>
          <a:r>
            <a:rPr kumimoji="1" lang="ja-JP" altLang="en-US" sz="850">
              <a:latin typeface="ＭＳ ゴシック" pitchFamily="49" charset="-128"/>
              <a:ea typeface="ＭＳ ゴシック" pitchFamily="49" charset="-128"/>
            </a:rPr>
            <a:t>億円、標準財政規模比約</a:t>
          </a:r>
          <a:r>
            <a:rPr kumimoji="1" lang="en-US" altLang="ja-JP" sz="850">
              <a:latin typeface="ＭＳ ゴシック" pitchFamily="49" charset="-128"/>
              <a:ea typeface="ＭＳ ゴシック" pitchFamily="49" charset="-128"/>
            </a:rPr>
            <a:t>0.78</a:t>
          </a:r>
          <a:r>
            <a:rPr kumimoji="1" lang="ja-JP" altLang="en-US" sz="850">
              <a:latin typeface="ＭＳ ゴシック" pitchFamily="49" charset="-128"/>
              <a:ea typeface="ＭＳ ゴシック" pitchFamily="49" charset="-128"/>
            </a:rPr>
            <a:t>％</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と比べると、同程度の水準となっています。</a:t>
          </a:r>
        </a:p>
        <a:p>
          <a:r>
            <a:rPr kumimoji="1" lang="ja-JP" altLang="en-US" sz="850">
              <a:latin typeface="ＭＳ ゴシック" pitchFamily="49" charset="-128"/>
              <a:ea typeface="ＭＳ ゴシック" pitchFamily="49" charset="-128"/>
            </a:rPr>
            <a:t>　また、実質単年度収支についても当該国庫支出金の影響を反映しており、これを除けば約</a:t>
          </a:r>
          <a:r>
            <a:rPr kumimoji="1" lang="en-US" altLang="ja-JP" sz="850">
              <a:latin typeface="ＭＳ ゴシック" pitchFamily="49" charset="-128"/>
              <a:ea typeface="ＭＳ ゴシック" pitchFamily="49" charset="-128"/>
            </a:rPr>
            <a:t>9</a:t>
          </a:r>
          <a:r>
            <a:rPr kumimoji="1" lang="ja-JP" altLang="en-US" sz="850">
              <a:latin typeface="ＭＳ ゴシック" pitchFamily="49" charset="-128"/>
              <a:ea typeface="ＭＳ ゴシック" pitchFamily="49" charset="-128"/>
            </a:rPr>
            <a:t>億円、標準財政規模比約</a:t>
          </a:r>
          <a:r>
            <a:rPr kumimoji="1" lang="en-US" altLang="ja-JP" sz="850">
              <a:latin typeface="ＭＳ ゴシック" pitchFamily="49" charset="-128"/>
              <a:ea typeface="ＭＳ ゴシック" pitchFamily="49" charset="-128"/>
            </a:rPr>
            <a:t>0.17</a:t>
          </a:r>
          <a:r>
            <a:rPr kumimoji="1" lang="ja-JP" altLang="en-US" sz="850">
              <a:latin typeface="ＭＳ ゴシック" pitchFamily="49" charset="-128"/>
              <a:ea typeface="ＭＳ ゴシック" pitchFamily="49" charset="-128"/>
            </a:rPr>
            <a:t>％となります。</a:t>
          </a:r>
        </a:p>
        <a:p>
          <a:r>
            <a:rPr kumimoji="1" lang="ja-JP" altLang="en-US" sz="850">
              <a:latin typeface="ＭＳ ゴシック" pitchFamily="49" charset="-128"/>
              <a:ea typeface="ＭＳ ゴシック" pitchFamily="49" charset="-128"/>
            </a:rPr>
            <a:t>　社会保障関係経費は引き続き増加傾向にあり、今後も厳しい財政状況が続くことが見込まれるとともに、原油価格・物価高騰等による府民生活や事業活動への影響を注視していく必要があります。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京都府</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一般会計及び全ての特別会計で赤字が生じていません。</a:t>
          </a:r>
        </a:p>
        <a:p>
          <a:r>
            <a:rPr kumimoji="1" lang="ja-JP" altLang="en-US" sz="1400">
              <a:latin typeface="ＭＳ ゴシック" pitchFamily="49" charset="-128"/>
              <a:ea typeface="ＭＳ ゴシック" pitchFamily="49" charset="-128"/>
            </a:rPr>
            <a:t>　令和５年度に比べ、一般会計の黒字額が大幅に減少しました。これは、令和５年度の実質収支に翌年度以降に返還が必要な新型コロナウイルス感染症対策関連の国庫支出金（約</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億円）が含まれていることによるものであり、これを除いた令和５年度の実質収支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約</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億円、標準財政規模比約</a:t>
          </a:r>
          <a:r>
            <a:rPr kumimoji="1" lang="en-US" altLang="ja-JP" sz="1400">
              <a:latin typeface="ＭＳ ゴシック" pitchFamily="49" charset="-128"/>
              <a:ea typeface="ＭＳ ゴシック" pitchFamily="49" charset="-128"/>
            </a:rPr>
            <a:t>0.78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と比べると、同程度の水準となっています。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引き続き各会計で適正な財政運営、企業経営を行ってまいります。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29" t="s">
        <v>77</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c r="AY1" s="529"/>
      <c r="AZ1" s="529"/>
      <c r="BA1" s="529"/>
      <c r="BB1" s="529"/>
      <c r="BC1" s="529"/>
      <c r="BD1" s="529"/>
      <c r="BE1" s="529"/>
      <c r="BF1" s="529"/>
      <c r="BG1" s="529"/>
      <c r="BH1" s="529"/>
      <c r="BI1" s="529"/>
      <c r="BJ1" s="529"/>
      <c r="BK1" s="529"/>
      <c r="BL1" s="529"/>
      <c r="BM1" s="529"/>
      <c r="BN1" s="529"/>
      <c r="BO1" s="529"/>
      <c r="BP1" s="529"/>
      <c r="BQ1" s="529"/>
      <c r="BR1" s="529"/>
      <c r="BS1" s="529"/>
      <c r="BT1" s="529"/>
      <c r="BU1" s="529"/>
      <c r="BV1" s="529"/>
      <c r="BW1" s="529"/>
      <c r="BX1" s="529"/>
      <c r="BY1" s="529"/>
      <c r="BZ1" s="529"/>
      <c r="CA1" s="529"/>
      <c r="CB1" s="529"/>
      <c r="CC1" s="529"/>
      <c r="CD1" s="529"/>
      <c r="CE1" s="529"/>
      <c r="CF1" s="529"/>
      <c r="CG1" s="529"/>
      <c r="CH1" s="529"/>
      <c r="CI1" s="529"/>
      <c r="CJ1" s="529"/>
      <c r="CK1" s="529"/>
      <c r="CL1" s="529"/>
      <c r="CM1" s="529"/>
      <c r="CN1" s="529"/>
      <c r="CO1" s="529"/>
      <c r="CP1" s="529"/>
      <c r="CQ1" s="529"/>
      <c r="CR1" s="529"/>
      <c r="CS1" s="529"/>
      <c r="CT1" s="529"/>
      <c r="CU1" s="529"/>
      <c r="CV1" s="529"/>
      <c r="CW1" s="529"/>
      <c r="CX1" s="529"/>
      <c r="CY1" s="529"/>
      <c r="CZ1" s="529"/>
      <c r="DA1" s="529"/>
      <c r="DB1" s="529"/>
      <c r="DC1" s="529"/>
      <c r="DD1" s="529"/>
      <c r="DE1" s="529"/>
      <c r="DF1" s="529"/>
      <c r="DG1" s="529"/>
      <c r="DH1" s="529"/>
      <c r="DI1" s="529"/>
      <c r="DJ1" s="144"/>
      <c r="DK1" s="144"/>
      <c r="DL1" s="144"/>
      <c r="DM1" s="144"/>
      <c r="DN1" s="144"/>
      <c r="DO1" s="144"/>
    </row>
    <row r="2" spans="1:119" ht="24.75" thickBot="1" x14ac:dyDescent="0.2">
      <c r="B2" s="530" t="s">
        <v>78</v>
      </c>
      <c r="C2" s="530"/>
      <c r="D2" s="530"/>
      <c r="E2" s="530"/>
      <c r="F2" s="530"/>
      <c r="G2" s="530"/>
      <c r="H2" s="530"/>
      <c r="I2" s="530"/>
      <c r="J2" s="530"/>
      <c r="K2" s="530"/>
      <c r="L2" s="530"/>
      <c r="M2" s="530"/>
      <c r="N2" s="530"/>
      <c r="O2" s="530"/>
      <c r="P2" s="530"/>
      <c r="Q2" s="530"/>
      <c r="R2" s="530"/>
      <c r="S2" s="530"/>
      <c r="T2" s="530"/>
      <c r="U2" s="530"/>
      <c r="V2" s="530"/>
    </row>
    <row r="3" spans="1:119" ht="18.75" customHeight="1" thickBot="1" x14ac:dyDescent="0.2">
      <c r="A3" s="144"/>
      <c r="B3" s="531" t="s">
        <v>79</v>
      </c>
      <c r="C3" s="514"/>
      <c r="D3" s="515"/>
      <c r="E3" s="515"/>
      <c r="F3" s="515"/>
      <c r="G3" s="515"/>
      <c r="H3" s="515"/>
      <c r="I3" s="515"/>
      <c r="J3" s="515"/>
      <c r="K3" s="515"/>
      <c r="L3" s="515" t="s">
        <v>80</v>
      </c>
      <c r="M3" s="515"/>
      <c r="N3" s="515"/>
      <c r="O3" s="515"/>
      <c r="P3" s="515"/>
      <c r="Q3" s="515"/>
      <c r="R3" s="516"/>
      <c r="S3" s="516"/>
      <c r="T3" s="516"/>
      <c r="U3" s="516"/>
      <c r="V3" s="517"/>
      <c r="W3" s="533" t="s">
        <v>81</v>
      </c>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5"/>
      <c r="AZ3" s="409" t="s">
        <v>2</v>
      </c>
      <c r="BA3" s="410"/>
      <c r="BB3" s="410"/>
      <c r="BC3" s="410"/>
      <c r="BD3" s="410"/>
      <c r="BE3" s="410"/>
      <c r="BF3" s="410"/>
      <c r="BG3" s="410"/>
      <c r="BH3" s="410"/>
      <c r="BI3" s="410"/>
      <c r="BJ3" s="410"/>
      <c r="BK3" s="410"/>
      <c r="BL3" s="410"/>
      <c r="BM3" s="536"/>
      <c r="BN3" s="512" t="s">
        <v>82</v>
      </c>
      <c r="BO3" s="513"/>
      <c r="BP3" s="513"/>
      <c r="BQ3" s="513"/>
      <c r="BR3" s="513"/>
      <c r="BS3" s="513"/>
      <c r="BT3" s="513"/>
      <c r="BU3" s="537"/>
      <c r="BV3" s="512" t="s">
        <v>83</v>
      </c>
      <c r="BW3" s="513"/>
      <c r="BX3" s="513"/>
      <c r="BY3" s="513"/>
      <c r="BZ3" s="513"/>
      <c r="CA3" s="513"/>
      <c r="CB3" s="513"/>
      <c r="CC3" s="537"/>
      <c r="CD3" s="409" t="s">
        <v>2</v>
      </c>
      <c r="CE3" s="410"/>
      <c r="CF3" s="410"/>
      <c r="CG3" s="410"/>
      <c r="CH3" s="410"/>
      <c r="CI3" s="410"/>
      <c r="CJ3" s="410"/>
      <c r="CK3" s="410"/>
      <c r="CL3" s="410"/>
      <c r="CM3" s="410"/>
      <c r="CN3" s="410"/>
      <c r="CO3" s="410"/>
      <c r="CP3" s="410"/>
      <c r="CQ3" s="410"/>
      <c r="CR3" s="410"/>
      <c r="CS3" s="536"/>
      <c r="CT3" s="512" t="s">
        <v>84</v>
      </c>
      <c r="CU3" s="513"/>
      <c r="CV3" s="513"/>
      <c r="CW3" s="513"/>
      <c r="CX3" s="513"/>
      <c r="CY3" s="513"/>
      <c r="CZ3" s="513"/>
      <c r="DA3" s="537"/>
      <c r="DB3" s="512" t="s">
        <v>85</v>
      </c>
      <c r="DC3" s="513"/>
      <c r="DD3" s="513"/>
      <c r="DE3" s="513"/>
      <c r="DF3" s="513"/>
      <c r="DG3" s="513"/>
      <c r="DH3" s="513"/>
      <c r="DI3" s="537"/>
    </row>
    <row r="4" spans="1:119" ht="18.75" customHeight="1" x14ac:dyDescent="0.15">
      <c r="A4" s="144"/>
      <c r="B4" s="532"/>
      <c r="C4" s="502"/>
      <c r="D4" s="518"/>
      <c r="E4" s="518"/>
      <c r="F4" s="518"/>
      <c r="G4" s="518"/>
      <c r="H4" s="518"/>
      <c r="I4" s="518"/>
      <c r="J4" s="518"/>
      <c r="K4" s="518"/>
      <c r="L4" s="518"/>
      <c r="M4" s="518"/>
      <c r="N4" s="518"/>
      <c r="O4" s="518"/>
      <c r="P4" s="518"/>
      <c r="Q4" s="518"/>
      <c r="R4" s="519"/>
      <c r="S4" s="519"/>
      <c r="T4" s="519"/>
      <c r="U4" s="519"/>
      <c r="V4" s="520"/>
      <c r="W4" s="464" t="s">
        <v>86</v>
      </c>
      <c r="X4" s="465"/>
      <c r="Y4" s="466"/>
      <c r="Z4" s="473" t="s">
        <v>2</v>
      </c>
      <c r="AA4" s="474"/>
      <c r="AB4" s="474"/>
      <c r="AC4" s="474"/>
      <c r="AD4" s="474"/>
      <c r="AE4" s="474"/>
      <c r="AF4" s="474"/>
      <c r="AG4" s="474"/>
      <c r="AH4" s="475"/>
      <c r="AI4" s="473" t="s">
        <v>87</v>
      </c>
      <c r="AJ4" s="541"/>
      <c r="AK4" s="541"/>
      <c r="AL4" s="541"/>
      <c r="AM4" s="541"/>
      <c r="AN4" s="541"/>
      <c r="AO4" s="541"/>
      <c r="AP4" s="542"/>
      <c r="AQ4" s="482" t="s">
        <v>88</v>
      </c>
      <c r="AR4" s="483"/>
      <c r="AS4" s="541"/>
      <c r="AT4" s="541"/>
      <c r="AU4" s="541"/>
      <c r="AV4" s="541"/>
      <c r="AW4" s="541"/>
      <c r="AX4" s="541"/>
      <c r="AY4" s="546"/>
      <c r="AZ4" s="392" t="s">
        <v>89</v>
      </c>
      <c r="BA4" s="393"/>
      <c r="BB4" s="393"/>
      <c r="BC4" s="393"/>
      <c r="BD4" s="393"/>
      <c r="BE4" s="393"/>
      <c r="BF4" s="393"/>
      <c r="BG4" s="393"/>
      <c r="BH4" s="393"/>
      <c r="BI4" s="393"/>
      <c r="BJ4" s="393"/>
      <c r="BK4" s="393"/>
      <c r="BL4" s="393"/>
      <c r="BM4" s="394"/>
      <c r="BN4" s="395">
        <v>1047275458</v>
      </c>
      <c r="BO4" s="396"/>
      <c r="BP4" s="396"/>
      <c r="BQ4" s="396"/>
      <c r="BR4" s="396"/>
      <c r="BS4" s="396"/>
      <c r="BT4" s="396"/>
      <c r="BU4" s="397"/>
      <c r="BV4" s="395">
        <v>1042685775</v>
      </c>
      <c r="BW4" s="396"/>
      <c r="BX4" s="396"/>
      <c r="BY4" s="396"/>
      <c r="BZ4" s="396"/>
      <c r="CA4" s="396"/>
      <c r="CB4" s="396"/>
      <c r="CC4" s="397"/>
      <c r="CD4" s="497" t="s">
        <v>90</v>
      </c>
      <c r="CE4" s="498"/>
      <c r="CF4" s="498"/>
      <c r="CG4" s="498"/>
      <c r="CH4" s="498"/>
      <c r="CI4" s="498"/>
      <c r="CJ4" s="498"/>
      <c r="CK4" s="498"/>
      <c r="CL4" s="498"/>
      <c r="CM4" s="498"/>
      <c r="CN4" s="498"/>
      <c r="CO4" s="498"/>
      <c r="CP4" s="498"/>
      <c r="CQ4" s="498"/>
      <c r="CR4" s="498"/>
      <c r="CS4" s="499"/>
      <c r="CT4" s="538">
        <v>0.9</v>
      </c>
      <c r="CU4" s="539"/>
      <c r="CV4" s="539"/>
      <c r="CW4" s="539"/>
      <c r="CX4" s="539"/>
      <c r="CY4" s="539"/>
      <c r="CZ4" s="539"/>
      <c r="DA4" s="540"/>
      <c r="DB4" s="538">
        <v>2.4</v>
      </c>
      <c r="DC4" s="539"/>
      <c r="DD4" s="539"/>
      <c r="DE4" s="539"/>
      <c r="DF4" s="539"/>
      <c r="DG4" s="539"/>
      <c r="DH4" s="539"/>
      <c r="DI4" s="540"/>
    </row>
    <row r="5" spans="1:119" ht="18.75" customHeight="1" thickBot="1" x14ac:dyDescent="0.2">
      <c r="A5" s="144"/>
      <c r="B5" s="532"/>
      <c r="C5" s="502"/>
      <c r="D5" s="518"/>
      <c r="E5" s="518"/>
      <c r="F5" s="518"/>
      <c r="G5" s="518"/>
      <c r="H5" s="518"/>
      <c r="I5" s="518"/>
      <c r="J5" s="518"/>
      <c r="K5" s="518"/>
      <c r="L5" s="521"/>
      <c r="M5" s="521"/>
      <c r="N5" s="521"/>
      <c r="O5" s="521"/>
      <c r="P5" s="521"/>
      <c r="Q5" s="521"/>
      <c r="R5" s="476"/>
      <c r="S5" s="476"/>
      <c r="T5" s="476"/>
      <c r="U5" s="476"/>
      <c r="V5" s="522"/>
      <c r="W5" s="467"/>
      <c r="X5" s="468"/>
      <c r="Y5" s="469"/>
      <c r="Z5" s="476"/>
      <c r="AA5" s="477"/>
      <c r="AB5" s="477"/>
      <c r="AC5" s="477"/>
      <c r="AD5" s="477"/>
      <c r="AE5" s="477"/>
      <c r="AF5" s="477"/>
      <c r="AG5" s="477"/>
      <c r="AH5" s="478"/>
      <c r="AI5" s="543"/>
      <c r="AJ5" s="544"/>
      <c r="AK5" s="544"/>
      <c r="AL5" s="544"/>
      <c r="AM5" s="544"/>
      <c r="AN5" s="544"/>
      <c r="AO5" s="544"/>
      <c r="AP5" s="545"/>
      <c r="AQ5" s="543"/>
      <c r="AR5" s="544"/>
      <c r="AS5" s="544"/>
      <c r="AT5" s="544"/>
      <c r="AU5" s="544"/>
      <c r="AV5" s="544"/>
      <c r="AW5" s="544"/>
      <c r="AX5" s="544"/>
      <c r="AY5" s="547"/>
      <c r="AZ5" s="371" t="s">
        <v>91</v>
      </c>
      <c r="BA5" s="372"/>
      <c r="BB5" s="372"/>
      <c r="BC5" s="372"/>
      <c r="BD5" s="372"/>
      <c r="BE5" s="372"/>
      <c r="BF5" s="372"/>
      <c r="BG5" s="372"/>
      <c r="BH5" s="372"/>
      <c r="BI5" s="372"/>
      <c r="BJ5" s="372"/>
      <c r="BK5" s="372"/>
      <c r="BL5" s="372"/>
      <c r="BM5" s="373"/>
      <c r="BN5" s="374">
        <v>1037555668</v>
      </c>
      <c r="BO5" s="375"/>
      <c r="BP5" s="375"/>
      <c r="BQ5" s="375"/>
      <c r="BR5" s="375"/>
      <c r="BS5" s="375"/>
      <c r="BT5" s="375"/>
      <c r="BU5" s="376"/>
      <c r="BV5" s="374">
        <v>1024886167</v>
      </c>
      <c r="BW5" s="375"/>
      <c r="BX5" s="375"/>
      <c r="BY5" s="375"/>
      <c r="BZ5" s="375"/>
      <c r="CA5" s="375"/>
      <c r="CB5" s="375"/>
      <c r="CC5" s="376"/>
      <c r="CD5" s="444" t="s">
        <v>92</v>
      </c>
      <c r="CE5" s="367"/>
      <c r="CF5" s="367"/>
      <c r="CG5" s="367"/>
      <c r="CH5" s="367"/>
      <c r="CI5" s="367"/>
      <c r="CJ5" s="367"/>
      <c r="CK5" s="367"/>
      <c r="CL5" s="367"/>
      <c r="CM5" s="367"/>
      <c r="CN5" s="367"/>
      <c r="CO5" s="367"/>
      <c r="CP5" s="367"/>
      <c r="CQ5" s="367"/>
      <c r="CR5" s="367"/>
      <c r="CS5" s="445"/>
      <c r="CT5" s="368">
        <v>93.5</v>
      </c>
      <c r="CU5" s="369"/>
      <c r="CV5" s="369"/>
      <c r="CW5" s="369"/>
      <c r="CX5" s="369"/>
      <c r="CY5" s="369"/>
      <c r="CZ5" s="369"/>
      <c r="DA5" s="370"/>
      <c r="DB5" s="368">
        <v>94</v>
      </c>
      <c r="DC5" s="369"/>
      <c r="DD5" s="369"/>
      <c r="DE5" s="369"/>
      <c r="DF5" s="369"/>
      <c r="DG5" s="369"/>
      <c r="DH5" s="369"/>
      <c r="DI5" s="370"/>
    </row>
    <row r="6" spans="1:119" ht="18.75" customHeight="1" x14ac:dyDescent="0.15">
      <c r="A6" s="144"/>
      <c r="B6" s="512" t="s">
        <v>93</v>
      </c>
      <c r="C6" s="513"/>
      <c r="D6" s="513"/>
      <c r="E6" s="513"/>
      <c r="F6" s="513"/>
      <c r="G6" s="513"/>
      <c r="H6" s="513"/>
      <c r="I6" s="513"/>
      <c r="J6" s="513"/>
      <c r="K6" s="514"/>
      <c r="L6" s="515" t="s">
        <v>94</v>
      </c>
      <c r="M6" s="515"/>
      <c r="N6" s="515"/>
      <c r="O6" s="515"/>
      <c r="P6" s="515"/>
      <c r="Q6" s="515"/>
      <c r="R6" s="516"/>
      <c r="S6" s="516"/>
      <c r="T6" s="516"/>
      <c r="U6" s="516"/>
      <c r="V6" s="517"/>
      <c r="W6" s="467"/>
      <c r="X6" s="468"/>
      <c r="Y6" s="469"/>
      <c r="Z6" s="494" t="s">
        <v>95</v>
      </c>
      <c r="AA6" s="495"/>
      <c r="AB6" s="495"/>
      <c r="AC6" s="495"/>
      <c r="AD6" s="495"/>
      <c r="AE6" s="495"/>
      <c r="AF6" s="495"/>
      <c r="AG6" s="495"/>
      <c r="AH6" s="496"/>
      <c r="AI6" s="417">
        <v>1</v>
      </c>
      <c r="AJ6" s="418"/>
      <c r="AK6" s="418"/>
      <c r="AL6" s="418"/>
      <c r="AM6" s="418"/>
      <c r="AN6" s="418"/>
      <c r="AO6" s="418"/>
      <c r="AP6" s="419"/>
      <c r="AQ6" s="417">
        <v>11886</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9719790</v>
      </c>
      <c r="BO6" s="375"/>
      <c r="BP6" s="375"/>
      <c r="BQ6" s="375"/>
      <c r="BR6" s="375"/>
      <c r="BS6" s="375"/>
      <c r="BT6" s="375"/>
      <c r="BU6" s="376"/>
      <c r="BV6" s="374">
        <v>17799608</v>
      </c>
      <c r="BW6" s="375"/>
      <c r="BX6" s="375"/>
      <c r="BY6" s="375"/>
      <c r="BZ6" s="375"/>
      <c r="CA6" s="375"/>
      <c r="CB6" s="375"/>
      <c r="CC6" s="376"/>
      <c r="CD6" s="444" t="s">
        <v>97</v>
      </c>
      <c r="CE6" s="367"/>
      <c r="CF6" s="367"/>
      <c r="CG6" s="367"/>
      <c r="CH6" s="367"/>
      <c r="CI6" s="367"/>
      <c r="CJ6" s="367"/>
      <c r="CK6" s="367"/>
      <c r="CL6" s="367"/>
      <c r="CM6" s="367"/>
      <c r="CN6" s="367"/>
      <c r="CO6" s="367"/>
      <c r="CP6" s="367"/>
      <c r="CQ6" s="367"/>
      <c r="CR6" s="367"/>
      <c r="CS6" s="445"/>
      <c r="CT6" s="551">
        <v>94.2</v>
      </c>
      <c r="CU6" s="552"/>
      <c r="CV6" s="552"/>
      <c r="CW6" s="552"/>
      <c r="CX6" s="552"/>
      <c r="CY6" s="552"/>
      <c r="CZ6" s="552"/>
      <c r="DA6" s="553"/>
      <c r="DB6" s="551">
        <v>95.7</v>
      </c>
      <c r="DC6" s="552"/>
      <c r="DD6" s="552"/>
      <c r="DE6" s="552"/>
      <c r="DF6" s="552"/>
      <c r="DG6" s="552"/>
      <c r="DH6" s="552"/>
      <c r="DI6" s="553"/>
    </row>
    <row r="7" spans="1:119" ht="18.75" customHeight="1" x14ac:dyDescent="0.15">
      <c r="A7" s="144"/>
      <c r="B7" s="501"/>
      <c r="C7" s="365"/>
      <c r="D7" s="365"/>
      <c r="E7" s="365"/>
      <c r="F7" s="365"/>
      <c r="G7" s="365"/>
      <c r="H7" s="365"/>
      <c r="I7" s="365"/>
      <c r="J7" s="365"/>
      <c r="K7" s="502"/>
      <c r="L7" s="518"/>
      <c r="M7" s="518"/>
      <c r="N7" s="518"/>
      <c r="O7" s="518"/>
      <c r="P7" s="518"/>
      <c r="Q7" s="518"/>
      <c r="R7" s="519"/>
      <c r="S7" s="519"/>
      <c r="T7" s="519"/>
      <c r="U7" s="519"/>
      <c r="V7" s="520"/>
      <c r="W7" s="467"/>
      <c r="X7" s="468"/>
      <c r="Y7" s="469"/>
      <c r="Z7" s="494" t="s">
        <v>98</v>
      </c>
      <c r="AA7" s="495"/>
      <c r="AB7" s="495"/>
      <c r="AC7" s="495"/>
      <c r="AD7" s="495"/>
      <c r="AE7" s="495"/>
      <c r="AF7" s="495"/>
      <c r="AG7" s="495"/>
      <c r="AH7" s="496"/>
      <c r="AI7" s="417">
        <v>3</v>
      </c>
      <c r="AJ7" s="418"/>
      <c r="AK7" s="418"/>
      <c r="AL7" s="418"/>
      <c r="AM7" s="418"/>
      <c r="AN7" s="418"/>
      <c r="AO7" s="418"/>
      <c r="AP7" s="419"/>
      <c r="AQ7" s="417">
        <v>9821</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4534854</v>
      </c>
      <c r="BO7" s="375"/>
      <c r="BP7" s="375"/>
      <c r="BQ7" s="375"/>
      <c r="BR7" s="375"/>
      <c r="BS7" s="375"/>
      <c r="BT7" s="375"/>
      <c r="BU7" s="376"/>
      <c r="BV7" s="374">
        <v>4616522</v>
      </c>
      <c r="BW7" s="375"/>
      <c r="BX7" s="375"/>
      <c r="BY7" s="375"/>
      <c r="BZ7" s="375"/>
      <c r="CA7" s="375"/>
      <c r="CB7" s="375"/>
      <c r="CC7" s="376"/>
      <c r="CD7" s="444" t="s">
        <v>100</v>
      </c>
      <c r="CE7" s="367"/>
      <c r="CF7" s="367"/>
      <c r="CG7" s="367"/>
      <c r="CH7" s="367"/>
      <c r="CI7" s="367"/>
      <c r="CJ7" s="367"/>
      <c r="CK7" s="367"/>
      <c r="CL7" s="367"/>
      <c r="CM7" s="367"/>
      <c r="CN7" s="367"/>
      <c r="CO7" s="367"/>
      <c r="CP7" s="367"/>
      <c r="CQ7" s="367"/>
      <c r="CR7" s="367"/>
      <c r="CS7" s="445"/>
      <c r="CT7" s="374">
        <v>554905110</v>
      </c>
      <c r="CU7" s="375"/>
      <c r="CV7" s="375"/>
      <c r="CW7" s="375"/>
      <c r="CX7" s="375"/>
      <c r="CY7" s="375"/>
      <c r="CZ7" s="375"/>
      <c r="DA7" s="376"/>
      <c r="DB7" s="374">
        <v>540357771</v>
      </c>
      <c r="DC7" s="375"/>
      <c r="DD7" s="375"/>
      <c r="DE7" s="375"/>
      <c r="DF7" s="375"/>
      <c r="DG7" s="375"/>
      <c r="DH7" s="375"/>
      <c r="DI7" s="376"/>
    </row>
    <row r="8" spans="1:119" ht="18.75" customHeight="1" thickBot="1" x14ac:dyDescent="0.2">
      <c r="A8" s="144"/>
      <c r="B8" s="503"/>
      <c r="C8" s="504"/>
      <c r="D8" s="504"/>
      <c r="E8" s="504"/>
      <c r="F8" s="504"/>
      <c r="G8" s="504"/>
      <c r="H8" s="504"/>
      <c r="I8" s="504"/>
      <c r="J8" s="504"/>
      <c r="K8" s="505"/>
      <c r="L8" s="521"/>
      <c r="M8" s="521"/>
      <c r="N8" s="521"/>
      <c r="O8" s="521"/>
      <c r="P8" s="521"/>
      <c r="Q8" s="521"/>
      <c r="R8" s="476"/>
      <c r="S8" s="476"/>
      <c r="T8" s="476"/>
      <c r="U8" s="476"/>
      <c r="V8" s="522"/>
      <c r="W8" s="467"/>
      <c r="X8" s="468"/>
      <c r="Y8" s="469"/>
      <c r="Z8" s="494" t="s">
        <v>101</v>
      </c>
      <c r="AA8" s="495"/>
      <c r="AB8" s="495"/>
      <c r="AC8" s="495"/>
      <c r="AD8" s="495"/>
      <c r="AE8" s="495"/>
      <c r="AF8" s="495"/>
      <c r="AG8" s="495"/>
      <c r="AH8" s="496"/>
      <c r="AI8" s="417">
        <v>1</v>
      </c>
      <c r="AJ8" s="418"/>
      <c r="AK8" s="418"/>
      <c r="AL8" s="418"/>
      <c r="AM8" s="418"/>
      <c r="AN8" s="418"/>
      <c r="AO8" s="418"/>
      <c r="AP8" s="419"/>
      <c r="AQ8" s="417">
        <v>7767</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5184936</v>
      </c>
      <c r="BO8" s="375"/>
      <c r="BP8" s="375"/>
      <c r="BQ8" s="375"/>
      <c r="BR8" s="375"/>
      <c r="BS8" s="375"/>
      <c r="BT8" s="375"/>
      <c r="BU8" s="376"/>
      <c r="BV8" s="374">
        <v>13183086</v>
      </c>
      <c r="BW8" s="375"/>
      <c r="BX8" s="375"/>
      <c r="BY8" s="375"/>
      <c r="BZ8" s="375"/>
      <c r="CA8" s="375"/>
      <c r="CB8" s="375"/>
      <c r="CC8" s="376"/>
      <c r="CD8" s="444" t="s">
        <v>103</v>
      </c>
      <c r="CE8" s="367"/>
      <c r="CF8" s="367"/>
      <c r="CG8" s="367"/>
      <c r="CH8" s="367"/>
      <c r="CI8" s="367"/>
      <c r="CJ8" s="367"/>
      <c r="CK8" s="367"/>
      <c r="CL8" s="367"/>
      <c r="CM8" s="367"/>
      <c r="CN8" s="367"/>
      <c r="CO8" s="367"/>
      <c r="CP8" s="367"/>
      <c r="CQ8" s="367"/>
      <c r="CR8" s="367"/>
      <c r="CS8" s="445"/>
      <c r="CT8" s="548">
        <v>0.58057999999999998</v>
      </c>
      <c r="CU8" s="549"/>
      <c r="CV8" s="549"/>
      <c r="CW8" s="549"/>
      <c r="CX8" s="549"/>
      <c r="CY8" s="549"/>
      <c r="CZ8" s="549"/>
      <c r="DA8" s="550"/>
      <c r="DB8" s="548">
        <v>0.55567</v>
      </c>
      <c r="DC8" s="549"/>
      <c r="DD8" s="549"/>
      <c r="DE8" s="549"/>
      <c r="DF8" s="549"/>
      <c r="DG8" s="549"/>
      <c r="DH8" s="549"/>
      <c r="DI8" s="550"/>
    </row>
    <row r="9" spans="1:119" ht="18.75" customHeight="1" thickBot="1" x14ac:dyDescent="0.2">
      <c r="A9" s="144"/>
      <c r="B9" s="500" t="s">
        <v>104</v>
      </c>
      <c r="C9" s="474"/>
      <c r="D9" s="474"/>
      <c r="E9" s="474"/>
      <c r="F9" s="474"/>
      <c r="G9" s="474"/>
      <c r="H9" s="474"/>
      <c r="I9" s="474"/>
      <c r="J9" s="474"/>
      <c r="K9" s="475"/>
      <c r="L9" s="506" t="s">
        <v>105</v>
      </c>
      <c r="M9" s="507"/>
      <c r="N9" s="507"/>
      <c r="O9" s="507"/>
      <c r="P9" s="507"/>
      <c r="Q9" s="508"/>
      <c r="R9" s="509">
        <v>2578087</v>
      </c>
      <c r="S9" s="510"/>
      <c r="T9" s="510"/>
      <c r="U9" s="510"/>
      <c r="V9" s="511"/>
      <c r="W9" s="467"/>
      <c r="X9" s="468"/>
      <c r="Y9" s="469"/>
      <c r="Z9" s="494" t="s">
        <v>106</v>
      </c>
      <c r="AA9" s="495"/>
      <c r="AB9" s="495"/>
      <c r="AC9" s="495"/>
      <c r="AD9" s="495"/>
      <c r="AE9" s="495"/>
      <c r="AF9" s="495"/>
      <c r="AG9" s="495"/>
      <c r="AH9" s="496"/>
      <c r="AI9" s="417">
        <v>1</v>
      </c>
      <c r="AJ9" s="418"/>
      <c r="AK9" s="418"/>
      <c r="AL9" s="418"/>
      <c r="AM9" s="418"/>
      <c r="AN9" s="418"/>
      <c r="AO9" s="418"/>
      <c r="AP9" s="419"/>
      <c r="AQ9" s="417">
        <v>11200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-7998150</v>
      </c>
      <c r="BO9" s="375"/>
      <c r="BP9" s="375"/>
      <c r="BQ9" s="375"/>
      <c r="BR9" s="375"/>
      <c r="BS9" s="375"/>
      <c r="BT9" s="375"/>
      <c r="BU9" s="376"/>
      <c r="BV9" s="374">
        <v>1086811</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v>
      </c>
      <c r="CU9" s="369"/>
      <c r="CV9" s="369"/>
      <c r="CW9" s="369"/>
      <c r="CX9" s="369"/>
      <c r="CY9" s="369"/>
      <c r="CZ9" s="369"/>
      <c r="DA9" s="370"/>
      <c r="DB9" s="368">
        <v>17.3</v>
      </c>
      <c r="DC9" s="369"/>
      <c r="DD9" s="369"/>
      <c r="DE9" s="369"/>
      <c r="DF9" s="369"/>
      <c r="DG9" s="369"/>
      <c r="DH9" s="369"/>
      <c r="DI9" s="370"/>
    </row>
    <row r="10" spans="1:119" ht="18.75" customHeight="1" x14ac:dyDescent="0.15">
      <c r="A10" s="144"/>
      <c r="B10" s="501"/>
      <c r="C10" s="365"/>
      <c r="D10" s="365"/>
      <c r="E10" s="365"/>
      <c r="F10" s="365"/>
      <c r="G10" s="365"/>
      <c r="H10" s="365"/>
      <c r="I10" s="365"/>
      <c r="J10" s="365"/>
      <c r="K10" s="502"/>
      <c r="L10" s="414" t="s">
        <v>109</v>
      </c>
      <c r="M10" s="415"/>
      <c r="N10" s="415"/>
      <c r="O10" s="415"/>
      <c r="P10" s="415"/>
      <c r="Q10" s="416"/>
      <c r="R10" s="417">
        <v>2610353</v>
      </c>
      <c r="S10" s="418"/>
      <c r="T10" s="418"/>
      <c r="U10" s="418"/>
      <c r="V10" s="420"/>
      <c r="W10" s="467"/>
      <c r="X10" s="468"/>
      <c r="Y10" s="469"/>
      <c r="Z10" s="494" t="s">
        <v>110</v>
      </c>
      <c r="AA10" s="495"/>
      <c r="AB10" s="495"/>
      <c r="AC10" s="495"/>
      <c r="AD10" s="495"/>
      <c r="AE10" s="495"/>
      <c r="AF10" s="495"/>
      <c r="AG10" s="495"/>
      <c r="AH10" s="496"/>
      <c r="AI10" s="417">
        <v>1</v>
      </c>
      <c r="AJ10" s="418"/>
      <c r="AK10" s="418"/>
      <c r="AL10" s="418"/>
      <c r="AM10" s="418"/>
      <c r="AN10" s="418"/>
      <c r="AO10" s="418"/>
      <c r="AP10" s="419"/>
      <c r="AQ10" s="417">
        <v>10300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6592132</v>
      </c>
      <c r="BO10" s="375"/>
      <c r="BP10" s="375"/>
      <c r="BQ10" s="375"/>
      <c r="BR10" s="375"/>
      <c r="BS10" s="375"/>
      <c r="BT10" s="375"/>
      <c r="BU10" s="376"/>
      <c r="BV10" s="374">
        <v>6048138</v>
      </c>
      <c r="BW10" s="375"/>
      <c r="BX10" s="375"/>
      <c r="BY10" s="375"/>
      <c r="BZ10" s="375"/>
      <c r="CA10" s="375"/>
      <c r="CB10" s="375"/>
      <c r="CC10" s="376"/>
      <c r="CD10" s="497" t="s">
        <v>112</v>
      </c>
      <c r="CE10" s="498"/>
      <c r="CF10" s="498"/>
      <c r="CG10" s="498"/>
      <c r="CH10" s="498"/>
      <c r="CI10" s="498"/>
      <c r="CJ10" s="498"/>
      <c r="CK10" s="498"/>
      <c r="CL10" s="498"/>
      <c r="CM10" s="498"/>
      <c r="CN10" s="498"/>
      <c r="CO10" s="498"/>
      <c r="CP10" s="498"/>
      <c r="CQ10" s="498"/>
      <c r="CR10" s="498"/>
      <c r="CS10" s="499"/>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503"/>
      <c r="C11" s="504"/>
      <c r="D11" s="504"/>
      <c r="E11" s="504"/>
      <c r="F11" s="504"/>
      <c r="G11" s="504"/>
      <c r="H11" s="504"/>
      <c r="I11" s="504"/>
      <c r="J11" s="504"/>
      <c r="K11" s="505"/>
      <c r="L11" s="523" t="s">
        <v>113</v>
      </c>
      <c r="M11" s="524"/>
      <c r="N11" s="524"/>
      <c r="O11" s="524"/>
      <c r="P11" s="524"/>
      <c r="Q11" s="525"/>
      <c r="R11" s="526" t="s">
        <v>114</v>
      </c>
      <c r="S11" s="527"/>
      <c r="T11" s="527"/>
      <c r="U11" s="527"/>
      <c r="V11" s="528"/>
      <c r="W11" s="470"/>
      <c r="X11" s="471"/>
      <c r="Y11" s="472"/>
      <c r="Z11" s="494" t="s">
        <v>115</v>
      </c>
      <c r="AA11" s="495"/>
      <c r="AB11" s="495"/>
      <c r="AC11" s="495"/>
      <c r="AD11" s="495"/>
      <c r="AE11" s="495"/>
      <c r="AF11" s="495"/>
      <c r="AG11" s="495"/>
      <c r="AH11" s="496"/>
      <c r="AI11" s="417">
        <v>58</v>
      </c>
      <c r="AJ11" s="418"/>
      <c r="AK11" s="418"/>
      <c r="AL11" s="418"/>
      <c r="AM11" s="418"/>
      <c r="AN11" s="418"/>
      <c r="AO11" s="418"/>
      <c r="AP11" s="419"/>
      <c r="AQ11" s="417">
        <v>9600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44" t="s">
        <v>117</v>
      </c>
      <c r="CE11" s="367"/>
      <c r="CF11" s="367"/>
      <c r="CG11" s="367"/>
      <c r="CH11" s="367"/>
      <c r="CI11" s="367"/>
      <c r="CJ11" s="367"/>
      <c r="CK11" s="367"/>
      <c r="CL11" s="367"/>
      <c r="CM11" s="367"/>
      <c r="CN11" s="367"/>
      <c r="CO11" s="367"/>
      <c r="CP11" s="367"/>
      <c r="CQ11" s="367"/>
      <c r="CR11" s="367"/>
      <c r="CS11" s="445"/>
      <c r="CT11" s="446" t="s">
        <v>118</v>
      </c>
      <c r="CU11" s="447"/>
      <c r="CV11" s="447"/>
      <c r="CW11" s="447"/>
      <c r="CX11" s="447"/>
      <c r="CY11" s="447"/>
      <c r="CZ11" s="447"/>
      <c r="DA11" s="448"/>
      <c r="DB11" s="446" t="s">
        <v>118</v>
      </c>
      <c r="DC11" s="447"/>
      <c r="DD11" s="447"/>
      <c r="DE11" s="447"/>
      <c r="DF11" s="447"/>
      <c r="DG11" s="447"/>
      <c r="DH11" s="447"/>
      <c r="DI11" s="448"/>
    </row>
    <row r="12" spans="1:119" ht="18.75" customHeight="1" x14ac:dyDescent="0.15">
      <c r="A12" s="144"/>
      <c r="B12" s="449" t="s">
        <v>119</v>
      </c>
      <c r="C12" s="450"/>
      <c r="D12" s="450"/>
      <c r="E12" s="450"/>
      <c r="F12" s="450"/>
      <c r="G12" s="450"/>
      <c r="H12" s="450"/>
      <c r="I12" s="450"/>
      <c r="J12" s="450"/>
      <c r="K12" s="451"/>
      <c r="L12" s="458" t="s">
        <v>120</v>
      </c>
      <c r="M12" s="459"/>
      <c r="N12" s="459"/>
      <c r="O12" s="459"/>
      <c r="P12" s="459"/>
      <c r="Q12" s="460"/>
      <c r="R12" s="461">
        <v>2472013</v>
      </c>
      <c r="S12" s="462"/>
      <c r="T12" s="462"/>
      <c r="U12" s="462"/>
      <c r="V12" s="463"/>
      <c r="W12" s="464" t="s">
        <v>121</v>
      </c>
      <c r="X12" s="465"/>
      <c r="Y12" s="466"/>
      <c r="Z12" s="473" t="s">
        <v>2</v>
      </c>
      <c r="AA12" s="474"/>
      <c r="AB12" s="474"/>
      <c r="AC12" s="474"/>
      <c r="AD12" s="474"/>
      <c r="AE12" s="474"/>
      <c r="AF12" s="474"/>
      <c r="AG12" s="474"/>
      <c r="AH12" s="475"/>
      <c r="AI12" s="482" t="s">
        <v>122</v>
      </c>
      <c r="AJ12" s="474"/>
      <c r="AK12" s="474"/>
      <c r="AL12" s="474"/>
      <c r="AM12" s="475"/>
      <c r="AN12" s="482" t="s">
        <v>123</v>
      </c>
      <c r="AO12" s="483"/>
      <c r="AP12" s="483"/>
      <c r="AQ12" s="483"/>
      <c r="AR12" s="483"/>
      <c r="AS12" s="484"/>
      <c r="AT12" s="488" t="s">
        <v>124</v>
      </c>
      <c r="AU12" s="489"/>
      <c r="AV12" s="489"/>
      <c r="AW12" s="489"/>
      <c r="AX12" s="489"/>
      <c r="AY12" s="490"/>
      <c r="AZ12" s="371" t="s">
        <v>125</v>
      </c>
      <c r="BA12" s="372"/>
      <c r="BB12" s="372"/>
      <c r="BC12" s="372"/>
      <c r="BD12" s="372"/>
      <c r="BE12" s="372"/>
      <c r="BF12" s="372"/>
      <c r="BG12" s="372"/>
      <c r="BH12" s="372"/>
      <c r="BI12" s="372"/>
      <c r="BJ12" s="372"/>
      <c r="BK12" s="372"/>
      <c r="BL12" s="372"/>
      <c r="BM12" s="373"/>
      <c r="BN12" s="374">
        <v>5625741</v>
      </c>
      <c r="BO12" s="375"/>
      <c r="BP12" s="375"/>
      <c r="BQ12" s="375"/>
      <c r="BR12" s="375"/>
      <c r="BS12" s="375"/>
      <c r="BT12" s="375"/>
      <c r="BU12" s="376"/>
      <c r="BV12" s="374">
        <v>5548137</v>
      </c>
      <c r="BW12" s="375"/>
      <c r="BX12" s="375"/>
      <c r="BY12" s="375"/>
      <c r="BZ12" s="375"/>
      <c r="CA12" s="375"/>
      <c r="CB12" s="375"/>
      <c r="CC12" s="376"/>
      <c r="CD12" s="444" t="s">
        <v>126</v>
      </c>
      <c r="CE12" s="367"/>
      <c r="CF12" s="367"/>
      <c r="CG12" s="367"/>
      <c r="CH12" s="367"/>
      <c r="CI12" s="367"/>
      <c r="CJ12" s="367"/>
      <c r="CK12" s="367"/>
      <c r="CL12" s="367"/>
      <c r="CM12" s="367"/>
      <c r="CN12" s="367"/>
      <c r="CO12" s="367"/>
      <c r="CP12" s="367"/>
      <c r="CQ12" s="367"/>
      <c r="CR12" s="367"/>
      <c r="CS12" s="445"/>
      <c r="CT12" s="446" t="s">
        <v>118</v>
      </c>
      <c r="CU12" s="447"/>
      <c r="CV12" s="447"/>
      <c r="CW12" s="447"/>
      <c r="CX12" s="447"/>
      <c r="CY12" s="447"/>
      <c r="CZ12" s="447"/>
      <c r="DA12" s="448"/>
      <c r="DB12" s="446" t="s">
        <v>118</v>
      </c>
      <c r="DC12" s="447"/>
      <c r="DD12" s="447"/>
      <c r="DE12" s="447"/>
      <c r="DF12" s="447"/>
      <c r="DG12" s="447"/>
      <c r="DH12" s="447"/>
      <c r="DI12" s="448"/>
    </row>
    <row r="13" spans="1:119" ht="18.75" customHeight="1" thickBot="1" x14ac:dyDescent="0.2">
      <c r="A13" s="144"/>
      <c r="B13" s="452"/>
      <c r="C13" s="453"/>
      <c r="D13" s="453"/>
      <c r="E13" s="453"/>
      <c r="F13" s="453"/>
      <c r="G13" s="453"/>
      <c r="H13" s="453"/>
      <c r="I13" s="453"/>
      <c r="J13" s="453"/>
      <c r="K13" s="454"/>
      <c r="L13" s="156"/>
      <c r="M13" s="433" t="s">
        <v>127</v>
      </c>
      <c r="N13" s="434"/>
      <c r="O13" s="434"/>
      <c r="P13" s="434"/>
      <c r="Q13" s="435"/>
      <c r="R13" s="479">
        <v>2389403</v>
      </c>
      <c r="S13" s="480"/>
      <c r="T13" s="480"/>
      <c r="U13" s="480"/>
      <c r="V13" s="481"/>
      <c r="W13" s="467"/>
      <c r="X13" s="468"/>
      <c r="Y13" s="469"/>
      <c r="Z13" s="476"/>
      <c r="AA13" s="477"/>
      <c r="AB13" s="477"/>
      <c r="AC13" s="477"/>
      <c r="AD13" s="477"/>
      <c r="AE13" s="477"/>
      <c r="AF13" s="477"/>
      <c r="AG13" s="477"/>
      <c r="AH13" s="478"/>
      <c r="AI13" s="476"/>
      <c r="AJ13" s="477"/>
      <c r="AK13" s="477"/>
      <c r="AL13" s="477"/>
      <c r="AM13" s="478"/>
      <c r="AN13" s="485"/>
      <c r="AO13" s="486"/>
      <c r="AP13" s="486"/>
      <c r="AQ13" s="486"/>
      <c r="AR13" s="486"/>
      <c r="AS13" s="487"/>
      <c r="AT13" s="491"/>
      <c r="AU13" s="492"/>
      <c r="AV13" s="492"/>
      <c r="AW13" s="492"/>
      <c r="AX13" s="492"/>
      <c r="AY13" s="493"/>
      <c r="AZ13" s="377" t="s">
        <v>128</v>
      </c>
      <c r="BA13" s="378"/>
      <c r="BB13" s="378"/>
      <c r="BC13" s="378"/>
      <c r="BD13" s="378"/>
      <c r="BE13" s="378"/>
      <c r="BF13" s="378"/>
      <c r="BG13" s="378"/>
      <c r="BH13" s="378"/>
      <c r="BI13" s="378"/>
      <c r="BJ13" s="378"/>
      <c r="BK13" s="378"/>
      <c r="BL13" s="378"/>
      <c r="BM13" s="379"/>
      <c r="BN13" s="374">
        <v>-7031759</v>
      </c>
      <c r="BO13" s="375"/>
      <c r="BP13" s="375"/>
      <c r="BQ13" s="375"/>
      <c r="BR13" s="375"/>
      <c r="BS13" s="375"/>
      <c r="BT13" s="375"/>
      <c r="BU13" s="376"/>
      <c r="BV13" s="374">
        <v>1586812</v>
      </c>
      <c r="BW13" s="375"/>
      <c r="BX13" s="375"/>
      <c r="BY13" s="375"/>
      <c r="BZ13" s="375"/>
      <c r="CA13" s="375"/>
      <c r="CB13" s="375"/>
      <c r="CC13" s="376"/>
      <c r="CD13" s="444" t="s">
        <v>129</v>
      </c>
      <c r="CE13" s="367"/>
      <c r="CF13" s="367"/>
      <c r="CG13" s="367"/>
      <c r="CH13" s="367"/>
      <c r="CI13" s="367"/>
      <c r="CJ13" s="367"/>
      <c r="CK13" s="367"/>
      <c r="CL13" s="367"/>
      <c r="CM13" s="367"/>
      <c r="CN13" s="367"/>
      <c r="CO13" s="367"/>
      <c r="CP13" s="367"/>
      <c r="CQ13" s="367"/>
      <c r="CR13" s="367"/>
      <c r="CS13" s="445"/>
      <c r="CT13" s="368">
        <v>17.100000000000001</v>
      </c>
      <c r="CU13" s="369"/>
      <c r="CV13" s="369"/>
      <c r="CW13" s="369"/>
      <c r="CX13" s="369"/>
      <c r="CY13" s="369"/>
      <c r="CZ13" s="369"/>
      <c r="DA13" s="370"/>
      <c r="DB13" s="368">
        <v>16.8</v>
      </c>
      <c r="DC13" s="369"/>
      <c r="DD13" s="369"/>
      <c r="DE13" s="369"/>
      <c r="DF13" s="369"/>
      <c r="DG13" s="369"/>
      <c r="DH13" s="369"/>
      <c r="DI13" s="370"/>
    </row>
    <row r="14" spans="1:119" ht="18.75" customHeight="1" thickBot="1" x14ac:dyDescent="0.2">
      <c r="A14" s="144"/>
      <c r="B14" s="452"/>
      <c r="C14" s="453"/>
      <c r="D14" s="453"/>
      <c r="E14" s="453"/>
      <c r="F14" s="453"/>
      <c r="G14" s="453"/>
      <c r="H14" s="453"/>
      <c r="I14" s="453"/>
      <c r="J14" s="453"/>
      <c r="K14" s="454"/>
      <c r="L14" s="430" t="s">
        <v>130</v>
      </c>
      <c r="M14" s="439"/>
      <c r="N14" s="439"/>
      <c r="O14" s="439"/>
      <c r="P14" s="439"/>
      <c r="Q14" s="440"/>
      <c r="R14" s="436">
        <v>2488075</v>
      </c>
      <c r="S14" s="437"/>
      <c r="T14" s="437"/>
      <c r="U14" s="437"/>
      <c r="V14" s="438"/>
      <c r="W14" s="467"/>
      <c r="X14" s="468"/>
      <c r="Y14" s="469"/>
      <c r="Z14" s="414" t="s">
        <v>131</v>
      </c>
      <c r="AA14" s="415"/>
      <c r="AB14" s="415"/>
      <c r="AC14" s="415"/>
      <c r="AD14" s="415"/>
      <c r="AE14" s="415"/>
      <c r="AF14" s="415"/>
      <c r="AG14" s="415"/>
      <c r="AH14" s="416"/>
      <c r="AI14" s="417">
        <v>5728</v>
      </c>
      <c r="AJ14" s="418"/>
      <c r="AK14" s="418"/>
      <c r="AL14" s="418"/>
      <c r="AM14" s="419"/>
      <c r="AN14" s="417">
        <v>17854176</v>
      </c>
      <c r="AO14" s="418"/>
      <c r="AP14" s="418"/>
      <c r="AQ14" s="418"/>
      <c r="AR14" s="418"/>
      <c r="AS14" s="419"/>
      <c r="AT14" s="417">
        <v>3117</v>
      </c>
      <c r="AU14" s="418"/>
      <c r="AV14" s="418"/>
      <c r="AW14" s="418"/>
      <c r="AX14" s="418"/>
      <c r="AY14" s="420"/>
      <c r="AZ14" s="392" t="s">
        <v>132</v>
      </c>
      <c r="BA14" s="393"/>
      <c r="BB14" s="393"/>
      <c r="BC14" s="393"/>
      <c r="BD14" s="393"/>
      <c r="BE14" s="393"/>
      <c r="BF14" s="393"/>
      <c r="BG14" s="393"/>
      <c r="BH14" s="393"/>
      <c r="BI14" s="393"/>
      <c r="BJ14" s="393"/>
      <c r="BK14" s="393"/>
      <c r="BL14" s="393"/>
      <c r="BM14" s="394"/>
      <c r="BN14" s="395">
        <v>275900812</v>
      </c>
      <c r="BO14" s="396"/>
      <c r="BP14" s="396"/>
      <c r="BQ14" s="396"/>
      <c r="BR14" s="396"/>
      <c r="BS14" s="396"/>
      <c r="BT14" s="396"/>
      <c r="BU14" s="397"/>
      <c r="BV14" s="395">
        <v>267431996</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41">
        <v>257.2</v>
      </c>
      <c r="CU14" s="442"/>
      <c r="CV14" s="442"/>
      <c r="CW14" s="442"/>
      <c r="CX14" s="442"/>
      <c r="CY14" s="442"/>
      <c r="CZ14" s="442"/>
      <c r="DA14" s="443"/>
      <c r="DB14" s="441">
        <v>264.60000000000002</v>
      </c>
      <c r="DC14" s="442"/>
      <c r="DD14" s="442"/>
      <c r="DE14" s="442"/>
      <c r="DF14" s="442"/>
      <c r="DG14" s="442"/>
      <c r="DH14" s="442"/>
      <c r="DI14" s="443"/>
    </row>
    <row r="15" spans="1:119" ht="18.75" customHeight="1" x14ac:dyDescent="0.15">
      <c r="A15" s="144"/>
      <c r="B15" s="452"/>
      <c r="C15" s="453"/>
      <c r="D15" s="453"/>
      <c r="E15" s="453"/>
      <c r="F15" s="453"/>
      <c r="G15" s="453"/>
      <c r="H15" s="453"/>
      <c r="I15" s="453"/>
      <c r="J15" s="453"/>
      <c r="K15" s="454"/>
      <c r="L15" s="156"/>
      <c r="M15" s="433" t="s">
        <v>127</v>
      </c>
      <c r="N15" s="434"/>
      <c r="O15" s="434"/>
      <c r="P15" s="434"/>
      <c r="Q15" s="435"/>
      <c r="R15" s="436">
        <v>2413389</v>
      </c>
      <c r="S15" s="437"/>
      <c r="T15" s="437"/>
      <c r="U15" s="437"/>
      <c r="V15" s="438"/>
      <c r="W15" s="467"/>
      <c r="X15" s="468"/>
      <c r="Y15" s="469"/>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476279982</v>
      </c>
      <c r="BO15" s="375"/>
      <c r="BP15" s="375"/>
      <c r="BQ15" s="375"/>
      <c r="BR15" s="375"/>
      <c r="BS15" s="375"/>
      <c r="BT15" s="375"/>
      <c r="BU15" s="376"/>
      <c r="BV15" s="374">
        <v>459919620</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52"/>
      <c r="C16" s="453"/>
      <c r="D16" s="453"/>
      <c r="E16" s="453"/>
      <c r="F16" s="453"/>
      <c r="G16" s="453"/>
      <c r="H16" s="453"/>
      <c r="I16" s="453"/>
      <c r="J16" s="453"/>
      <c r="K16" s="454"/>
      <c r="L16" s="430" t="s">
        <v>137</v>
      </c>
      <c r="M16" s="431"/>
      <c r="N16" s="431"/>
      <c r="O16" s="431"/>
      <c r="P16" s="431"/>
      <c r="Q16" s="432"/>
      <c r="R16" s="424" t="s">
        <v>138</v>
      </c>
      <c r="S16" s="425"/>
      <c r="T16" s="425"/>
      <c r="U16" s="425"/>
      <c r="V16" s="426"/>
      <c r="W16" s="467"/>
      <c r="X16" s="468"/>
      <c r="Y16" s="469"/>
      <c r="Z16" s="414" t="s">
        <v>139</v>
      </c>
      <c r="AA16" s="415"/>
      <c r="AB16" s="415"/>
      <c r="AC16" s="415"/>
      <c r="AD16" s="415"/>
      <c r="AE16" s="415"/>
      <c r="AF16" s="415"/>
      <c r="AG16" s="415"/>
      <c r="AH16" s="416"/>
      <c r="AI16" s="417">
        <v>98</v>
      </c>
      <c r="AJ16" s="418"/>
      <c r="AK16" s="418"/>
      <c r="AL16" s="418"/>
      <c r="AM16" s="419"/>
      <c r="AN16" s="417">
        <v>345548</v>
      </c>
      <c r="AO16" s="418"/>
      <c r="AP16" s="418"/>
      <c r="AQ16" s="418"/>
      <c r="AR16" s="418"/>
      <c r="AS16" s="419"/>
      <c r="AT16" s="417">
        <v>3526</v>
      </c>
      <c r="AU16" s="418"/>
      <c r="AV16" s="418"/>
      <c r="AW16" s="418"/>
      <c r="AX16" s="418"/>
      <c r="AY16" s="420"/>
      <c r="AZ16" s="371" t="s">
        <v>140</v>
      </c>
      <c r="BA16" s="372"/>
      <c r="BB16" s="372"/>
      <c r="BC16" s="372"/>
      <c r="BD16" s="372"/>
      <c r="BE16" s="372"/>
      <c r="BF16" s="372"/>
      <c r="BG16" s="372"/>
      <c r="BH16" s="372"/>
      <c r="BI16" s="372"/>
      <c r="BJ16" s="372"/>
      <c r="BK16" s="372"/>
      <c r="BL16" s="372"/>
      <c r="BM16" s="373"/>
      <c r="BN16" s="374">
        <v>349894534</v>
      </c>
      <c r="BO16" s="375"/>
      <c r="BP16" s="375"/>
      <c r="BQ16" s="375"/>
      <c r="BR16" s="375"/>
      <c r="BS16" s="375"/>
      <c r="BT16" s="375"/>
      <c r="BU16" s="376"/>
      <c r="BV16" s="374">
        <v>338488418</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
      <c r="A17" s="144"/>
      <c r="B17" s="455"/>
      <c r="C17" s="456"/>
      <c r="D17" s="456"/>
      <c r="E17" s="456"/>
      <c r="F17" s="456"/>
      <c r="G17" s="456"/>
      <c r="H17" s="456"/>
      <c r="I17" s="456"/>
      <c r="J17" s="456"/>
      <c r="K17" s="457"/>
      <c r="L17" s="160"/>
      <c r="M17" s="421" t="s">
        <v>141</v>
      </c>
      <c r="N17" s="422"/>
      <c r="O17" s="422"/>
      <c r="P17" s="422"/>
      <c r="Q17" s="423"/>
      <c r="R17" s="424" t="s">
        <v>142</v>
      </c>
      <c r="S17" s="425"/>
      <c r="T17" s="425"/>
      <c r="U17" s="425"/>
      <c r="V17" s="426"/>
      <c r="W17" s="467"/>
      <c r="X17" s="468"/>
      <c r="Y17" s="469"/>
      <c r="Z17" s="414" t="s">
        <v>143</v>
      </c>
      <c r="AA17" s="415"/>
      <c r="AB17" s="415"/>
      <c r="AC17" s="415"/>
      <c r="AD17" s="415"/>
      <c r="AE17" s="415"/>
      <c r="AF17" s="415"/>
      <c r="AG17" s="415"/>
      <c r="AH17" s="416"/>
      <c r="AI17" s="417">
        <v>6602</v>
      </c>
      <c r="AJ17" s="418"/>
      <c r="AK17" s="418"/>
      <c r="AL17" s="418"/>
      <c r="AM17" s="419"/>
      <c r="AN17" s="417">
        <v>22149710</v>
      </c>
      <c r="AO17" s="418"/>
      <c r="AP17" s="418"/>
      <c r="AQ17" s="418"/>
      <c r="AR17" s="418"/>
      <c r="AS17" s="419"/>
      <c r="AT17" s="417">
        <v>3355</v>
      </c>
      <c r="AU17" s="418"/>
      <c r="AV17" s="418"/>
      <c r="AW17" s="418"/>
      <c r="AX17" s="418"/>
      <c r="AY17" s="420"/>
      <c r="AZ17" s="371" t="s">
        <v>144</v>
      </c>
      <c r="BA17" s="372"/>
      <c r="BB17" s="372"/>
      <c r="BC17" s="372"/>
      <c r="BD17" s="372"/>
      <c r="BE17" s="372"/>
      <c r="BF17" s="372"/>
      <c r="BG17" s="372"/>
      <c r="BH17" s="372"/>
      <c r="BI17" s="372"/>
      <c r="BJ17" s="372"/>
      <c r="BK17" s="372"/>
      <c r="BL17" s="372"/>
      <c r="BM17" s="373"/>
      <c r="BN17" s="374">
        <v>528354383</v>
      </c>
      <c r="BO17" s="375"/>
      <c r="BP17" s="375"/>
      <c r="BQ17" s="375"/>
      <c r="BR17" s="375"/>
      <c r="BS17" s="375"/>
      <c r="BT17" s="375"/>
      <c r="BU17" s="376"/>
      <c r="BV17" s="374">
        <v>508278616</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
      <c r="A18" s="144"/>
      <c r="B18" s="409" t="s">
        <v>145</v>
      </c>
      <c r="C18" s="410"/>
      <c r="D18" s="410"/>
      <c r="E18" s="410"/>
      <c r="F18" s="410"/>
      <c r="G18" s="410"/>
      <c r="H18" s="410"/>
      <c r="I18" s="410"/>
      <c r="J18" s="410"/>
      <c r="K18" s="411"/>
      <c r="L18" s="412">
        <v>4612</v>
      </c>
      <c r="M18" s="413"/>
      <c r="N18" s="413"/>
      <c r="O18" s="413"/>
      <c r="P18" s="413"/>
      <c r="Q18" s="413"/>
      <c r="R18" s="413"/>
      <c r="S18" s="413"/>
      <c r="T18" s="413"/>
      <c r="U18" s="413"/>
      <c r="V18" s="413"/>
      <c r="W18" s="467"/>
      <c r="X18" s="468"/>
      <c r="Y18" s="469"/>
      <c r="Z18" s="414" t="s">
        <v>146</v>
      </c>
      <c r="AA18" s="415"/>
      <c r="AB18" s="415"/>
      <c r="AC18" s="415"/>
      <c r="AD18" s="415"/>
      <c r="AE18" s="415"/>
      <c r="AF18" s="415"/>
      <c r="AG18" s="415"/>
      <c r="AH18" s="416"/>
      <c r="AI18" s="417">
        <v>9978</v>
      </c>
      <c r="AJ18" s="418"/>
      <c r="AK18" s="418"/>
      <c r="AL18" s="418"/>
      <c r="AM18" s="419"/>
      <c r="AN18" s="417">
        <v>35622306</v>
      </c>
      <c r="AO18" s="418"/>
      <c r="AP18" s="418"/>
      <c r="AQ18" s="418"/>
      <c r="AR18" s="418"/>
      <c r="AS18" s="419"/>
      <c r="AT18" s="417">
        <v>3570</v>
      </c>
      <c r="AU18" s="418"/>
      <c r="AV18" s="418"/>
      <c r="AW18" s="418"/>
      <c r="AX18" s="418"/>
      <c r="AY18" s="420"/>
      <c r="AZ18" s="377" t="s">
        <v>147</v>
      </c>
      <c r="BA18" s="378"/>
      <c r="BB18" s="378"/>
      <c r="BC18" s="378"/>
      <c r="BD18" s="378"/>
      <c r="BE18" s="378"/>
      <c r="BF18" s="378"/>
      <c r="BG18" s="378"/>
      <c r="BH18" s="378"/>
      <c r="BI18" s="378"/>
      <c r="BJ18" s="378"/>
      <c r="BK18" s="378"/>
      <c r="BL18" s="378"/>
      <c r="BM18" s="379"/>
      <c r="BN18" s="380">
        <v>708081941</v>
      </c>
      <c r="BO18" s="381"/>
      <c r="BP18" s="381"/>
      <c r="BQ18" s="381"/>
      <c r="BR18" s="381"/>
      <c r="BS18" s="381"/>
      <c r="BT18" s="381"/>
      <c r="BU18" s="382"/>
      <c r="BV18" s="380">
        <v>686192126</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
      <c r="A19" s="144"/>
      <c r="B19" s="409" t="s">
        <v>148</v>
      </c>
      <c r="C19" s="410"/>
      <c r="D19" s="410"/>
      <c r="E19" s="410"/>
      <c r="F19" s="410"/>
      <c r="G19" s="410"/>
      <c r="H19" s="410"/>
      <c r="I19" s="410"/>
      <c r="J19" s="410"/>
      <c r="K19" s="411"/>
      <c r="L19" s="412">
        <v>536</v>
      </c>
      <c r="M19" s="413"/>
      <c r="N19" s="413"/>
      <c r="O19" s="413"/>
      <c r="P19" s="413"/>
      <c r="Q19" s="413"/>
      <c r="R19" s="413"/>
      <c r="S19" s="413"/>
      <c r="T19" s="413"/>
      <c r="U19" s="413"/>
      <c r="V19" s="413"/>
      <c r="W19" s="467"/>
      <c r="X19" s="468"/>
      <c r="Y19" s="469"/>
      <c r="Z19" s="414" t="s">
        <v>149</v>
      </c>
      <c r="AA19" s="415"/>
      <c r="AB19" s="415"/>
      <c r="AC19" s="415"/>
      <c r="AD19" s="415"/>
      <c r="AE19" s="415"/>
      <c r="AF19" s="415"/>
      <c r="AG19" s="415"/>
      <c r="AH19" s="416"/>
      <c r="AI19" s="417" t="s">
        <v>118</v>
      </c>
      <c r="AJ19" s="418"/>
      <c r="AK19" s="418"/>
      <c r="AL19" s="418"/>
      <c r="AM19" s="419"/>
      <c r="AN19" s="417" t="s">
        <v>118</v>
      </c>
      <c r="AO19" s="418"/>
      <c r="AP19" s="418"/>
      <c r="AQ19" s="418"/>
      <c r="AR19" s="418"/>
      <c r="AS19" s="419"/>
      <c r="AT19" s="417" t="s">
        <v>118</v>
      </c>
      <c r="AU19" s="418"/>
      <c r="AV19" s="418"/>
      <c r="AW19" s="418"/>
      <c r="AX19" s="418"/>
      <c r="AY19" s="420"/>
      <c r="AZ19" s="392" t="s">
        <v>150</v>
      </c>
      <c r="BA19" s="393"/>
      <c r="BB19" s="393"/>
      <c r="BC19" s="393"/>
      <c r="BD19" s="393"/>
      <c r="BE19" s="393"/>
      <c r="BF19" s="393"/>
      <c r="BG19" s="393"/>
      <c r="BH19" s="393"/>
      <c r="BI19" s="393"/>
      <c r="BJ19" s="393"/>
      <c r="BK19" s="393"/>
      <c r="BL19" s="393"/>
      <c r="BM19" s="394"/>
      <c r="BN19" s="395">
        <v>1955552783</v>
      </c>
      <c r="BO19" s="396"/>
      <c r="BP19" s="396"/>
      <c r="BQ19" s="396"/>
      <c r="BR19" s="396"/>
      <c r="BS19" s="396"/>
      <c r="BT19" s="396"/>
      <c r="BU19" s="397"/>
      <c r="BV19" s="395">
        <v>1998931374</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
      <c r="A20" s="144"/>
      <c r="B20" s="409" t="s">
        <v>151</v>
      </c>
      <c r="C20" s="410"/>
      <c r="D20" s="410"/>
      <c r="E20" s="410"/>
      <c r="F20" s="410"/>
      <c r="G20" s="410"/>
      <c r="H20" s="410"/>
      <c r="I20" s="410"/>
      <c r="J20" s="410"/>
      <c r="K20" s="411"/>
      <c r="L20" s="412">
        <v>1190527</v>
      </c>
      <c r="M20" s="413"/>
      <c r="N20" s="413"/>
      <c r="O20" s="413"/>
      <c r="P20" s="413"/>
      <c r="Q20" s="413"/>
      <c r="R20" s="413"/>
      <c r="S20" s="413"/>
      <c r="T20" s="413"/>
      <c r="U20" s="413"/>
      <c r="V20" s="413"/>
      <c r="W20" s="470"/>
      <c r="X20" s="471"/>
      <c r="Y20" s="472"/>
      <c r="Z20" s="414" t="s">
        <v>152</v>
      </c>
      <c r="AA20" s="415"/>
      <c r="AB20" s="415"/>
      <c r="AC20" s="415"/>
      <c r="AD20" s="415"/>
      <c r="AE20" s="415"/>
      <c r="AF20" s="415"/>
      <c r="AG20" s="415"/>
      <c r="AH20" s="416"/>
      <c r="AI20" s="417">
        <v>22308</v>
      </c>
      <c r="AJ20" s="418"/>
      <c r="AK20" s="418"/>
      <c r="AL20" s="418"/>
      <c r="AM20" s="419"/>
      <c r="AN20" s="417">
        <v>75626192</v>
      </c>
      <c r="AO20" s="418"/>
      <c r="AP20" s="418"/>
      <c r="AQ20" s="418"/>
      <c r="AR20" s="418"/>
      <c r="AS20" s="419"/>
      <c r="AT20" s="417">
        <v>3390</v>
      </c>
      <c r="AU20" s="418"/>
      <c r="AV20" s="418"/>
      <c r="AW20" s="418"/>
      <c r="AX20" s="418"/>
      <c r="AY20" s="420"/>
      <c r="AZ20" s="371" t="s">
        <v>153</v>
      </c>
      <c r="BA20" s="372"/>
      <c r="BB20" s="372"/>
      <c r="BC20" s="372"/>
      <c r="BD20" s="372"/>
      <c r="BE20" s="372"/>
      <c r="BF20" s="372"/>
      <c r="BG20" s="372"/>
      <c r="BH20" s="372"/>
      <c r="BI20" s="372"/>
      <c r="BJ20" s="372"/>
      <c r="BK20" s="372"/>
      <c r="BL20" s="372"/>
      <c r="BM20" s="373"/>
      <c r="BN20" s="374">
        <v>96133512</v>
      </c>
      <c r="BO20" s="375"/>
      <c r="BP20" s="375"/>
      <c r="BQ20" s="375"/>
      <c r="BR20" s="375"/>
      <c r="BS20" s="375"/>
      <c r="BT20" s="375"/>
      <c r="BU20" s="376"/>
      <c r="BV20" s="374">
        <v>104191896</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99.4</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1197574804</v>
      </c>
      <c r="BO21" s="381"/>
      <c r="BP21" s="381"/>
      <c r="BQ21" s="381"/>
      <c r="BR21" s="381"/>
      <c r="BS21" s="381"/>
      <c r="BT21" s="381"/>
      <c r="BU21" s="382"/>
      <c r="BV21" s="380">
        <v>1219309212</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224664172</v>
      </c>
      <c r="BO22" s="375"/>
      <c r="BP22" s="375"/>
      <c r="BQ22" s="375"/>
      <c r="BR22" s="375"/>
      <c r="BS22" s="375"/>
      <c r="BT22" s="375"/>
      <c r="BU22" s="376"/>
      <c r="BV22" s="374">
        <v>242905907</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3061776</v>
      </c>
      <c r="BO23" s="375"/>
      <c r="BP23" s="375"/>
      <c r="BQ23" s="375"/>
      <c r="BR23" s="375"/>
      <c r="BS23" s="375"/>
      <c r="BT23" s="375"/>
      <c r="BU23" s="376"/>
      <c r="BV23" s="374">
        <v>3450561</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12598854</v>
      </c>
      <c r="BO24" s="375"/>
      <c r="BP24" s="375"/>
      <c r="BQ24" s="375"/>
      <c r="BR24" s="375"/>
      <c r="BS24" s="375"/>
      <c r="BT24" s="375"/>
      <c r="BU24" s="376"/>
      <c r="BV24" s="374">
        <v>13197497</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4312939</v>
      </c>
      <c r="BO25" s="381"/>
      <c r="BP25" s="381"/>
      <c r="BQ25" s="381"/>
      <c r="BR25" s="381"/>
      <c r="BS25" s="381"/>
      <c r="BT25" s="381"/>
      <c r="BU25" s="382"/>
      <c r="BV25" s="380">
        <v>4311582</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1487452</v>
      </c>
      <c r="BO26" s="396"/>
      <c r="BP26" s="396"/>
      <c r="BQ26" s="396"/>
      <c r="BR26" s="396"/>
      <c r="BS26" s="396"/>
      <c r="BT26" s="396"/>
      <c r="BU26" s="397"/>
      <c r="BV26" s="395">
        <v>521061</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t="s">
        <v>118</v>
      </c>
      <c r="BO27" s="375"/>
      <c r="BP27" s="375"/>
      <c r="BQ27" s="375"/>
      <c r="BR27" s="375"/>
      <c r="BS27" s="375"/>
      <c r="BT27" s="375"/>
      <c r="BU27" s="376"/>
      <c r="BV27" s="374" t="s">
        <v>118</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39455497</v>
      </c>
      <c r="BO28" s="381"/>
      <c r="BP28" s="381"/>
      <c r="BQ28" s="381"/>
      <c r="BR28" s="381"/>
      <c r="BS28" s="381"/>
      <c r="BT28" s="381"/>
      <c r="BU28" s="382"/>
      <c r="BV28" s="380">
        <v>26791347</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15">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15">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8</v>
      </c>
      <c r="V32" s="361"/>
      <c r="W32" s="362" t="str">
        <f>IF('各会計、関係団体の財政状況及び健全化判断比率'!B28="","",'各会計、関係団体の財政状況及び健全化判断比率'!B28)</f>
        <v>収益事業特別会計</v>
      </c>
      <c r="X32" s="362"/>
      <c r="Y32" s="362"/>
      <c r="Z32" s="362"/>
      <c r="AA32" s="362"/>
      <c r="AB32" s="362"/>
      <c r="AC32" s="362"/>
      <c r="AD32" s="362"/>
      <c r="AE32" s="362"/>
      <c r="AF32" s="362"/>
      <c r="AG32" s="362"/>
      <c r="AH32" s="362"/>
      <c r="AI32" s="362"/>
      <c r="AJ32" s="362"/>
      <c r="AK32" s="362"/>
      <c r="AL32" s="144"/>
      <c r="AM32" s="361">
        <f>IF(AO32="","",MAX(C32:D41,U32:V41)+1)</f>
        <v>10</v>
      </c>
      <c r="AN32" s="361"/>
      <c r="AO32" s="362" t="str">
        <f>IF('各会計、関係団体の財政状況及び健全化判断比率'!B30="","",'各会計、関係団体の財政状況及び健全化判断比率'!B30)</f>
        <v>電気事業会計</v>
      </c>
      <c r="AP32" s="362"/>
      <c r="AQ32" s="362"/>
      <c r="AR32" s="362"/>
      <c r="AS32" s="362"/>
      <c r="AT32" s="362"/>
      <c r="AU32" s="362"/>
      <c r="AV32" s="362"/>
      <c r="AW32" s="362"/>
      <c r="AX32" s="362"/>
      <c r="AY32" s="362"/>
      <c r="AZ32" s="362"/>
      <c r="BA32" s="362"/>
      <c r="BB32" s="362"/>
      <c r="BC32" s="362"/>
      <c r="BD32" s="144"/>
      <c r="BE32" s="361">
        <f>IF(BG32="","",MAX(C32:D41,U32:V41,AM32:AN41)+1)</f>
        <v>15</v>
      </c>
      <c r="BF32" s="361"/>
      <c r="BG32" s="362" t="str">
        <f>IF('各会計、関係団体の財政状況及び健全化判断比率'!B35="","",'各会計、関係団体の財政状況及び健全化判断比率'!B35)</f>
        <v>港湾事業特別会計</v>
      </c>
      <c r="BH32" s="362"/>
      <c r="BI32" s="362"/>
      <c r="BJ32" s="362"/>
      <c r="BK32" s="362"/>
      <c r="BL32" s="362"/>
      <c r="BM32" s="362"/>
      <c r="BN32" s="362"/>
      <c r="BO32" s="362"/>
      <c r="BP32" s="362"/>
      <c r="BQ32" s="362"/>
      <c r="BR32" s="362"/>
      <c r="BS32" s="362"/>
      <c r="BT32" s="362"/>
      <c r="BU32" s="362"/>
      <c r="BV32" s="144"/>
      <c r="BW32" s="361">
        <f>IF(BY32="","",MAX(C32:D41,U32:V41,AM32:AN41,BE32:BF41)+1)</f>
        <v>17</v>
      </c>
      <c r="BX32" s="361"/>
      <c r="BY32" s="362" t="str">
        <f>IF('各会計、関係団体の財政状況及び健全化判断比率'!B68="","",'各会計、関係団体の財政状況及び健全化判断比率'!B68)</f>
        <v>京都地方税機構</v>
      </c>
      <c r="BZ32" s="362"/>
      <c r="CA32" s="362"/>
      <c r="CB32" s="362"/>
      <c r="CC32" s="362"/>
      <c r="CD32" s="362"/>
      <c r="CE32" s="362"/>
      <c r="CF32" s="362"/>
      <c r="CG32" s="362"/>
      <c r="CH32" s="362"/>
      <c r="CI32" s="362"/>
      <c r="CJ32" s="362"/>
      <c r="CK32" s="362"/>
      <c r="CL32" s="362"/>
      <c r="CM32" s="362"/>
      <c r="CN32" s="144"/>
      <c r="CO32" s="361">
        <f>IF(CQ32="","",MAX(C32:D41,U32:V41,AM32:AN41,BE32:BF41,BW32:BX41)+1)</f>
        <v>19</v>
      </c>
      <c r="CP32" s="361"/>
      <c r="CQ32" s="362" t="str">
        <f>IF('各会計、関係団体の財政状況及び健全化判断比率'!BS7="","",'各会計、関係団体の財政状況及び健全化判断比率'!BS7)</f>
        <v>京都府道路公社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86"/>
    </row>
    <row r="33" spans="1:113" ht="32.25" customHeight="1" x14ac:dyDescent="0.15">
      <c r="A33" s="144"/>
      <c r="B33" s="184"/>
      <c r="C33" s="361">
        <f>IF(E33="","",C32+1)</f>
        <v>2</v>
      </c>
      <c r="D33" s="361"/>
      <c r="E33" s="362" t="str">
        <f>IF('各会計、関係団体の財政状況及び健全化判断比率'!B8="","",'各会計、関係団体の財政状況及び健全化判断比率'!B8)</f>
        <v>営林事業特別会計</v>
      </c>
      <c r="F33" s="362"/>
      <c r="G33" s="362"/>
      <c r="H33" s="362"/>
      <c r="I33" s="362"/>
      <c r="J33" s="362"/>
      <c r="K33" s="362"/>
      <c r="L33" s="362"/>
      <c r="M33" s="362"/>
      <c r="N33" s="362"/>
      <c r="O33" s="362"/>
      <c r="P33" s="362"/>
      <c r="Q33" s="362"/>
      <c r="R33" s="362"/>
      <c r="S33" s="362"/>
      <c r="T33" s="144"/>
      <c r="U33" s="361">
        <f t="shared" ref="U33:U41" si="0">IF(W33="","",U32+1)</f>
        <v>9</v>
      </c>
      <c r="V33" s="361"/>
      <c r="W33" s="362" t="str">
        <f>IF('各会計、関係団体の財政状況及び健全化判断比率'!B29="","",'各会計、関係団体の財政状況及び健全化判断比率'!B29)</f>
        <v>国民健康保険事業特別会計</v>
      </c>
      <c r="X33" s="362"/>
      <c r="Y33" s="362"/>
      <c r="Z33" s="362"/>
      <c r="AA33" s="362"/>
      <c r="AB33" s="362"/>
      <c r="AC33" s="362"/>
      <c r="AD33" s="362"/>
      <c r="AE33" s="362"/>
      <c r="AF33" s="362"/>
      <c r="AG33" s="362"/>
      <c r="AH33" s="362"/>
      <c r="AI33" s="362"/>
      <c r="AJ33" s="362"/>
      <c r="AK33" s="362"/>
      <c r="AL33" s="144"/>
      <c r="AM33" s="361">
        <f t="shared" ref="AM33:AM41" si="1">IF(AO33="","",AM32+1)</f>
        <v>11</v>
      </c>
      <c r="AN33" s="361"/>
      <c r="AO33" s="362" t="str">
        <f>IF('各会計、関係団体の財政状況及び健全化判断比率'!B31="","",'各会計、関係団体の財政状況及び健全化判断比率'!B31)</f>
        <v>水道事業会計</v>
      </c>
      <c r="AP33" s="362"/>
      <c r="AQ33" s="362"/>
      <c r="AR33" s="362"/>
      <c r="AS33" s="362"/>
      <c r="AT33" s="362"/>
      <c r="AU33" s="362"/>
      <c r="AV33" s="362"/>
      <c r="AW33" s="362"/>
      <c r="AX33" s="362"/>
      <c r="AY33" s="362"/>
      <c r="AZ33" s="362"/>
      <c r="BA33" s="362"/>
      <c r="BB33" s="362"/>
      <c r="BC33" s="362"/>
      <c r="BD33" s="144"/>
      <c r="BE33" s="361">
        <f t="shared" ref="BE33:BE41" si="2">IF(BG33="","",BE32+1)</f>
        <v>16</v>
      </c>
      <c r="BF33" s="361"/>
      <c r="BG33" s="362" t="str">
        <f>IF('各会計、関係団体の財政状況及び健全化判断比率'!B36="","",'各会計、関係団体の財政状況及び健全化判断比率'!B36)</f>
        <v>地域開発事業特別会計</v>
      </c>
      <c r="BH33" s="362"/>
      <c r="BI33" s="362"/>
      <c r="BJ33" s="362"/>
      <c r="BK33" s="362"/>
      <c r="BL33" s="362"/>
      <c r="BM33" s="362"/>
      <c r="BN33" s="362"/>
      <c r="BO33" s="362"/>
      <c r="BP33" s="362"/>
      <c r="BQ33" s="362"/>
      <c r="BR33" s="362"/>
      <c r="BS33" s="362"/>
      <c r="BT33" s="362"/>
      <c r="BU33" s="362"/>
      <c r="BV33" s="144"/>
      <c r="BW33" s="361">
        <f t="shared" ref="BW33:BW41" si="3">IF(BY33="","",BW32+1)</f>
        <v>18</v>
      </c>
      <c r="BX33" s="361"/>
      <c r="BY33" s="362" t="str">
        <f>IF('各会計、関係団体の財政状況及び健全化判断比率'!B69="","",'各会計、関係団体の財政状況及び健全化判断比率'!B69)</f>
        <v>関西広域連合</v>
      </c>
      <c r="BZ33" s="362"/>
      <c r="CA33" s="362"/>
      <c r="CB33" s="362"/>
      <c r="CC33" s="362"/>
      <c r="CD33" s="362"/>
      <c r="CE33" s="362"/>
      <c r="CF33" s="362"/>
      <c r="CG33" s="362"/>
      <c r="CH33" s="362"/>
      <c r="CI33" s="362"/>
      <c r="CJ33" s="362"/>
      <c r="CK33" s="362"/>
      <c r="CL33" s="362"/>
      <c r="CM33" s="362"/>
      <c r="CN33" s="144"/>
      <c r="CO33" s="361">
        <f t="shared" ref="CO33:CO41" si="4">IF(CQ33="","",CO32+1)</f>
        <v>20</v>
      </c>
      <c r="CP33" s="361"/>
      <c r="CQ33" s="362" t="str">
        <f>IF('各会計、関係団体の財政状況及び健全化判断比率'!BS8="","",'各会計、関係団体の財政状況及び健全化判断比率'!BS8)</f>
        <v>（公財）京都府国際センター</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15">
      <c r="A34" s="144"/>
      <c r="B34" s="184"/>
      <c r="C34" s="361">
        <f>IF(E34="","",C33+1)</f>
        <v>3</v>
      </c>
      <c r="D34" s="361"/>
      <c r="E34" s="362" t="str">
        <f>IF('各会計、関係団体の財政状況及び健全化判断比率'!B9="","",'各会計、関係団体の財政状況及び健全化判断比率'!B9)</f>
        <v>母子及び父子並びに寡婦福祉資金貸付事業特別会計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12</v>
      </c>
      <c r="AN34" s="361"/>
      <c r="AO34" s="362" t="str">
        <f>IF('各会計、関係団体の財政状況及び健全化判断比率'!B32="","",'各会計、関係団体の財政状況及び健全化判断比率'!B32)</f>
        <v>工業用水道事業会計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21</v>
      </c>
      <c r="CP34" s="361"/>
      <c r="CQ34" s="362" t="str">
        <f>IF('各会計、関係団体の財政状況及び健全化判断比率'!BS9="","",'各会計、関係団体の財政状況及び健全化判断比率'!BS9)</f>
        <v>（一社）京都山城地域振興社（お茶の京都DMO）</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15">
      <c r="A35" s="144"/>
      <c r="B35" s="184"/>
      <c r="C35" s="361">
        <f>IF(E35="","",C34+1)</f>
        <v>4</v>
      </c>
      <c r="D35" s="361"/>
      <c r="E35" s="362" t="str">
        <f>IF('各会計、関係団体の財政状況及び健全化判断比率'!B10="","",'各会計、関係団体の財政状況及び健全化判断比率'!B10)</f>
        <v>農業改良資金助成事業等特別会計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13</v>
      </c>
      <c r="AN35" s="361"/>
      <c r="AO35" s="362" t="str">
        <f>IF('各会計、関係団体の財政状況及び健全化判断比率'!B33="","",'各会計、関係団体の財政状況及び健全化判断比率'!B33)</f>
        <v>病院事業会計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22</v>
      </c>
      <c r="CP35" s="361"/>
      <c r="CQ35" s="362" t="str">
        <f>IF('各会計、関係団体の財政状況及び健全化判断比率'!BS10="","",'各会計、関係団体の財政状況及び健全化判断比率'!BS10)</f>
        <v>（一社）森の京都地域振興社(森の京都DMO)</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15">
      <c r="A36" s="144"/>
      <c r="B36" s="184"/>
      <c r="C36" s="361">
        <f t="shared" ref="C36:C41" si="5">IF(E36="","",C35+1)</f>
        <v>5</v>
      </c>
      <c r="D36" s="361"/>
      <c r="E36" s="362" t="str">
        <f>IF('各会計、関係団体の財政状況及び健全化判断比率'!B11="","",'各会計、関係団体の財政状況及び健全化判断比率'!B11)</f>
        <v>中小企業経営基盤強化資金助成事業特別会計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14</v>
      </c>
      <c r="AN36" s="361"/>
      <c r="AO36" s="362" t="str">
        <f>IF('各会計、関係団体の財政状況及び健全化判断比率'!B34="","",'各会計、関係団体の財政状況及び健全化判断比率'!B34)</f>
        <v>流域下水道事業会計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23</v>
      </c>
      <c r="CP36" s="361"/>
      <c r="CQ36" s="362" t="str">
        <f>IF('各会計、関係団体の財政状況及び健全化判断比率'!BS11="","",'各会計、関係団体の財政状況及び健全化判断比率'!BS11)</f>
        <v>京都府土地開発公社</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v>
      </c>
      <c r="DH36" s="360"/>
      <c r="DI36" s="186"/>
    </row>
    <row r="37" spans="1:113" ht="32.25" customHeight="1" x14ac:dyDescent="0.15">
      <c r="A37" s="144"/>
      <c r="B37" s="184"/>
      <c r="C37" s="361">
        <f t="shared" si="5"/>
        <v>6</v>
      </c>
      <c r="D37" s="361"/>
      <c r="E37" s="362" t="str">
        <f>IF('各会計、関係団体の財政状況及び健全化判断比率'!B12="","",'各会計、関係団体の財政状況及び健全化判断比率'!B12)</f>
        <v>公共用地先行取得事業特別会計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24</v>
      </c>
      <c r="CP37" s="361"/>
      <c r="CQ37" s="362" t="str">
        <f>IF('各会計、関係団体の財政状況及び健全化判断比率'!BS12="","",'各会計、関係団体の財政状況及び健全化判断比率'!BS12)</f>
        <v>（福）京都府社会福祉事業団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15">
      <c r="A38" s="144"/>
      <c r="B38" s="184"/>
      <c r="C38" s="361">
        <f t="shared" si="5"/>
        <v>7</v>
      </c>
      <c r="D38" s="361"/>
      <c r="E38" s="362" t="str">
        <f>IF('各会計、関係団体の財政状況及び健全化判断比率'!B13="","",'各会計、関係団体の財政状況及び健全化判断比率'!B13)</f>
        <v>公債費特別会計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25</v>
      </c>
      <c r="CP38" s="361"/>
      <c r="CQ38" s="362" t="str">
        <f>IF('各会計、関係団体の財政状況及び健全化判断比率'!BS13="","",'各会計、関係団体の財政状況及び健全化判断比率'!BS13)</f>
        <v>（公財）京都府公園公社</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15">
      <c r="A39" s="144"/>
      <c r="B39" s="184"/>
      <c r="C39" s="361" t="str">
        <f t="shared" si="5"/>
        <v/>
      </c>
      <c r="D39" s="361"/>
      <c r="E39" s="362" t="str">
        <f>IF('各会計、関係団体の財政状況及び健全化判断比率'!B14="","",'各会計、関係団体の財政状況及び健全化判断比率'!B14)</f>
        <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26</v>
      </c>
      <c r="CP39" s="361"/>
      <c r="CQ39" s="362" t="str">
        <f>IF('各会計、関係団体の財政状況及び健全化判断比率'!BS14="","",'各会計、関係団体の財政状況及び健全化判断比率'!BS14)</f>
        <v>京都府住宅供給公社</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15">
      <c r="A40" s="144"/>
      <c r="B40" s="184"/>
      <c r="C40" s="361" t="str">
        <f t="shared" si="5"/>
        <v/>
      </c>
      <c r="D40" s="361"/>
      <c r="E40" s="362" t="str">
        <f>IF('各会計、関係団体の財政状況及び健全化判断比率'!B15="","",'各会計、関係団体の財政状況及び健全化判断比率'!B15)</f>
        <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27</v>
      </c>
      <c r="CP40" s="361"/>
      <c r="CQ40" s="362" t="str">
        <f>IF('各会計、関係団体の財政状況及び健全化判断比率'!BS15="","",'各会計、関係団体の財政状況及び健全化判断比率'!BS15)</f>
        <v>（公財）京都府埋蔵文化財調査研究センター</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15">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28</v>
      </c>
      <c r="CP41" s="361"/>
      <c r="CQ41" s="362" t="str">
        <f>IF('各会計、関係団体の財政状況及び健全化判断比率'!BS16="","",'各会計、関係団体の財政状況及び健全化判断比率'!BS16)</f>
        <v>（公社）京都府畜産振興協会</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15">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15">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TuzTGb8DdkeUObJEU5F13cxt7FEPLR5UR8xg/pzsEiZsFYKjbq5cd545G4PezSZWfTNrny/WwYdqvS/200+W3w==" saltValue="0YJ3Ku0m2WQo95Tt93zCc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N7:BU7"/>
    <mergeCell ref="DB7:DI7"/>
    <mergeCell ref="BN8:BU8"/>
    <mergeCell ref="BV8:CC8"/>
    <mergeCell ref="CD8:CS8"/>
    <mergeCell ref="CT8:DA8"/>
    <mergeCell ref="DB8:DI8"/>
    <mergeCell ref="DB6:DI6"/>
    <mergeCell ref="BN11:BU11"/>
    <mergeCell ref="BV11:CC11"/>
    <mergeCell ref="CD11:CS11"/>
    <mergeCell ref="CT11:DA11"/>
    <mergeCell ref="DB11:DI11"/>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x14ac:dyDescent="0.15">
      <c r="A34" s="10"/>
      <c r="B34" s="19"/>
      <c r="C34" s="1112" t="s">
        <v>519</v>
      </c>
      <c r="D34" s="1112"/>
      <c r="E34" s="1113"/>
      <c r="F34" s="20">
        <v>0.46</v>
      </c>
      <c r="G34" s="21">
        <v>0.62</v>
      </c>
      <c r="H34" s="21">
        <v>0.74</v>
      </c>
      <c r="I34" s="21">
        <v>0.9</v>
      </c>
      <c r="J34" s="22">
        <v>0.95</v>
      </c>
      <c r="K34" s="10"/>
      <c r="L34" s="10"/>
      <c r="M34" s="10"/>
      <c r="N34" s="10"/>
      <c r="O34" s="10"/>
      <c r="P34" s="10"/>
    </row>
    <row r="35" spans="1:16" ht="39" customHeight="1" x14ac:dyDescent="0.15">
      <c r="A35" s="10"/>
      <c r="B35" s="23"/>
      <c r="C35" s="1108" t="s">
        <v>520</v>
      </c>
      <c r="D35" s="1108"/>
      <c r="E35" s="1109"/>
      <c r="F35" s="24">
        <v>3</v>
      </c>
      <c r="G35" s="25">
        <v>1.92</v>
      </c>
      <c r="H35" s="25">
        <v>2.2599999999999998</v>
      </c>
      <c r="I35" s="25">
        <v>2.4300000000000002</v>
      </c>
      <c r="J35" s="26">
        <v>0.93</v>
      </c>
      <c r="K35" s="10"/>
      <c r="L35" s="10"/>
      <c r="M35" s="10"/>
      <c r="N35" s="10"/>
      <c r="O35" s="10"/>
      <c r="P35" s="10"/>
    </row>
    <row r="36" spans="1:16" ht="39" customHeight="1" x14ac:dyDescent="0.15">
      <c r="A36" s="10"/>
      <c r="B36" s="23"/>
      <c r="C36" s="1108" t="s">
        <v>521</v>
      </c>
      <c r="D36" s="1108"/>
      <c r="E36" s="1109"/>
      <c r="F36" s="24">
        <v>1.35</v>
      </c>
      <c r="G36" s="25">
        <v>0.71</v>
      </c>
      <c r="H36" s="25">
        <v>0.32</v>
      </c>
      <c r="I36" s="25">
        <v>0.6</v>
      </c>
      <c r="J36" s="26">
        <v>0.68</v>
      </c>
      <c r="K36" s="10"/>
      <c r="L36" s="10"/>
      <c r="M36" s="10"/>
      <c r="N36" s="10"/>
      <c r="O36" s="10"/>
      <c r="P36" s="10"/>
    </row>
    <row r="37" spans="1:16" ht="39" customHeight="1" x14ac:dyDescent="0.15">
      <c r="A37" s="10"/>
      <c r="B37" s="23"/>
      <c r="C37" s="1108" t="s">
        <v>522</v>
      </c>
      <c r="D37" s="1108"/>
      <c r="E37" s="1109"/>
      <c r="F37" s="24">
        <v>0.37</v>
      </c>
      <c r="G37" s="25">
        <v>0.35</v>
      </c>
      <c r="H37" s="25">
        <v>0.37</v>
      </c>
      <c r="I37" s="25">
        <v>0.39</v>
      </c>
      <c r="J37" s="26">
        <v>0.38</v>
      </c>
      <c r="K37" s="10"/>
      <c r="L37" s="10"/>
      <c r="M37" s="10"/>
      <c r="N37" s="10"/>
      <c r="O37" s="10"/>
      <c r="P37" s="10"/>
    </row>
    <row r="38" spans="1:16" ht="39" customHeight="1" x14ac:dyDescent="0.15">
      <c r="A38" s="10"/>
      <c r="B38" s="23"/>
      <c r="C38" s="1108" t="s">
        <v>523</v>
      </c>
      <c r="D38" s="1108"/>
      <c r="E38" s="1109"/>
      <c r="F38" s="24">
        <v>0.23</v>
      </c>
      <c r="G38" s="25">
        <v>0.39</v>
      </c>
      <c r="H38" s="25">
        <v>0.37</v>
      </c>
      <c r="I38" s="25">
        <v>0.39</v>
      </c>
      <c r="J38" s="26">
        <v>0.3</v>
      </c>
      <c r="K38" s="10"/>
      <c r="L38" s="10"/>
      <c r="M38" s="10"/>
      <c r="N38" s="10"/>
      <c r="O38" s="10"/>
      <c r="P38" s="10"/>
    </row>
    <row r="39" spans="1:16" ht="39" customHeight="1" x14ac:dyDescent="0.15">
      <c r="A39" s="10"/>
      <c r="B39" s="23"/>
      <c r="C39" s="1108" t="s">
        <v>524</v>
      </c>
      <c r="D39" s="1108"/>
      <c r="E39" s="1109"/>
      <c r="F39" s="24">
        <v>0.15</v>
      </c>
      <c r="G39" s="25">
        <v>0.16</v>
      </c>
      <c r="H39" s="25">
        <v>0.1</v>
      </c>
      <c r="I39" s="25">
        <v>0.16</v>
      </c>
      <c r="J39" s="26">
        <v>0.19</v>
      </c>
      <c r="K39" s="10"/>
      <c r="L39" s="10"/>
      <c r="M39" s="10"/>
      <c r="N39" s="10"/>
      <c r="O39" s="10"/>
      <c r="P39" s="10"/>
    </row>
    <row r="40" spans="1:16" ht="39" customHeight="1" x14ac:dyDescent="0.15">
      <c r="A40" s="10"/>
      <c r="B40" s="23"/>
      <c r="C40" s="1108" t="s">
        <v>525</v>
      </c>
      <c r="D40" s="1108"/>
      <c r="E40" s="1109"/>
      <c r="F40" s="24">
        <v>0.15</v>
      </c>
      <c r="G40" s="25">
        <v>0.15</v>
      </c>
      <c r="H40" s="25">
        <v>0.13</v>
      </c>
      <c r="I40" s="25">
        <v>0.13</v>
      </c>
      <c r="J40" s="26">
        <v>0.13</v>
      </c>
      <c r="K40" s="10"/>
      <c r="L40" s="10"/>
      <c r="M40" s="10"/>
      <c r="N40" s="10"/>
      <c r="O40" s="10"/>
      <c r="P40" s="10"/>
    </row>
    <row r="41" spans="1:16" ht="39" customHeight="1" x14ac:dyDescent="0.15">
      <c r="A41" s="10"/>
      <c r="B41" s="23"/>
      <c r="C41" s="1108" t="s">
        <v>526</v>
      </c>
      <c r="D41" s="1108"/>
      <c r="E41" s="1109"/>
      <c r="F41" s="24">
        <v>0.04</v>
      </c>
      <c r="G41" s="25">
        <v>0</v>
      </c>
      <c r="H41" s="25">
        <v>0</v>
      </c>
      <c r="I41" s="25">
        <v>0</v>
      </c>
      <c r="J41" s="26">
        <v>0.02</v>
      </c>
      <c r="K41" s="10"/>
      <c r="L41" s="10"/>
      <c r="M41" s="10"/>
      <c r="N41" s="10"/>
      <c r="O41" s="10"/>
      <c r="P41" s="10"/>
    </row>
    <row r="42" spans="1:16" ht="39" customHeight="1" x14ac:dyDescent="0.15">
      <c r="A42" s="10"/>
      <c r="B42" s="27"/>
      <c r="C42" s="1108" t="s">
        <v>527</v>
      </c>
      <c r="D42" s="1108"/>
      <c r="E42" s="1109"/>
      <c r="F42" s="24" t="s">
        <v>474</v>
      </c>
      <c r="G42" s="25" t="s">
        <v>474</v>
      </c>
      <c r="H42" s="25" t="s">
        <v>474</v>
      </c>
      <c r="I42" s="25" t="s">
        <v>474</v>
      </c>
      <c r="J42" s="26" t="s">
        <v>474</v>
      </c>
      <c r="K42" s="10"/>
      <c r="L42" s="10"/>
      <c r="M42" s="10"/>
      <c r="N42" s="10"/>
      <c r="O42" s="10"/>
      <c r="P42" s="10"/>
    </row>
    <row r="43" spans="1:16" ht="39" customHeight="1" thickBot="1" x14ac:dyDescent="0.2">
      <c r="A43" s="10"/>
      <c r="B43" s="28"/>
      <c r="C43" s="1110" t="s">
        <v>528</v>
      </c>
      <c r="D43" s="1110"/>
      <c r="E43" s="1111"/>
      <c r="F43" s="29">
        <v>0</v>
      </c>
      <c r="G43" s="30">
        <v>0</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ozbYD151dOcIAAmK6Hqrty4RQBik6Kq1KgPBHxI6s58SsasjORCz8VUGVvMuH+RCNYznWDaV7uWlf0+G+Kl7Zg==" saltValue="WgNK8t0cuSMyyzsAuNzt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512</v>
      </c>
      <c r="L44" s="42" t="s">
        <v>513</v>
      </c>
      <c r="M44" s="42" t="s">
        <v>514</v>
      </c>
      <c r="N44" s="42" t="s">
        <v>515</v>
      </c>
      <c r="O44" s="43" t="s">
        <v>516</v>
      </c>
      <c r="P44" s="34"/>
      <c r="Q44" s="34"/>
      <c r="R44" s="34"/>
      <c r="S44" s="34"/>
      <c r="T44" s="34"/>
      <c r="U44" s="34"/>
    </row>
    <row r="45" spans="1:21" ht="30.75" customHeight="1" x14ac:dyDescent="0.15">
      <c r="A45" s="34"/>
      <c r="B45" s="1137" t="s">
        <v>10</v>
      </c>
      <c r="C45" s="1138"/>
      <c r="D45" s="44"/>
      <c r="E45" s="1143" t="s">
        <v>11</v>
      </c>
      <c r="F45" s="1143"/>
      <c r="G45" s="1143"/>
      <c r="H45" s="1143"/>
      <c r="I45" s="1143"/>
      <c r="J45" s="1144"/>
      <c r="K45" s="45">
        <v>44802</v>
      </c>
      <c r="L45" s="46">
        <v>45453</v>
      </c>
      <c r="M45" s="46">
        <v>47591</v>
      </c>
      <c r="N45" s="46">
        <v>50825</v>
      </c>
      <c r="O45" s="47">
        <v>48376</v>
      </c>
      <c r="P45" s="34"/>
      <c r="Q45" s="34"/>
      <c r="R45" s="34"/>
      <c r="S45" s="34"/>
      <c r="T45" s="34"/>
      <c r="U45" s="34"/>
    </row>
    <row r="46" spans="1:21" ht="30.75" customHeight="1" x14ac:dyDescent="0.15">
      <c r="A46" s="34"/>
      <c r="B46" s="1139"/>
      <c r="C46" s="1140"/>
      <c r="D46" s="48"/>
      <c r="E46" s="1116" t="s">
        <v>12</v>
      </c>
      <c r="F46" s="1116"/>
      <c r="G46" s="1116"/>
      <c r="H46" s="1116"/>
      <c r="I46" s="1116"/>
      <c r="J46" s="1117"/>
      <c r="K46" s="49">
        <v>20886</v>
      </c>
      <c r="L46" s="50">
        <v>19114</v>
      </c>
      <c r="M46" s="50">
        <v>18974</v>
      </c>
      <c r="N46" s="50">
        <v>16973</v>
      </c>
      <c r="O46" s="51">
        <v>13541</v>
      </c>
      <c r="P46" s="34"/>
      <c r="Q46" s="34"/>
      <c r="R46" s="34"/>
      <c r="S46" s="34"/>
      <c r="T46" s="34"/>
      <c r="U46" s="34"/>
    </row>
    <row r="47" spans="1:21" ht="30.75" customHeight="1" x14ac:dyDescent="0.15">
      <c r="A47" s="34"/>
      <c r="B47" s="1139"/>
      <c r="C47" s="1140"/>
      <c r="D47" s="48"/>
      <c r="E47" s="1116" t="s">
        <v>13</v>
      </c>
      <c r="F47" s="1116"/>
      <c r="G47" s="1116"/>
      <c r="H47" s="1116"/>
      <c r="I47" s="1116"/>
      <c r="J47" s="1117"/>
      <c r="K47" s="49">
        <v>82425</v>
      </c>
      <c r="L47" s="50">
        <v>85975</v>
      </c>
      <c r="M47" s="50">
        <v>87373</v>
      </c>
      <c r="N47" s="50">
        <v>86901</v>
      </c>
      <c r="O47" s="51">
        <v>90547</v>
      </c>
      <c r="P47" s="34"/>
      <c r="Q47" s="34"/>
      <c r="R47" s="34"/>
      <c r="S47" s="34"/>
      <c r="T47" s="34"/>
      <c r="U47" s="34"/>
    </row>
    <row r="48" spans="1:21" ht="30.75" customHeight="1" x14ac:dyDescent="0.15">
      <c r="A48" s="34"/>
      <c r="B48" s="1139"/>
      <c r="C48" s="1140"/>
      <c r="D48" s="48"/>
      <c r="E48" s="1116" t="s">
        <v>14</v>
      </c>
      <c r="F48" s="1116"/>
      <c r="G48" s="1116"/>
      <c r="H48" s="1116"/>
      <c r="I48" s="1116"/>
      <c r="J48" s="1117"/>
      <c r="K48" s="49">
        <v>1551</v>
      </c>
      <c r="L48" s="50">
        <v>1160</v>
      </c>
      <c r="M48" s="50">
        <v>1602</v>
      </c>
      <c r="N48" s="50">
        <v>2158</v>
      </c>
      <c r="O48" s="51">
        <v>1883</v>
      </c>
      <c r="P48" s="34"/>
      <c r="Q48" s="34"/>
      <c r="R48" s="34"/>
      <c r="S48" s="34"/>
      <c r="T48" s="34"/>
      <c r="U48" s="34"/>
    </row>
    <row r="49" spans="1:21" ht="30.75" customHeight="1" x14ac:dyDescent="0.15">
      <c r="A49" s="34"/>
      <c r="B49" s="1139"/>
      <c r="C49" s="1140"/>
      <c r="D49" s="48"/>
      <c r="E49" s="1116" t="s">
        <v>15</v>
      </c>
      <c r="F49" s="1116"/>
      <c r="G49" s="1116"/>
      <c r="H49" s="1116"/>
      <c r="I49" s="1116"/>
      <c r="J49" s="1117"/>
      <c r="K49" s="49" t="s">
        <v>474</v>
      </c>
      <c r="L49" s="50" t="s">
        <v>474</v>
      </c>
      <c r="M49" s="50" t="s">
        <v>474</v>
      </c>
      <c r="N49" s="50" t="s">
        <v>474</v>
      </c>
      <c r="O49" s="51" t="s">
        <v>474</v>
      </c>
      <c r="P49" s="34"/>
      <c r="Q49" s="34"/>
      <c r="R49" s="34"/>
      <c r="S49" s="34"/>
      <c r="T49" s="34"/>
      <c r="U49" s="34"/>
    </row>
    <row r="50" spans="1:21" ht="30.75" customHeight="1" x14ac:dyDescent="0.15">
      <c r="A50" s="34"/>
      <c r="B50" s="1139"/>
      <c r="C50" s="1140"/>
      <c r="D50" s="48"/>
      <c r="E50" s="1116" t="s">
        <v>16</v>
      </c>
      <c r="F50" s="1116"/>
      <c r="G50" s="1116"/>
      <c r="H50" s="1116"/>
      <c r="I50" s="1116"/>
      <c r="J50" s="1117"/>
      <c r="K50" s="49">
        <v>267</v>
      </c>
      <c r="L50" s="50">
        <v>185</v>
      </c>
      <c r="M50" s="50">
        <v>436</v>
      </c>
      <c r="N50" s="50">
        <v>468</v>
      </c>
      <c r="O50" s="51">
        <v>373</v>
      </c>
      <c r="P50" s="34"/>
      <c r="Q50" s="34"/>
      <c r="R50" s="34"/>
      <c r="S50" s="34"/>
      <c r="T50" s="34"/>
      <c r="U50" s="34"/>
    </row>
    <row r="51" spans="1:21" ht="30.75" customHeight="1" x14ac:dyDescent="0.15">
      <c r="A51" s="34"/>
      <c r="B51" s="1141"/>
      <c r="C51" s="1142"/>
      <c r="D51" s="52"/>
      <c r="E51" s="1116" t="s">
        <v>17</v>
      </c>
      <c r="F51" s="1116"/>
      <c r="G51" s="1116"/>
      <c r="H51" s="1116"/>
      <c r="I51" s="1116"/>
      <c r="J51" s="1117"/>
      <c r="K51" s="49" t="s">
        <v>474</v>
      </c>
      <c r="L51" s="50" t="s">
        <v>474</v>
      </c>
      <c r="M51" s="50" t="s">
        <v>474</v>
      </c>
      <c r="N51" s="50" t="s">
        <v>474</v>
      </c>
      <c r="O51" s="51" t="s">
        <v>474</v>
      </c>
      <c r="P51" s="34"/>
      <c r="Q51" s="34"/>
      <c r="R51" s="34"/>
      <c r="S51" s="34"/>
      <c r="T51" s="34"/>
      <c r="U51" s="34"/>
    </row>
    <row r="52" spans="1:21" ht="30.75" customHeight="1" x14ac:dyDescent="0.15">
      <c r="A52" s="34"/>
      <c r="B52" s="1114" t="s">
        <v>18</v>
      </c>
      <c r="C52" s="1115"/>
      <c r="D52" s="52"/>
      <c r="E52" s="1116" t="s">
        <v>19</v>
      </c>
      <c r="F52" s="1116"/>
      <c r="G52" s="1116"/>
      <c r="H52" s="1116"/>
      <c r="I52" s="1116"/>
      <c r="J52" s="1117"/>
      <c r="K52" s="49">
        <v>78173</v>
      </c>
      <c r="L52" s="50">
        <v>76957</v>
      </c>
      <c r="M52" s="50">
        <v>76955</v>
      </c>
      <c r="N52" s="50">
        <v>76008</v>
      </c>
      <c r="O52" s="51">
        <v>73917</v>
      </c>
      <c r="P52" s="34"/>
      <c r="Q52" s="34"/>
      <c r="R52" s="34"/>
      <c r="S52" s="34"/>
      <c r="T52" s="34"/>
      <c r="U52" s="34"/>
    </row>
    <row r="53" spans="1:21" ht="30.75" customHeight="1" thickBot="1" x14ac:dyDescent="0.2">
      <c r="A53" s="34"/>
      <c r="B53" s="1118" t="s">
        <v>20</v>
      </c>
      <c r="C53" s="1119"/>
      <c r="D53" s="53"/>
      <c r="E53" s="1120" t="s">
        <v>21</v>
      </c>
      <c r="F53" s="1120"/>
      <c r="G53" s="1120"/>
      <c r="H53" s="1120"/>
      <c r="I53" s="1120"/>
      <c r="J53" s="1121"/>
      <c r="K53" s="54">
        <v>71758</v>
      </c>
      <c r="L53" s="55">
        <v>74930</v>
      </c>
      <c r="M53" s="55">
        <v>79021</v>
      </c>
      <c r="N53" s="55">
        <v>81317</v>
      </c>
      <c r="O53" s="56">
        <v>80803</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2">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15">
      <c r="A57" s="34"/>
      <c r="B57" s="1122" t="s">
        <v>24</v>
      </c>
      <c r="C57" s="1123"/>
      <c r="D57" s="1128" t="s">
        <v>25</v>
      </c>
      <c r="E57" s="1129"/>
      <c r="F57" s="1129"/>
      <c r="G57" s="1129"/>
      <c r="H57" s="1129"/>
      <c r="I57" s="1129"/>
      <c r="J57" s="1130"/>
      <c r="K57" s="67">
        <v>49032</v>
      </c>
      <c r="L57" s="68">
        <v>45759</v>
      </c>
      <c r="M57" s="68">
        <v>67201</v>
      </c>
      <c r="N57" s="68">
        <v>56702</v>
      </c>
      <c r="O57" s="69">
        <v>52377</v>
      </c>
      <c r="P57" s="34"/>
      <c r="Q57" s="34"/>
      <c r="R57" s="34"/>
      <c r="S57" s="34"/>
      <c r="T57" s="34"/>
      <c r="U57" s="34"/>
    </row>
    <row r="58" spans="1:21" ht="30.75" customHeight="1" x14ac:dyDescent="0.15">
      <c r="A58" s="34"/>
      <c r="B58" s="1124"/>
      <c r="C58" s="1125"/>
      <c r="D58" s="1131" t="s">
        <v>26</v>
      </c>
      <c r="E58" s="1132"/>
      <c r="F58" s="1132"/>
      <c r="G58" s="1132"/>
      <c r="H58" s="1132"/>
      <c r="I58" s="1132"/>
      <c r="J58" s="1133"/>
      <c r="K58" s="70">
        <v>208306</v>
      </c>
      <c r="L58" s="71">
        <v>223844</v>
      </c>
      <c r="M58" s="71">
        <v>296180</v>
      </c>
      <c r="N58" s="71">
        <v>297354</v>
      </c>
      <c r="O58" s="72">
        <v>336572</v>
      </c>
      <c r="P58" s="34"/>
      <c r="Q58" s="34"/>
      <c r="R58" s="34"/>
      <c r="S58" s="34"/>
      <c r="T58" s="34"/>
      <c r="U58" s="34"/>
    </row>
    <row r="59" spans="1:21" ht="30.75" customHeight="1" thickBot="1" x14ac:dyDescent="0.2">
      <c r="A59" s="34"/>
      <c r="B59" s="1126"/>
      <c r="C59" s="1127"/>
      <c r="D59" s="1134" t="s">
        <v>27</v>
      </c>
      <c r="E59" s="1135"/>
      <c r="F59" s="1135"/>
      <c r="G59" s="1135"/>
      <c r="H59" s="1135"/>
      <c r="I59" s="1135"/>
      <c r="J59" s="1136"/>
      <c r="K59" s="73">
        <v>362884</v>
      </c>
      <c r="L59" s="74">
        <v>384424</v>
      </c>
      <c r="M59" s="74">
        <v>412709</v>
      </c>
      <c r="N59" s="74">
        <v>424390</v>
      </c>
      <c r="O59" s="75">
        <v>453922</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TvGyhWdBoCPh/FYKZl8FTqSj+L4I74jsJpe4j9+WVUT4qFDs6F+9xuRKK5qVJQQrmCSWIKS+f1KULYD5/mOThA==" saltValue="PxmchCGJyvwnJ/Hde6MH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512</v>
      </c>
      <c r="J40" s="336" t="s">
        <v>513</v>
      </c>
      <c r="K40" s="336" t="s">
        <v>514</v>
      </c>
      <c r="L40" s="336" t="s">
        <v>515</v>
      </c>
      <c r="M40" s="337" t="s">
        <v>516</v>
      </c>
    </row>
    <row r="41" spans="2:13" ht="27.75" customHeight="1" x14ac:dyDescent="0.15">
      <c r="B41" s="1157" t="s">
        <v>30</v>
      </c>
      <c r="C41" s="1158"/>
      <c r="D41" s="85"/>
      <c r="E41" s="1159" t="s">
        <v>31</v>
      </c>
      <c r="F41" s="1159"/>
      <c r="G41" s="1159"/>
      <c r="H41" s="1160"/>
      <c r="I41" s="338">
        <v>2370688</v>
      </c>
      <c r="J41" s="339">
        <v>2408492</v>
      </c>
      <c r="K41" s="339">
        <v>2378667</v>
      </c>
      <c r="L41" s="339">
        <v>2379159</v>
      </c>
      <c r="M41" s="340">
        <v>2352008</v>
      </c>
    </row>
    <row r="42" spans="2:13" ht="27.75" customHeight="1" x14ac:dyDescent="0.15">
      <c r="B42" s="1147"/>
      <c r="C42" s="1148"/>
      <c r="D42" s="86"/>
      <c r="E42" s="1151" t="s">
        <v>32</v>
      </c>
      <c r="F42" s="1151"/>
      <c r="G42" s="1151"/>
      <c r="H42" s="1152"/>
      <c r="I42" s="341">
        <v>2655</v>
      </c>
      <c r="J42" s="342">
        <v>3116</v>
      </c>
      <c r="K42" s="342">
        <v>2784</v>
      </c>
      <c r="L42" s="342">
        <v>2257</v>
      </c>
      <c r="M42" s="343">
        <v>1780</v>
      </c>
    </row>
    <row r="43" spans="2:13" ht="27.75" customHeight="1" x14ac:dyDescent="0.15">
      <c r="B43" s="1147"/>
      <c r="C43" s="1148"/>
      <c r="D43" s="86"/>
      <c r="E43" s="1151" t="s">
        <v>33</v>
      </c>
      <c r="F43" s="1151"/>
      <c r="G43" s="1151"/>
      <c r="H43" s="1152"/>
      <c r="I43" s="341">
        <v>28779</v>
      </c>
      <c r="J43" s="342">
        <v>28488</v>
      </c>
      <c r="K43" s="342">
        <v>26452</v>
      </c>
      <c r="L43" s="342">
        <v>25185</v>
      </c>
      <c r="M43" s="343">
        <v>24264</v>
      </c>
    </row>
    <row r="44" spans="2:13" ht="27.75" customHeight="1" x14ac:dyDescent="0.15">
      <c r="B44" s="1147"/>
      <c r="C44" s="1148"/>
      <c r="D44" s="86"/>
      <c r="E44" s="1151" t="s">
        <v>34</v>
      </c>
      <c r="F44" s="1151"/>
      <c r="G44" s="1151"/>
      <c r="H44" s="1152"/>
      <c r="I44" s="341">
        <v>10</v>
      </c>
      <c r="J44" s="342">
        <v>8</v>
      </c>
      <c r="K44" s="342">
        <v>5</v>
      </c>
      <c r="L44" s="342">
        <v>4</v>
      </c>
      <c r="M44" s="343">
        <v>2</v>
      </c>
    </row>
    <row r="45" spans="2:13" ht="27.75" customHeight="1" x14ac:dyDescent="0.15">
      <c r="B45" s="1147"/>
      <c r="C45" s="1148"/>
      <c r="D45" s="86"/>
      <c r="E45" s="1151" t="s">
        <v>35</v>
      </c>
      <c r="F45" s="1151"/>
      <c r="G45" s="1151"/>
      <c r="H45" s="1152"/>
      <c r="I45" s="341">
        <v>141066</v>
      </c>
      <c r="J45" s="342">
        <v>133741</v>
      </c>
      <c r="K45" s="342">
        <v>127772</v>
      </c>
      <c r="L45" s="342">
        <v>131193</v>
      </c>
      <c r="M45" s="343">
        <v>128924</v>
      </c>
    </row>
    <row r="46" spans="2:13" ht="27.75" customHeight="1" x14ac:dyDescent="0.15">
      <c r="B46" s="1147"/>
      <c r="C46" s="1148"/>
      <c r="D46" s="87"/>
      <c r="E46" s="1161" t="s">
        <v>36</v>
      </c>
      <c r="F46" s="1161"/>
      <c r="G46" s="1161"/>
      <c r="H46" s="1162"/>
      <c r="I46" s="341">
        <v>4205</v>
      </c>
      <c r="J46" s="342">
        <v>4334</v>
      </c>
      <c r="K46" s="342">
        <v>5219</v>
      </c>
      <c r="L46" s="342">
        <v>2049</v>
      </c>
      <c r="M46" s="343">
        <v>5412</v>
      </c>
    </row>
    <row r="47" spans="2:13" ht="27.75" customHeight="1" x14ac:dyDescent="0.15">
      <c r="B47" s="1147"/>
      <c r="C47" s="1148"/>
      <c r="D47" s="88"/>
      <c r="E47" s="1163" t="s">
        <v>37</v>
      </c>
      <c r="F47" s="1164"/>
      <c r="G47" s="1164"/>
      <c r="H47" s="1165"/>
      <c r="I47" s="341" t="s">
        <v>474</v>
      </c>
      <c r="J47" s="342" t="s">
        <v>474</v>
      </c>
      <c r="K47" s="342" t="s">
        <v>474</v>
      </c>
      <c r="L47" s="342" t="s">
        <v>474</v>
      </c>
      <c r="M47" s="343" t="s">
        <v>474</v>
      </c>
    </row>
    <row r="48" spans="2:13" ht="27.75" customHeight="1" x14ac:dyDescent="0.15">
      <c r="B48" s="1147"/>
      <c r="C48" s="1148"/>
      <c r="D48" s="86"/>
      <c r="E48" s="1151" t="s">
        <v>38</v>
      </c>
      <c r="F48" s="1151"/>
      <c r="G48" s="1151"/>
      <c r="H48" s="1152"/>
      <c r="I48" s="341" t="s">
        <v>474</v>
      </c>
      <c r="J48" s="342" t="s">
        <v>474</v>
      </c>
      <c r="K48" s="342" t="s">
        <v>474</v>
      </c>
      <c r="L48" s="342" t="s">
        <v>474</v>
      </c>
      <c r="M48" s="343" t="s">
        <v>474</v>
      </c>
    </row>
    <row r="49" spans="2:13" ht="27.75" customHeight="1" x14ac:dyDescent="0.15">
      <c r="B49" s="1149"/>
      <c r="C49" s="1150"/>
      <c r="D49" s="86"/>
      <c r="E49" s="1151" t="s">
        <v>39</v>
      </c>
      <c r="F49" s="1151"/>
      <c r="G49" s="1151"/>
      <c r="H49" s="1152"/>
      <c r="I49" s="341" t="s">
        <v>474</v>
      </c>
      <c r="J49" s="342" t="s">
        <v>474</v>
      </c>
      <c r="K49" s="342" t="s">
        <v>474</v>
      </c>
      <c r="L49" s="342" t="s">
        <v>474</v>
      </c>
      <c r="M49" s="343" t="s">
        <v>474</v>
      </c>
    </row>
    <row r="50" spans="2:13" ht="27.75" customHeight="1" x14ac:dyDescent="0.15">
      <c r="B50" s="1145" t="s">
        <v>40</v>
      </c>
      <c r="C50" s="1146"/>
      <c r="D50" s="89"/>
      <c r="E50" s="1151" t="s">
        <v>41</v>
      </c>
      <c r="F50" s="1151"/>
      <c r="G50" s="1151"/>
      <c r="H50" s="1152"/>
      <c r="I50" s="341">
        <v>237042</v>
      </c>
      <c r="J50" s="342">
        <v>309016</v>
      </c>
      <c r="K50" s="342">
        <v>310620</v>
      </c>
      <c r="L50" s="342">
        <v>357908</v>
      </c>
      <c r="M50" s="343">
        <v>384315</v>
      </c>
    </row>
    <row r="51" spans="2:13" ht="27.75" customHeight="1" x14ac:dyDescent="0.15">
      <c r="B51" s="1147"/>
      <c r="C51" s="1148"/>
      <c r="D51" s="86"/>
      <c r="E51" s="1151" t="s">
        <v>42</v>
      </c>
      <c r="F51" s="1151"/>
      <c r="G51" s="1151"/>
      <c r="H51" s="1152"/>
      <c r="I51" s="341">
        <v>23082</v>
      </c>
      <c r="J51" s="342">
        <v>17242</v>
      </c>
      <c r="K51" s="342">
        <v>19864</v>
      </c>
      <c r="L51" s="342">
        <v>21568</v>
      </c>
      <c r="M51" s="343">
        <v>20701</v>
      </c>
    </row>
    <row r="52" spans="2:13" ht="27.75" customHeight="1" x14ac:dyDescent="0.15">
      <c r="B52" s="1149"/>
      <c r="C52" s="1150"/>
      <c r="D52" s="86"/>
      <c r="E52" s="1151" t="s">
        <v>43</v>
      </c>
      <c r="F52" s="1151"/>
      <c r="G52" s="1151"/>
      <c r="H52" s="1152"/>
      <c r="I52" s="341">
        <v>996048</v>
      </c>
      <c r="J52" s="342">
        <v>990937</v>
      </c>
      <c r="K52" s="342">
        <v>957408</v>
      </c>
      <c r="L52" s="342">
        <v>924439</v>
      </c>
      <c r="M52" s="343">
        <v>864651</v>
      </c>
    </row>
    <row r="53" spans="2:13" ht="27.75" customHeight="1" thickBot="1" x14ac:dyDescent="0.2">
      <c r="B53" s="1153" t="s">
        <v>20</v>
      </c>
      <c r="C53" s="1154"/>
      <c r="D53" s="90"/>
      <c r="E53" s="1155" t="s">
        <v>44</v>
      </c>
      <c r="F53" s="1155"/>
      <c r="G53" s="1155"/>
      <c r="H53" s="1156"/>
      <c r="I53" s="344">
        <v>1291231</v>
      </c>
      <c r="J53" s="345">
        <v>1260983</v>
      </c>
      <c r="K53" s="345">
        <v>1253006</v>
      </c>
      <c r="L53" s="345">
        <v>1235932</v>
      </c>
      <c r="M53" s="346">
        <v>1242724</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wzLg4SyKhteMws0AFKSvH2xVaRkiGlIQuFNR/Na1vrYNDgg1cJe5rvXsjonRD3JRAZGc2PZxfUawndEDtzjig==" saltValue="w5NPRxLrkMxBmiv31Suk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election activeCell="M55" sqref="M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514</v>
      </c>
      <c r="G54" s="98" t="s">
        <v>515</v>
      </c>
      <c r="H54" s="99" t="s">
        <v>516</v>
      </c>
    </row>
    <row r="55" spans="2:8" ht="52.5" customHeight="1" x14ac:dyDescent="0.15">
      <c r="B55" s="100"/>
      <c r="C55" s="1171" t="s">
        <v>46</v>
      </c>
      <c r="D55" s="1171"/>
      <c r="E55" s="1172"/>
      <c r="F55" s="347">
        <v>21</v>
      </c>
      <c r="G55" s="347">
        <v>521</v>
      </c>
      <c r="H55" s="348">
        <v>1487</v>
      </c>
    </row>
    <row r="56" spans="2:8" ht="52.5" customHeight="1" x14ac:dyDescent="0.15">
      <c r="B56" s="101"/>
      <c r="C56" s="1173" t="s">
        <v>47</v>
      </c>
      <c r="D56" s="1173"/>
      <c r="E56" s="1174"/>
      <c r="F56" s="349" t="s">
        <v>474</v>
      </c>
      <c r="G56" s="349" t="s">
        <v>474</v>
      </c>
      <c r="H56" s="350" t="s">
        <v>474</v>
      </c>
    </row>
    <row r="57" spans="2:8" ht="53.25" customHeight="1" x14ac:dyDescent="0.15">
      <c r="B57" s="101"/>
      <c r="C57" s="1175" t="s">
        <v>48</v>
      </c>
      <c r="D57" s="1175"/>
      <c r="E57" s="1176"/>
      <c r="F57" s="351">
        <v>18978</v>
      </c>
      <c r="G57" s="351">
        <v>26791</v>
      </c>
      <c r="H57" s="352">
        <v>39455</v>
      </c>
    </row>
    <row r="58" spans="2:8" ht="45.75" customHeight="1" x14ac:dyDescent="0.15">
      <c r="B58" s="102"/>
      <c r="C58" s="1166" t="s">
        <v>576</v>
      </c>
      <c r="D58" s="1167"/>
      <c r="E58" s="1168"/>
      <c r="F58" s="353">
        <v>1</v>
      </c>
      <c r="G58" s="353">
        <v>7321</v>
      </c>
      <c r="H58" s="354">
        <v>15831</v>
      </c>
    </row>
    <row r="59" spans="2:8" ht="45.75" customHeight="1" x14ac:dyDescent="0.15">
      <c r="B59" s="102"/>
      <c r="C59" s="1166" t="s">
        <v>577</v>
      </c>
      <c r="D59" s="1167"/>
      <c r="E59" s="1168"/>
      <c r="F59" s="353">
        <v>0</v>
      </c>
      <c r="G59" s="353">
        <v>1469</v>
      </c>
      <c r="H59" s="354">
        <v>6763</v>
      </c>
    </row>
    <row r="60" spans="2:8" ht="45.75" customHeight="1" x14ac:dyDescent="0.15">
      <c r="B60" s="102"/>
      <c r="C60" s="1166" t="s">
        <v>578</v>
      </c>
      <c r="D60" s="1167"/>
      <c r="E60" s="1168"/>
      <c r="F60" s="353">
        <v>6487</v>
      </c>
      <c r="G60" s="353">
        <v>5605</v>
      </c>
      <c r="H60" s="354">
        <v>5616</v>
      </c>
    </row>
    <row r="61" spans="2:8" ht="45.75" customHeight="1" x14ac:dyDescent="0.15">
      <c r="B61" s="102"/>
      <c r="C61" s="1166" t="s">
        <v>579</v>
      </c>
      <c r="D61" s="1167"/>
      <c r="E61" s="1168"/>
      <c r="F61" s="353">
        <v>3232</v>
      </c>
      <c r="G61" s="353">
        <v>3235</v>
      </c>
      <c r="H61" s="354">
        <v>3239</v>
      </c>
    </row>
    <row r="62" spans="2:8" ht="45.75" customHeight="1" thickBot="1" x14ac:dyDescent="0.2">
      <c r="B62" s="103"/>
      <c r="C62" s="1166" t="s">
        <v>580</v>
      </c>
      <c r="D62" s="1167"/>
      <c r="E62" s="1168"/>
      <c r="F62" s="355">
        <v>1496</v>
      </c>
      <c r="G62" s="355">
        <v>1448</v>
      </c>
      <c r="H62" s="356">
        <v>1377</v>
      </c>
    </row>
    <row r="63" spans="2:8" ht="52.5" customHeight="1" thickBot="1" x14ac:dyDescent="0.2">
      <c r="B63" s="104"/>
      <c r="C63" s="1169" t="s">
        <v>49</v>
      </c>
      <c r="D63" s="1169"/>
      <c r="E63" s="1170"/>
      <c r="F63" s="357">
        <v>18999</v>
      </c>
      <c r="G63" s="357">
        <v>27312</v>
      </c>
      <c r="H63" s="358">
        <v>40943</v>
      </c>
    </row>
    <row r="64" spans="2:8" x14ac:dyDescent="0.15"/>
  </sheetData>
  <sheetProtection algorithmName="SHA-512" hashValue="i3FgI/odnsrlAK9ZtQ0JcaDJmhpZS3KBT/5t5HXtIja1MYSSIENFgK4zRMSVS02s8q+YUNXsewLIhhkfuv+Hfg==" saltValue="EM7yRZNRNmirS07sLFyb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505</v>
      </c>
      <c r="B3" s="120"/>
      <c r="C3" s="121"/>
      <c r="D3" s="122">
        <v>44158</v>
      </c>
      <c r="E3" s="123"/>
      <c r="F3" s="124">
        <v>46888</v>
      </c>
      <c r="G3" s="125"/>
      <c r="H3" s="126"/>
    </row>
    <row r="4" spans="1:8" x14ac:dyDescent="0.15">
      <c r="A4" s="127"/>
      <c r="B4" s="128"/>
      <c r="C4" s="129"/>
      <c r="D4" s="130">
        <v>15462</v>
      </c>
      <c r="E4" s="131"/>
      <c r="F4" s="132">
        <v>14375</v>
      </c>
      <c r="G4" s="133"/>
      <c r="H4" s="134"/>
    </row>
    <row r="5" spans="1:8" x14ac:dyDescent="0.15">
      <c r="A5" s="115" t="s">
        <v>507</v>
      </c>
      <c r="B5" s="120"/>
      <c r="C5" s="121"/>
      <c r="D5" s="122">
        <v>46146</v>
      </c>
      <c r="E5" s="123"/>
      <c r="F5" s="124">
        <v>46574</v>
      </c>
      <c r="G5" s="125"/>
      <c r="H5" s="126"/>
    </row>
    <row r="6" spans="1:8" x14ac:dyDescent="0.15">
      <c r="A6" s="127"/>
      <c r="B6" s="128"/>
      <c r="C6" s="129"/>
      <c r="D6" s="130">
        <v>15921</v>
      </c>
      <c r="E6" s="131"/>
      <c r="F6" s="132">
        <v>14394</v>
      </c>
      <c r="G6" s="133"/>
      <c r="H6" s="134"/>
    </row>
    <row r="7" spans="1:8" x14ac:dyDescent="0.15">
      <c r="A7" s="115" t="s">
        <v>508</v>
      </c>
      <c r="B7" s="120"/>
      <c r="C7" s="121"/>
      <c r="D7" s="122">
        <v>42867</v>
      </c>
      <c r="E7" s="123"/>
      <c r="F7" s="124">
        <v>44729</v>
      </c>
      <c r="G7" s="125"/>
      <c r="H7" s="126"/>
    </row>
    <row r="8" spans="1:8" x14ac:dyDescent="0.15">
      <c r="A8" s="127"/>
      <c r="B8" s="128"/>
      <c r="C8" s="129"/>
      <c r="D8" s="130">
        <v>18317</v>
      </c>
      <c r="E8" s="131"/>
      <c r="F8" s="132">
        <v>15395</v>
      </c>
      <c r="G8" s="133"/>
      <c r="H8" s="134"/>
    </row>
    <row r="9" spans="1:8" x14ac:dyDescent="0.15">
      <c r="A9" s="115" t="s">
        <v>509</v>
      </c>
      <c r="B9" s="120"/>
      <c r="C9" s="121"/>
      <c r="D9" s="122">
        <v>41000</v>
      </c>
      <c r="E9" s="123"/>
      <c r="F9" s="124">
        <v>44130</v>
      </c>
      <c r="G9" s="125"/>
      <c r="H9" s="126"/>
    </row>
    <row r="10" spans="1:8" x14ac:dyDescent="0.15">
      <c r="A10" s="127"/>
      <c r="B10" s="128"/>
      <c r="C10" s="129"/>
      <c r="D10" s="130">
        <v>19022</v>
      </c>
      <c r="E10" s="131"/>
      <c r="F10" s="132">
        <v>15920</v>
      </c>
      <c r="G10" s="133"/>
      <c r="H10" s="134"/>
    </row>
    <row r="11" spans="1:8" x14ac:dyDescent="0.15">
      <c r="A11" s="115" t="s">
        <v>510</v>
      </c>
      <c r="B11" s="120"/>
      <c r="C11" s="121"/>
      <c r="D11" s="122">
        <v>41816</v>
      </c>
      <c r="E11" s="123"/>
      <c r="F11" s="124">
        <v>44816</v>
      </c>
      <c r="G11" s="125"/>
      <c r="H11" s="126"/>
    </row>
    <row r="12" spans="1:8" x14ac:dyDescent="0.15">
      <c r="A12" s="127"/>
      <c r="B12" s="128"/>
      <c r="C12" s="135"/>
      <c r="D12" s="130">
        <v>17860</v>
      </c>
      <c r="E12" s="131"/>
      <c r="F12" s="132">
        <v>17040</v>
      </c>
      <c r="G12" s="133"/>
      <c r="H12" s="134"/>
    </row>
    <row r="13" spans="1:8" x14ac:dyDescent="0.15">
      <c r="A13" s="115"/>
      <c r="B13" s="120"/>
      <c r="C13" s="121"/>
      <c r="D13" s="122">
        <v>43197</v>
      </c>
      <c r="E13" s="123"/>
      <c r="F13" s="124">
        <v>45427</v>
      </c>
      <c r="G13" s="136"/>
      <c r="H13" s="126"/>
    </row>
    <row r="14" spans="1:8" x14ac:dyDescent="0.15">
      <c r="A14" s="127"/>
      <c r="B14" s="128"/>
      <c r="C14" s="129"/>
      <c r="D14" s="130">
        <v>17316</v>
      </c>
      <c r="E14" s="131"/>
      <c r="F14" s="132">
        <v>15425</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v>
      </c>
      <c r="C19" s="137">
        <f>ROUND(VALUE(SUBSTITUTE(実質収支比率等に係る経年分析!G$48,"▲","-")),2)</f>
        <v>1.93</v>
      </c>
      <c r="D19" s="137">
        <f>ROUND(VALUE(SUBSTITUTE(実質収支比率等に係る経年分析!H$48,"▲","-")),2)</f>
        <v>2.2599999999999998</v>
      </c>
      <c r="E19" s="137">
        <f>ROUND(VALUE(SUBSTITUTE(実質収支比率等に係る経年分析!I$48,"▲","-")),2)</f>
        <v>2.44</v>
      </c>
      <c r="F19" s="137">
        <f>ROUND(VALUE(SUBSTITUTE(実質収支比率等に係る経年分析!J$48,"▲","-")),2)</f>
        <v>0.93</v>
      </c>
    </row>
    <row r="20" spans="1:11" x14ac:dyDescent="0.15">
      <c r="A20" s="137" t="s">
        <v>54</v>
      </c>
      <c r="B20" s="137">
        <f>ROUND(VALUE(SUBSTITUTE(実質収支比率等に係る経年分析!F$47,"▲","-")),2)</f>
        <v>0</v>
      </c>
      <c r="C20" s="137">
        <f>ROUND(VALUE(SUBSTITUTE(実質収支比率等に係る経年分析!G$47,"▲","-")),2)</f>
        <v>0</v>
      </c>
      <c r="D20" s="137">
        <f>ROUND(VALUE(SUBSTITUTE(実質収支比率等に係る経年分析!H$47,"▲","-")),2)</f>
        <v>0</v>
      </c>
      <c r="E20" s="137">
        <f>ROUND(VALUE(SUBSTITUTE(実質収支比率等に係る経年分析!I$47,"▲","-")),2)</f>
        <v>0.1</v>
      </c>
      <c r="F20" s="137">
        <f>ROUND(VALUE(SUBSTITUTE(実質収支比率等に係る経年分析!J$47,"▲","-")),2)</f>
        <v>0.27</v>
      </c>
    </row>
    <row r="21" spans="1:11" x14ac:dyDescent="0.15">
      <c r="A21" s="137" t="s">
        <v>55</v>
      </c>
      <c r="B21" s="137">
        <f>IF(ISNUMBER(VALUE(SUBSTITUTE(実質収支比率等に係る経年分析!F$49,"▲","-"))),ROUND(VALUE(SUBSTITUTE(実質収支比率等に係る経年分析!F$49,"▲","-")),2),NA())</f>
        <v>2.73</v>
      </c>
      <c r="C21" s="137">
        <f>IF(ISNUMBER(VALUE(SUBSTITUTE(実質収支比率等に係る経年分析!G$49,"▲","-"))),ROUND(VALUE(SUBSTITUTE(実質収支比率等に係る経年分析!G$49,"▲","-")),2),NA())</f>
        <v>-0.94</v>
      </c>
      <c r="D21" s="137">
        <f>IF(ISNUMBER(VALUE(SUBSTITUTE(実質収支比率等に係る経年分析!H$49,"▲","-"))),ROUND(VALUE(SUBSTITUTE(実質収支比率等に係る経年分析!H$49,"▲","-")),2),NA())</f>
        <v>0.31</v>
      </c>
      <c r="E21" s="137">
        <f>IF(ISNUMBER(VALUE(SUBSTITUTE(実質収支比率等に係る経年分析!I$49,"▲","-"))),ROUND(VALUE(SUBSTITUTE(実質収支比率等に係る経年分析!I$49,"▲","-")),2),NA())</f>
        <v>0.28999999999999998</v>
      </c>
      <c r="F21" s="137">
        <f>IF(ISNUMBER(VALUE(SUBSTITUTE(実質収支比率等に係る経年分析!J$49,"▲","-"))),ROUND(VALUE(SUBSTITUTE(実質収支比率等に係る経年分析!J$49,"▲","-")),2),NA())</f>
        <v>-1.27</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0.04</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15">
      <c r="A30" s="138" t="str">
        <f>IF(連結実質赤字比率に係る赤字・黒字の構成分析!C$40="",NA(),連結実質赤字比率に係る赤字・黒字の構成分析!C$40)</f>
        <v>工業用水道事業会計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0.15</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0.15</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0.13</v>
      </c>
    </row>
    <row r="31" spans="1:11" x14ac:dyDescent="0.15">
      <c r="A31" s="138" t="str">
        <f>IF(連結実質赤字比率に係る赤字・黒字の構成分析!C$39="",NA(),連結実質赤字比率に係る赤字・黒字の構成分析!C$39)</f>
        <v>電気事業会計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0.15</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0.16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0.1</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0.16</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0.19</v>
      </c>
    </row>
    <row r="32" spans="1:11" x14ac:dyDescent="0.15">
      <c r="A32" s="138" t="str">
        <f>IF(連結実質赤字比率に係る赤字・黒字の構成分析!C$38="",NA(),連結実質赤字比率に係る赤字・黒字の構成分析!C$38)</f>
        <v>収益事業特別会計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0.23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0.39</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0.37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0.39</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0.3</v>
      </c>
    </row>
    <row r="33" spans="1:16" x14ac:dyDescent="0.15">
      <c r="A33" s="138" t="str">
        <f>IF(連結実質赤字比率に係る赤字・黒字の構成分析!C$37="",NA(),連結実質赤字比率に係る赤字・黒字の構成分析!C$37)</f>
        <v>病院事業会計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0.37</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0.35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0.37</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0.39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0.38</v>
      </c>
    </row>
    <row r="34" spans="1:16" x14ac:dyDescent="0.15">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1.35</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0.71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0.32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0.68</v>
      </c>
    </row>
    <row r="35" spans="1:16" x14ac:dyDescent="0.15">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1.92</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2.2599999999999998</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2.4300000000000002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0.93</v>
      </c>
    </row>
    <row r="36" spans="1:16" x14ac:dyDescent="0.15">
      <c r="A36" s="138" t="str">
        <f>IF(連結実質赤字比率に係る赤字・黒字の構成分析!C$34="",NA(),連結実質赤字比率に係る赤字・黒字の構成分析!C$34)</f>
        <v>水道事業会計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0.46</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0.62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0.74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0.9</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0.95</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78173</v>
      </c>
      <c r="E42" s="139"/>
      <c r="F42" s="139"/>
      <c r="G42" s="139">
        <f>'実質公債費比率（分子）の構造'!L$52</f>
        <v>76957</v>
      </c>
      <c r="H42" s="139"/>
      <c r="I42" s="139"/>
      <c r="J42" s="139">
        <f>'実質公債費比率（分子）の構造'!M$52</f>
        <v>76955</v>
      </c>
      <c r="K42" s="139"/>
      <c r="L42" s="139"/>
      <c r="M42" s="139">
        <f>'実質公債費比率（分子）の構造'!N$52</f>
        <v>76008</v>
      </c>
      <c r="N42" s="139"/>
      <c r="O42" s="139"/>
      <c r="P42" s="139">
        <f>'実質公債費比率（分子）の構造'!O$52</f>
        <v>73917</v>
      </c>
    </row>
    <row r="43" spans="1:16" x14ac:dyDescent="0.15">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15">
      <c r="A44" s="139" t="s">
        <v>63</v>
      </c>
      <c r="B44" s="139">
        <f>'実質公債費比率（分子）の構造'!K$50</f>
        <v>267</v>
      </c>
      <c r="C44" s="139"/>
      <c r="D44" s="139"/>
      <c r="E44" s="139">
        <f>'実質公債費比率（分子）の構造'!L$50</f>
        <v>185</v>
      </c>
      <c r="F44" s="139"/>
      <c r="G44" s="139"/>
      <c r="H44" s="139">
        <f>'実質公債費比率（分子）の構造'!M$50</f>
        <v>436</v>
      </c>
      <c r="I44" s="139"/>
      <c r="J44" s="139"/>
      <c r="K44" s="139">
        <f>'実質公債費比率（分子）の構造'!N$50</f>
        <v>468</v>
      </c>
      <c r="L44" s="139"/>
      <c r="M44" s="139"/>
      <c r="N44" s="139">
        <f>'実質公債費比率（分子）の構造'!O$50</f>
        <v>373</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1551</v>
      </c>
      <c r="C46" s="139"/>
      <c r="D46" s="139"/>
      <c r="E46" s="139">
        <f>'実質公債費比率（分子）の構造'!L$48</f>
        <v>1160</v>
      </c>
      <c r="F46" s="139"/>
      <c r="G46" s="139"/>
      <c r="H46" s="139">
        <f>'実質公債費比率（分子）の構造'!M$48</f>
        <v>1602</v>
      </c>
      <c r="I46" s="139"/>
      <c r="J46" s="139"/>
      <c r="K46" s="139">
        <f>'実質公債費比率（分子）の構造'!N$48</f>
        <v>2158</v>
      </c>
      <c r="L46" s="139"/>
      <c r="M46" s="139"/>
      <c r="N46" s="139">
        <f>'実質公債費比率（分子）の構造'!O$48</f>
        <v>1883</v>
      </c>
      <c r="O46" s="139"/>
      <c r="P46" s="139"/>
    </row>
    <row r="47" spans="1:16" x14ac:dyDescent="0.15">
      <c r="A47" s="139" t="s">
        <v>13</v>
      </c>
      <c r="B47" s="139">
        <f>'実質公債費比率（分子）の構造'!K$47</f>
        <v>82425</v>
      </c>
      <c r="C47" s="139"/>
      <c r="D47" s="139"/>
      <c r="E47" s="139">
        <f>'実質公債費比率（分子）の構造'!L$47</f>
        <v>85975</v>
      </c>
      <c r="F47" s="139"/>
      <c r="G47" s="139"/>
      <c r="H47" s="139">
        <f>'実質公債費比率（分子）の構造'!M$47</f>
        <v>87373</v>
      </c>
      <c r="I47" s="139"/>
      <c r="J47" s="139"/>
      <c r="K47" s="139">
        <f>'実質公債費比率（分子）の構造'!N$47</f>
        <v>86901</v>
      </c>
      <c r="L47" s="139"/>
      <c r="M47" s="139"/>
      <c r="N47" s="139">
        <f>'実質公債費比率（分子）の構造'!O$47</f>
        <v>90547</v>
      </c>
      <c r="O47" s="139"/>
      <c r="P47" s="139"/>
    </row>
    <row r="48" spans="1:16" x14ac:dyDescent="0.15">
      <c r="A48" s="139" t="s">
        <v>66</v>
      </c>
      <c r="B48" s="139">
        <f>'実質公債費比率（分子）の構造'!K$46</f>
        <v>20886</v>
      </c>
      <c r="C48" s="139"/>
      <c r="D48" s="139"/>
      <c r="E48" s="139">
        <f>'実質公債費比率（分子）の構造'!L$46</f>
        <v>19114</v>
      </c>
      <c r="F48" s="139"/>
      <c r="G48" s="139"/>
      <c r="H48" s="139">
        <f>'実質公債費比率（分子）の構造'!M$46</f>
        <v>18974</v>
      </c>
      <c r="I48" s="139"/>
      <c r="J48" s="139"/>
      <c r="K48" s="139">
        <f>'実質公債費比率（分子）の構造'!N$46</f>
        <v>16973</v>
      </c>
      <c r="L48" s="139"/>
      <c r="M48" s="139"/>
      <c r="N48" s="139">
        <f>'実質公債費比率（分子）の構造'!O$46</f>
        <v>13541</v>
      </c>
      <c r="O48" s="139"/>
      <c r="P48" s="139"/>
    </row>
    <row r="49" spans="1:16" x14ac:dyDescent="0.15">
      <c r="A49" s="139" t="s">
        <v>67</v>
      </c>
      <c r="B49" s="139">
        <f>'実質公債費比率（分子）の構造'!K$45</f>
        <v>44802</v>
      </c>
      <c r="C49" s="139"/>
      <c r="D49" s="139"/>
      <c r="E49" s="139">
        <f>'実質公債費比率（分子）の構造'!L$45</f>
        <v>45453</v>
      </c>
      <c r="F49" s="139"/>
      <c r="G49" s="139"/>
      <c r="H49" s="139">
        <f>'実質公債費比率（分子）の構造'!M$45</f>
        <v>47591</v>
      </c>
      <c r="I49" s="139"/>
      <c r="J49" s="139"/>
      <c r="K49" s="139">
        <f>'実質公債費比率（分子）の構造'!N$45</f>
        <v>50825</v>
      </c>
      <c r="L49" s="139"/>
      <c r="M49" s="139"/>
      <c r="N49" s="139">
        <f>'実質公債費比率（分子）の構造'!O$45</f>
        <v>48376</v>
      </c>
      <c r="O49" s="139"/>
      <c r="P49" s="139"/>
    </row>
    <row r="50" spans="1:16" x14ac:dyDescent="0.15">
      <c r="A50" s="139" t="s">
        <v>68</v>
      </c>
      <c r="B50" s="139" t="e">
        <f>NA()</f>
        <v>#N/A</v>
      </c>
      <c r="C50" s="139">
        <f>IF(ISNUMBER('実質公債費比率（分子）の構造'!K$53),'実質公債費比率（分子）の構造'!K$53,NA())</f>
        <v>71758</v>
      </c>
      <c r="D50" s="139" t="e">
        <f>NA()</f>
        <v>#N/A</v>
      </c>
      <c r="E50" s="139" t="e">
        <f>NA()</f>
        <v>#N/A</v>
      </c>
      <c r="F50" s="139">
        <f>IF(ISNUMBER('実質公債費比率（分子）の構造'!L$53),'実質公債費比率（分子）の構造'!L$53,NA())</f>
        <v>74930</v>
      </c>
      <c r="G50" s="139" t="e">
        <f>NA()</f>
        <v>#N/A</v>
      </c>
      <c r="H50" s="139" t="e">
        <f>NA()</f>
        <v>#N/A</v>
      </c>
      <c r="I50" s="139">
        <f>IF(ISNUMBER('実質公債費比率（分子）の構造'!M$53),'実質公債費比率（分子）の構造'!M$53,NA())</f>
        <v>79021</v>
      </c>
      <c r="J50" s="139" t="e">
        <f>NA()</f>
        <v>#N/A</v>
      </c>
      <c r="K50" s="139" t="e">
        <f>NA()</f>
        <v>#N/A</v>
      </c>
      <c r="L50" s="139">
        <f>IF(ISNUMBER('実質公債費比率（分子）の構造'!N$53),'実質公債費比率（分子）の構造'!N$53,NA())</f>
        <v>81317</v>
      </c>
      <c r="M50" s="139" t="e">
        <f>NA()</f>
        <v>#N/A</v>
      </c>
      <c r="N50" s="139" t="e">
        <f>NA()</f>
        <v>#N/A</v>
      </c>
      <c r="O50" s="139">
        <f>IF(ISNUMBER('実質公債費比率（分子）の構造'!O$53),'実質公債費比率（分子）の構造'!O$53,NA())</f>
        <v>80803</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996048</v>
      </c>
      <c r="E56" s="138"/>
      <c r="F56" s="138"/>
      <c r="G56" s="138">
        <f>'将来負担比率（分子）の構造'!J$52</f>
        <v>990937</v>
      </c>
      <c r="H56" s="138"/>
      <c r="I56" s="138"/>
      <c r="J56" s="138">
        <f>'将来負担比率（分子）の構造'!K$52</f>
        <v>957408</v>
      </c>
      <c r="K56" s="138"/>
      <c r="L56" s="138"/>
      <c r="M56" s="138">
        <f>'将来負担比率（分子）の構造'!L$52</f>
        <v>924439</v>
      </c>
      <c r="N56" s="138"/>
      <c r="O56" s="138"/>
      <c r="P56" s="138">
        <f>'将来負担比率（分子）の構造'!M$52</f>
        <v>864651</v>
      </c>
    </row>
    <row r="57" spans="1:16" x14ac:dyDescent="0.15">
      <c r="A57" s="138" t="s">
        <v>42</v>
      </c>
      <c r="B57" s="138"/>
      <c r="C57" s="138"/>
      <c r="D57" s="138">
        <f>'将来負担比率（分子）の構造'!I$51</f>
        <v>23082</v>
      </c>
      <c r="E57" s="138"/>
      <c r="F57" s="138"/>
      <c r="G57" s="138">
        <f>'将来負担比率（分子）の構造'!J$51</f>
        <v>17242</v>
      </c>
      <c r="H57" s="138"/>
      <c r="I57" s="138"/>
      <c r="J57" s="138">
        <f>'将来負担比率（分子）の構造'!K$51</f>
        <v>19864</v>
      </c>
      <c r="K57" s="138"/>
      <c r="L57" s="138"/>
      <c r="M57" s="138">
        <f>'将来負担比率（分子）の構造'!L$51</f>
        <v>21568</v>
      </c>
      <c r="N57" s="138"/>
      <c r="O57" s="138"/>
      <c r="P57" s="138">
        <f>'将来負担比率（分子）の構造'!M$51</f>
        <v>20701</v>
      </c>
    </row>
    <row r="58" spans="1:16" x14ac:dyDescent="0.15">
      <c r="A58" s="138" t="s">
        <v>41</v>
      </c>
      <c r="B58" s="138"/>
      <c r="C58" s="138"/>
      <c r="D58" s="138">
        <f>'将来負担比率（分子）の構造'!I$50</f>
        <v>237042</v>
      </c>
      <c r="E58" s="138"/>
      <c r="F58" s="138"/>
      <c r="G58" s="138">
        <f>'将来負担比率（分子）の構造'!J$50</f>
        <v>309016</v>
      </c>
      <c r="H58" s="138"/>
      <c r="I58" s="138"/>
      <c r="J58" s="138">
        <f>'将来負担比率（分子）の構造'!K$50</f>
        <v>310620</v>
      </c>
      <c r="K58" s="138"/>
      <c r="L58" s="138"/>
      <c r="M58" s="138">
        <f>'将来負担比率（分子）の構造'!L$50</f>
        <v>357908</v>
      </c>
      <c r="N58" s="138"/>
      <c r="O58" s="138"/>
      <c r="P58" s="138">
        <f>'将来負担比率（分子）の構造'!M$50</f>
        <v>384315</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4205</v>
      </c>
      <c r="C61" s="138"/>
      <c r="D61" s="138"/>
      <c r="E61" s="138">
        <f>'将来負担比率（分子）の構造'!J$46</f>
        <v>4334</v>
      </c>
      <c r="F61" s="138"/>
      <c r="G61" s="138"/>
      <c r="H61" s="138">
        <f>'将来負担比率（分子）の構造'!K$46</f>
        <v>5219</v>
      </c>
      <c r="I61" s="138"/>
      <c r="J61" s="138"/>
      <c r="K61" s="138">
        <f>'将来負担比率（分子）の構造'!L$46</f>
        <v>2049</v>
      </c>
      <c r="L61" s="138"/>
      <c r="M61" s="138"/>
      <c r="N61" s="138">
        <f>'将来負担比率（分子）の構造'!M$46</f>
        <v>5412</v>
      </c>
      <c r="O61" s="138"/>
      <c r="P61" s="138"/>
    </row>
    <row r="62" spans="1:16" x14ac:dyDescent="0.15">
      <c r="A62" s="138" t="s">
        <v>35</v>
      </c>
      <c r="B62" s="138">
        <f>'将来負担比率（分子）の構造'!I$45</f>
        <v>141066</v>
      </c>
      <c r="C62" s="138"/>
      <c r="D62" s="138"/>
      <c r="E62" s="138">
        <f>'将来負担比率（分子）の構造'!J$45</f>
        <v>133741</v>
      </c>
      <c r="F62" s="138"/>
      <c r="G62" s="138"/>
      <c r="H62" s="138">
        <f>'将来負担比率（分子）の構造'!K$45</f>
        <v>127772</v>
      </c>
      <c r="I62" s="138"/>
      <c r="J62" s="138"/>
      <c r="K62" s="138">
        <f>'将来負担比率（分子）の構造'!L$45</f>
        <v>131193</v>
      </c>
      <c r="L62" s="138"/>
      <c r="M62" s="138"/>
      <c r="N62" s="138">
        <f>'将来負担比率（分子）の構造'!M$45</f>
        <v>128924</v>
      </c>
      <c r="O62" s="138"/>
      <c r="P62" s="138"/>
    </row>
    <row r="63" spans="1:16" x14ac:dyDescent="0.15">
      <c r="A63" s="138" t="s">
        <v>34</v>
      </c>
      <c r="B63" s="138">
        <f>'将来負担比率（分子）の構造'!I$44</f>
        <v>10</v>
      </c>
      <c r="C63" s="138"/>
      <c r="D63" s="138"/>
      <c r="E63" s="138">
        <f>'将来負担比率（分子）の構造'!J$44</f>
        <v>8</v>
      </c>
      <c r="F63" s="138"/>
      <c r="G63" s="138"/>
      <c r="H63" s="138">
        <f>'将来負担比率（分子）の構造'!K$44</f>
        <v>5</v>
      </c>
      <c r="I63" s="138"/>
      <c r="J63" s="138"/>
      <c r="K63" s="138">
        <f>'将来負担比率（分子）の構造'!L$44</f>
        <v>4</v>
      </c>
      <c r="L63" s="138"/>
      <c r="M63" s="138"/>
      <c r="N63" s="138">
        <f>'将来負担比率（分子）の構造'!M$44</f>
        <v>2</v>
      </c>
      <c r="O63" s="138"/>
      <c r="P63" s="138"/>
    </row>
    <row r="64" spans="1:16" x14ac:dyDescent="0.15">
      <c r="A64" s="138" t="s">
        <v>33</v>
      </c>
      <c r="B64" s="138">
        <f>'将来負担比率（分子）の構造'!I$43</f>
        <v>28779</v>
      </c>
      <c r="C64" s="138"/>
      <c r="D64" s="138"/>
      <c r="E64" s="138">
        <f>'将来負担比率（分子）の構造'!J$43</f>
        <v>28488</v>
      </c>
      <c r="F64" s="138"/>
      <c r="G64" s="138"/>
      <c r="H64" s="138">
        <f>'将来負担比率（分子）の構造'!K$43</f>
        <v>26452</v>
      </c>
      <c r="I64" s="138"/>
      <c r="J64" s="138"/>
      <c r="K64" s="138">
        <f>'将来負担比率（分子）の構造'!L$43</f>
        <v>25185</v>
      </c>
      <c r="L64" s="138"/>
      <c r="M64" s="138"/>
      <c r="N64" s="138">
        <f>'将来負担比率（分子）の構造'!M$43</f>
        <v>24264</v>
      </c>
      <c r="O64" s="138"/>
      <c r="P64" s="138"/>
    </row>
    <row r="65" spans="1:16" x14ac:dyDescent="0.15">
      <c r="A65" s="138" t="s">
        <v>32</v>
      </c>
      <c r="B65" s="138">
        <f>'将来負担比率（分子）の構造'!I$42</f>
        <v>2655</v>
      </c>
      <c r="C65" s="138"/>
      <c r="D65" s="138"/>
      <c r="E65" s="138">
        <f>'将来負担比率（分子）の構造'!J$42</f>
        <v>3116</v>
      </c>
      <c r="F65" s="138"/>
      <c r="G65" s="138"/>
      <c r="H65" s="138">
        <f>'将来負担比率（分子）の構造'!K$42</f>
        <v>2784</v>
      </c>
      <c r="I65" s="138"/>
      <c r="J65" s="138"/>
      <c r="K65" s="138">
        <f>'将来負担比率（分子）の構造'!L$42</f>
        <v>2257</v>
      </c>
      <c r="L65" s="138"/>
      <c r="M65" s="138"/>
      <c r="N65" s="138">
        <f>'将来負担比率（分子）の構造'!M$42</f>
        <v>1780</v>
      </c>
      <c r="O65" s="138"/>
      <c r="P65" s="138"/>
    </row>
    <row r="66" spans="1:16" x14ac:dyDescent="0.15">
      <c r="A66" s="138" t="s">
        <v>31</v>
      </c>
      <c r="B66" s="138">
        <f>'将来負担比率（分子）の構造'!I$41</f>
        <v>2370688</v>
      </c>
      <c r="C66" s="138"/>
      <c r="D66" s="138"/>
      <c r="E66" s="138">
        <f>'将来負担比率（分子）の構造'!J$41</f>
        <v>2408492</v>
      </c>
      <c r="F66" s="138"/>
      <c r="G66" s="138"/>
      <c r="H66" s="138">
        <f>'将来負担比率（分子）の構造'!K$41</f>
        <v>2378667</v>
      </c>
      <c r="I66" s="138"/>
      <c r="J66" s="138"/>
      <c r="K66" s="138">
        <f>'将来負担比率（分子）の構造'!L$41</f>
        <v>2379159</v>
      </c>
      <c r="L66" s="138"/>
      <c r="M66" s="138"/>
      <c r="N66" s="138">
        <f>'将来負担比率（分子）の構造'!M$41</f>
        <v>2352008</v>
      </c>
      <c r="O66" s="138"/>
      <c r="P66" s="138"/>
    </row>
    <row r="67" spans="1:16" x14ac:dyDescent="0.15">
      <c r="A67" s="138" t="s">
        <v>72</v>
      </c>
      <c r="B67" s="138" t="e">
        <f>NA()</f>
        <v>#N/A</v>
      </c>
      <c r="C67" s="138">
        <f>IF(ISNUMBER('将来負担比率（分子）の構造'!I$53), IF('将来負担比率（分子）の構造'!I$53 &lt; 0, 0, '将来負担比率（分子）の構造'!I$53), NA())</f>
        <v>1291231</v>
      </c>
      <c r="D67" s="138" t="e">
        <f>NA()</f>
        <v>#N/A</v>
      </c>
      <c r="E67" s="138" t="e">
        <f>NA()</f>
        <v>#N/A</v>
      </c>
      <c r="F67" s="138">
        <f>IF(ISNUMBER('将来負担比率（分子）の構造'!J$53), IF('将来負担比率（分子）の構造'!J$53 &lt; 0, 0, '将来負担比率（分子）の構造'!J$53), NA())</f>
        <v>1260983</v>
      </c>
      <c r="G67" s="138" t="e">
        <f>NA()</f>
        <v>#N/A</v>
      </c>
      <c r="H67" s="138" t="e">
        <f>NA()</f>
        <v>#N/A</v>
      </c>
      <c r="I67" s="138">
        <f>IF(ISNUMBER('将来負担比率（分子）の構造'!K$53), IF('将来負担比率（分子）の構造'!K$53 &lt; 0, 0, '将来負担比率（分子）の構造'!K$53), NA())</f>
        <v>1253006</v>
      </c>
      <c r="J67" s="138" t="e">
        <f>NA()</f>
        <v>#N/A</v>
      </c>
      <c r="K67" s="138" t="e">
        <f>NA()</f>
        <v>#N/A</v>
      </c>
      <c r="L67" s="138">
        <f>IF(ISNUMBER('将来負担比率（分子）の構造'!L$53), IF('将来負担比率（分子）の構造'!L$53 &lt; 0, 0, '将来負担比率（分子）の構造'!L$53), NA())</f>
        <v>1235932</v>
      </c>
      <c r="M67" s="138" t="e">
        <f>NA()</f>
        <v>#N/A</v>
      </c>
      <c r="N67" s="138" t="e">
        <f>NA()</f>
        <v>#N/A</v>
      </c>
      <c r="O67" s="138">
        <f>IF(ISNUMBER('将来負担比率（分子）の構造'!M$53), IF('将来負担比率（分子）の構造'!M$53 &lt; 0, 0, '将来負担比率（分子）の構造'!M$53), NA())</f>
        <v>1242724</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21</v>
      </c>
      <c r="C72" s="142">
        <f>基金残高に係る経年分析!G55</f>
        <v>521</v>
      </c>
      <c r="D72" s="142">
        <f>基金残高に係る経年分析!H55</f>
        <v>1487</v>
      </c>
    </row>
    <row r="73" spans="1:16" x14ac:dyDescent="0.15">
      <c r="A73" s="141" t="s">
        <v>75</v>
      </c>
      <c r="B73" s="142" t="str">
        <f>基金残高に係る経年分析!F56</f>
        <v>-</v>
      </c>
      <c r="C73" s="142" t="str">
        <f>基金残高に係る経年分析!G56</f>
        <v>-</v>
      </c>
      <c r="D73" s="142" t="str">
        <f>基金残高に係る経年分析!H56</f>
        <v>-</v>
      </c>
    </row>
    <row r="74" spans="1:16" x14ac:dyDescent="0.15">
      <c r="A74" s="141" t="s">
        <v>76</v>
      </c>
      <c r="B74" s="142">
        <f>基金残高に係る経年分析!F57</f>
        <v>18978</v>
      </c>
      <c r="C74" s="142">
        <f>基金残高に係る経年分析!G57</f>
        <v>26791</v>
      </c>
      <c r="D74" s="142">
        <f>基金残高に係る経年分析!H57</f>
        <v>39455</v>
      </c>
    </row>
  </sheetData>
  <sheetProtection algorithmName="SHA-512" hashValue="DsuvzqI/onEjbSVbjrhWkdIj8V+eGugM7IrfTLYZ3oi03pMjw61qc+3uwBx4U0p26+8Bg1phClWTzRIoocu+jQ==" saltValue="b+ZZ1TQrVwYEFH56jMZz1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20" t="s">
        <v>184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185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2"/>
      <c r="BY3" s="620" t="s">
        <v>186</v>
      </c>
      <c r="BZ3" s="621"/>
      <c r="CA3" s="621"/>
      <c r="CB3" s="621"/>
      <c r="CC3" s="621"/>
      <c r="CD3" s="621"/>
      <c r="CE3" s="621"/>
      <c r="CF3" s="621"/>
      <c r="CG3" s="621"/>
      <c r="CH3" s="621"/>
      <c r="CI3" s="621"/>
      <c r="CJ3" s="621"/>
      <c r="CK3" s="621"/>
      <c r="CL3" s="621"/>
      <c r="CM3" s="621"/>
      <c r="CN3" s="621"/>
      <c r="CO3" s="621"/>
      <c r="CP3" s="621"/>
      <c r="CQ3" s="621"/>
      <c r="CR3" s="621"/>
      <c r="CS3" s="621"/>
      <c r="CT3" s="621"/>
      <c r="CU3" s="621"/>
      <c r="CV3" s="621"/>
      <c r="CW3" s="621"/>
      <c r="CX3" s="621"/>
      <c r="CY3" s="621"/>
      <c r="CZ3" s="621"/>
      <c r="DA3" s="621"/>
      <c r="DB3" s="621"/>
      <c r="DC3" s="621"/>
      <c r="DD3" s="621"/>
      <c r="DE3" s="621"/>
      <c r="DF3" s="621"/>
      <c r="DG3" s="621"/>
      <c r="DH3" s="621"/>
      <c r="DI3" s="621"/>
      <c r="DJ3" s="621"/>
      <c r="DK3" s="621"/>
      <c r="DL3" s="621"/>
      <c r="DM3" s="621"/>
      <c r="DN3" s="621"/>
      <c r="DO3" s="621"/>
      <c r="DP3" s="621"/>
      <c r="DQ3" s="621"/>
      <c r="DR3" s="621"/>
      <c r="DS3" s="621"/>
      <c r="DT3" s="621"/>
      <c r="DU3" s="621"/>
      <c r="DV3" s="621"/>
      <c r="DW3" s="621"/>
      <c r="DX3" s="622"/>
    </row>
    <row r="4" spans="2:138" ht="11.25" customHeight="1" x14ac:dyDescent="0.15">
      <c r="B4" s="620" t="s">
        <v>2</v>
      </c>
      <c r="C4" s="621"/>
      <c r="D4" s="621"/>
      <c r="E4" s="621"/>
      <c r="F4" s="621"/>
      <c r="G4" s="621"/>
      <c r="H4" s="621"/>
      <c r="I4" s="621"/>
      <c r="J4" s="621"/>
      <c r="K4" s="621"/>
      <c r="L4" s="621"/>
      <c r="M4" s="621"/>
      <c r="N4" s="621"/>
      <c r="O4" s="621"/>
      <c r="P4" s="621"/>
      <c r="Q4" s="622"/>
      <c r="R4" s="620" t="s">
        <v>187</v>
      </c>
      <c r="S4" s="621"/>
      <c r="T4" s="621"/>
      <c r="U4" s="621"/>
      <c r="V4" s="621"/>
      <c r="W4" s="621"/>
      <c r="X4" s="621"/>
      <c r="Y4" s="622"/>
      <c r="Z4" s="620" t="s">
        <v>188</v>
      </c>
      <c r="AA4" s="621"/>
      <c r="AB4" s="621"/>
      <c r="AC4" s="622"/>
      <c r="AD4" s="620" t="s">
        <v>189</v>
      </c>
      <c r="AE4" s="621"/>
      <c r="AF4" s="621"/>
      <c r="AG4" s="621"/>
      <c r="AH4" s="621"/>
      <c r="AI4" s="621"/>
      <c r="AJ4" s="621"/>
      <c r="AK4" s="622"/>
      <c r="AL4" s="620" t="s">
        <v>188</v>
      </c>
      <c r="AM4" s="621"/>
      <c r="AN4" s="621"/>
      <c r="AO4" s="622"/>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0" t="s">
        <v>193</v>
      </c>
      <c r="BZ4" s="621"/>
      <c r="CA4" s="621"/>
      <c r="CB4" s="621"/>
      <c r="CC4" s="621"/>
      <c r="CD4" s="621"/>
      <c r="CE4" s="621"/>
      <c r="CF4" s="621"/>
      <c r="CG4" s="621"/>
      <c r="CH4" s="621"/>
      <c r="CI4" s="621"/>
      <c r="CJ4" s="621"/>
      <c r="CK4" s="621"/>
      <c r="CL4" s="621"/>
      <c r="CM4" s="621"/>
      <c r="CN4" s="621"/>
      <c r="CO4" s="621"/>
      <c r="CP4" s="621"/>
      <c r="CQ4" s="621"/>
      <c r="CR4" s="621"/>
      <c r="CS4" s="621"/>
      <c r="CT4" s="621"/>
      <c r="CU4" s="621"/>
      <c r="CV4" s="621"/>
      <c r="CW4" s="621"/>
      <c r="CX4" s="621"/>
      <c r="CY4" s="621"/>
      <c r="CZ4" s="621"/>
      <c r="DA4" s="621"/>
      <c r="DB4" s="621"/>
      <c r="DC4" s="621"/>
      <c r="DD4" s="621"/>
      <c r="DE4" s="621"/>
      <c r="DF4" s="621"/>
      <c r="DG4" s="621"/>
      <c r="DH4" s="621"/>
      <c r="DI4" s="621"/>
      <c r="DJ4" s="621"/>
      <c r="DK4" s="621"/>
      <c r="DL4" s="621"/>
      <c r="DM4" s="621"/>
      <c r="DN4" s="621"/>
      <c r="DO4" s="621"/>
      <c r="DP4" s="621"/>
      <c r="DQ4" s="621"/>
      <c r="DR4" s="621"/>
      <c r="DS4" s="621"/>
      <c r="DT4" s="621"/>
      <c r="DU4" s="621"/>
      <c r="DV4" s="621"/>
      <c r="DW4" s="621"/>
      <c r="DX4" s="622"/>
    </row>
    <row r="5" spans="2:138" ht="11.25" customHeight="1" x14ac:dyDescent="0.15">
      <c r="B5" s="635" t="s">
        <v>194</v>
      </c>
      <c r="C5" s="636"/>
      <c r="D5" s="636"/>
      <c r="E5" s="636"/>
      <c r="F5" s="636"/>
      <c r="G5" s="636"/>
      <c r="H5" s="636"/>
      <c r="I5" s="636"/>
      <c r="J5" s="636"/>
      <c r="K5" s="636"/>
      <c r="L5" s="636"/>
      <c r="M5" s="636"/>
      <c r="N5" s="636"/>
      <c r="O5" s="636"/>
      <c r="P5" s="636"/>
      <c r="Q5" s="637"/>
      <c r="R5" s="652">
        <v>393262256</v>
      </c>
      <c r="S5" s="653"/>
      <c r="T5" s="653"/>
      <c r="U5" s="653"/>
      <c r="V5" s="653"/>
      <c r="W5" s="653"/>
      <c r="X5" s="653"/>
      <c r="Y5" s="654"/>
      <c r="Z5" s="664">
        <v>37.6</v>
      </c>
      <c r="AA5" s="664"/>
      <c r="AB5" s="664"/>
      <c r="AC5" s="664"/>
      <c r="AD5" s="665">
        <v>293595912</v>
      </c>
      <c r="AE5" s="665"/>
      <c r="AF5" s="665"/>
      <c r="AG5" s="665"/>
      <c r="AH5" s="665"/>
      <c r="AI5" s="665"/>
      <c r="AJ5" s="665"/>
      <c r="AK5" s="665"/>
      <c r="AL5" s="649">
        <v>52.4</v>
      </c>
      <c r="AM5" s="650"/>
      <c r="AN5" s="650"/>
      <c r="AO5" s="651"/>
      <c r="AP5" s="635" t="s">
        <v>195</v>
      </c>
      <c r="AQ5" s="636"/>
      <c r="AR5" s="636"/>
      <c r="AS5" s="636"/>
      <c r="AT5" s="636"/>
      <c r="AU5" s="636"/>
      <c r="AV5" s="636"/>
      <c r="AW5" s="636"/>
      <c r="AX5" s="636"/>
      <c r="AY5" s="636"/>
      <c r="AZ5" s="636"/>
      <c r="BA5" s="636"/>
      <c r="BB5" s="636"/>
      <c r="BC5" s="637"/>
      <c r="BD5" s="566">
        <v>393144210</v>
      </c>
      <c r="BE5" s="567"/>
      <c r="BF5" s="567"/>
      <c r="BG5" s="567"/>
      <c r="BH5" s="567"/>
      <c r="BI5" s="567"/>
      <c r="BJ5" s="567"/>
      <c r="BK5" s="568"/>
      <c r="BL5" s="643">
        <v>100</v>
      </c>
      <c r="BM5" s="643"/>
      <c r="BN5" s="643"/>
      <c r="BO5" s="643"/>
      <c r="BP5" s="638">
        <v>10477832</v>
      </c>
      <c r="BQ5" s="638"/>
      <c r="BR5" s="638"/>
      <c r="BS5" s="638"/>
      <c r="BT5" s="638"/>
      <c r="BU5" s="638"/>
      <c r="BV5" s="638"/>
      <c r="BW5" s="639"/>
      <c r="BY5" s="620" t="s">
        <v>190</v>
      </c>
      <c r="BZ5" s="621"/>
      <c r="CA5" s="621"/>
      <c r="CB5" s="621"/>
      <c r="CC5" s="621"/>
      <c r="CD5" s="621"/>
      <c r="CE5" s="621"/>
      <c r="CF5" s="621"/>
      <c r="CG5" s="621"/>
      <c r="CH5" s="621"/>
      <c r="CI5" s="621"/>
      <c r="CJ5" s="621"/>
      <c r="CK5" s="621"/>
      <c r="CL5" s="622"/>
      <c r="CM5" s="620" t="s">
        <v>196</v>
      </c>
      <c r="CN5" s="621"/>
      <c r="CO5" s="621"/>
      <c r="CP5" s="621"/>
      <c r="CQ5" s="621"/>
      <c r="CR5" s="621"/>
      <c r="CS5" s="621"/>
      <c r="CT5" s="622"/>
      <c r="CU5" s="620" t="s">
        <v>188</v>
      </c>
      <c r="CV5" s="621"/>
      <c r="CW5" s="621"/>
      <c r="CX5" s="622"/>
      <c r="CY5" s="620" t="s">
        <v>197</v>
      </c>
      <c r="CZ5" s="621"/>
      <c r="DA5" s="621"/>
      <c r="DB5" s="621"/>
      <c r="DC5" s="621"/>
      <c r="DD5" s="621"/>
      <c r="DE5" s="621"/>
      <c r="DF5" s="621"/>
      <c r="DG5" s="621"/>
      <c r="DH5" s="621"/>
      <c r="DI5" s="621"/>
      <c r="DJ5" s="621"/>
      <c r="DK5" s="622"/>
      <c r="DL5" s="620" t="s">
        <v>198</v>
      </c>
      <c r="DM5" s="621"/>
      <c r="DN5" s="621"/>
      <c r="DO5" s="621"/>
      <c r="DP5" s="621"/>
      <c r="DQ5" s="621"/>
      <c r="DR5" s="621"/>
      <c r="DS5" s="621"/>
      <c r="DT5" s="621"/>
      <c r="DU5" s="621"/>
      <c r="DV5" s="621"/>
      <c r="DW5" s="621"/>
      <c r="DX5" s="622"/>
    </row>
    <row r="6" spans="2:138" ht="11.25" customHeight="1" x14ac:dyDescent="0.15">
      <c r="B6" s="563" t="s">
        <v>199</v>
      </c>
      <c r="C6" s="564"/>
      <c r="D6" s="564"/>
      <c r="E6" s="564"/>
      <c r="F6" s="564"/>
      <c r="G6" s="564"/>
      <c r="H6" s="564"/>
      <c r="I6" s="564"/>
      <c r="J6" s="564"/>
      <c r="K6" s="564"/>
      <c r="L6" s="564"/>
      <c r="M6" s="564"/>
      <c r="N6" s="564"/>
      <c r="O6" s="564"/>
      <c r="P6" s="564"/>
      <c r="Q6" s="565"/>
      <c r="R6" s="566">
        <v>57471884</v>
      </c>
      <c r="S6" s="567"/>
      <c r="T6" s="567"/>
      <c r="U6" s="567"/>
      <c r="V6" s="567"/>
      <c r="W6" s="567"/>
      <c r="X6" s="567"/>
      <c r="Y6" s="568"/>
      <c r="Z6" s="643">
        <v>5.5</v>
      </c>
      <c r="AA6" s="643"/>
      <c r="AB6" s="643"/>
      <c r="AC6" s="643"/>
      <c r="AD6" s="638">
        <v>57471884</v>
      </c>
      <c r="AE6" s="638"/>
      <c r="AF6" s="638"/>
      <c r="AG6" s="638"/>
      <c r="AH6" s="638"/>
      <c r="AI6" s="638"/>
      <c r="AJ6" s="638"/>
      <c r="AK6" s="638"/>
      <c r="AL6" s="569">
        <v>10.199999999999999</v>
      </c>
      <c r="AM6" s="644"/>
      <c r="AN6" s="644"/>
      <c r="AO6" s="646"/>
      <c r="AP6" s="563" t="s">
        <v>200</v>
      </c>
      <c r="AQ6" s="564"/>
      <c r="AR6" s="564"/>
      <c r="AS6" s="564"/>
      <c r="AT6" s="564"/>
      <c r="AU6" s="564"/>
      <c r="AV6" s="564"/>
      <c r="AW6" s="564"/>
      <c r="AX6" s="564"/>
      <c r="AY6" s="564"/>
      <c r="AZ6" s="564"/>
      <c r="BA6" s="564"/>
      <c r="BB6" s="564"/>
      <c r="BC6" s="565"/>
      <c r="BD6" s="566">
        <v>393144210</v>
      </c>
      <c r="BE6" s="567"/>
      <c r="BF6" s="567"/>
      <c r="BG6" s="567"/>
      <c r="BH6" s="567"/>
      <c r="BI6" s="567"/>
      <c r="BJ6" s="567"/>
      <c r="BK6" s="568"/>
      <c r="BL6" s="643">
        <v>100</v>
      </c>
      <c r="BM6" s="643"/>
      <c r="BN6" s="643"/>
      <c r="BO6" s="643"/>
      <c r="BP6" s="638">
        <v>10477832</v>
      </c>
      <c r="BQ6" s="638"/>
      <c r="BR6" s="638"/>
      <c r="BS6" s="638"/>
      <c r="BT6" s="638"/>
      <c r="BU6" s="638"/>
      <c r="BV6" s="638"/>
      <c r="BW6" s="639"/>
      <c r="BY6" s="635" t="s">
        <v>201</v>
      </c>
      <c r="BZ6" s="636"/>
      <c r="CA6" s="636"/>
      <c r="CB6" s="636"/>
      <c r="CC6" s="636"/>
      <c r="CD6" s="636"/>
      <c r="CE6" s="636"/>
      <c r="CF6" s="636"/>
      <c r="CG6" s="636"/>
      <c r="CH6" s="636"/>
      <c r="CI6" s="636"/>
      <c r="CJ6" s="636"/>
      <c r="CK6" s="636"/>
      <c r="CL6" s="637"/>
      <c r="CM6" s="566">
        <v>1900766</v>
      </c>
      <c r="CN6" s="567"/>
      <c r="CO6" s="567"/>
      <c r="CP6" s="567"/>
      <c r="CQ6" s="567"/>
      <c r="CR6" s="567"/>
      <c r="CS6" s="567"/>
      <c r="CT6" s="568"/>
      <c r="CU6" s="643">
        <v>0.2</v>
      </c>
      <c r="CV6" s="643"/>
      <c r="CW6" s="643"/>
      <c r="CX6" s="643"/>
      <c r="CY6" s="554" t="s">
        <v>118</v>
      </c>
      <c r="CZ6" s="567"/>
      <c r="DA6" s="567"/>
      <c r="DB6" s="567"/>
      <c r="DC6" s="567"/>
      <c r="DD6" s="567"/>
      <c r="DE6" s="567"/>
      <c r="DF6" s="567"/>
      <c r="DG6" s="567"/>
      <c r="DH6" s="567"/>
      <c r="DI6" s="567"/>
      <c r="DJ6" s="567"/>
      <c r="DK6" s="568"/>
      <c r="DL6" s="554">
        <v>1900766</v>
      </c>
      <c r="DM6" s="567"/>
      <c r="DN6" s="567"/>
      <c r="DO6" s="567"/>
      <c r="DP6" s="567"/>
      <c r="DQ6" s="567"/>
      <c r="DR6" s="567"/>
      <c r="DS6" s="567"/>
      <c r="DT6" s="567"/>
      <c r="DU6" s="567"/>
      <c r="DV6" s="567"/>
      <c r="DW6" s="567"/>
      <c r="DX6" s="660"/>
    </row>
    <row r="7" spans="2:138" ht="11.25" customHeight="1" x14ac:dyDescent="0.15">
      <c r="B7" s="563" t="s">
        <v>202</v>
      </c>
      <c r="C7" s="564"/>
      <c r="D7" s="564"/>
      <c r="E7" s="564"/>
      <c r="F7" s="564"/>
      <c r="G7" s="564"/>
      <c r="H7" s="564"/>
      <c r="I7" s="564"/>
      <c r="J7" s="564"/>
      <c r="K7" s="564"/>
      <c r="L7" s="564"/>
      <c r="M7" s="564"/>
      <c r="N7" s="564"/>
      <c r="O7" s="564"/>
      <c r="P7" s="564"/>
      <c r="Q7" s="565"/>
      <c r="R7" s="566">
        <v>1436538</v>
      </c>
      <c r="S7" s="567"/>
      <c r="T7" s="567"/>
      <c r="U7" s="567"/>
      <c r="V7" s="567"/>
      <c r="W7" s="567"/>
      <c r="X7" s="567"/>
      <c r="Y7" s="568"/>
      <c r="Z7" s="643">
        <v>0.1</v>
      </c>
      <c r="AA7" s="643"/>
      <c r="AB7" s="643"/>
      <c r="AC7" s="643"/>
      <c r="AD7" s="638">
        <v>1436538</v>
      </c>
      <c r="AE7" s="638"/>
      <c r="AF7" s="638"/>
      <c r="AG7" s="638"/>
      <c r="AH7" s="638"/>
      <c r="AI7" s="638"/>
      <c r="AJ7" s="638"/>
      <c r="AK7" s="638"/>
      <c r="AL7" s="569">
        <v>0.3</v>
      </c>
      <c r="AM7" s="644"/>
      <c r="AN7" s="644"/>
      <c r="AO7" s="646"/>
      <c r="AP7" s="563" t="s">
        <v>203</v>
      </c>
      <c r="AQ7" s="564"/>
      <c r="AR7" s="564"/>
      <c r="AS7" s="564"/>
      <c r="AT7" s="564"/>
      <c r="AU7" s="564"/>
      <c r="AV7" s="564"/>
      <c r="AW7" s="564"/>
      <c r="AX7" s="564"/>
      <c r="AY7" s="564"/>
      <c r="AZ7" s="564"/>
      <c r="BA7" s="564"/>
      <c r="BB7" s="564"/>
      <c r="BC7" s="565"/>
      <c r="BD7" s="566">
        <v>95487832</v>
      </c>
      <c r="BE7" s="567"/>
      <c r="BF7" s="567"/>
      <c r="BG7" s="567"/>
      <c r="BH7" s="567"/>
      <c r="BI7" s="567"/>
      <c r="BJ7" s="567"/>
      <c r="BK7" s="568"/>
      <c r="BL7" s="643">
        <v>24.3</v>
      </c>
      <c r="BM7" s="643"/>
      <c r="BN7" s="643"/>
      <c r="BO7" s="643"/>
      <c r="BP7" s="638">
        <v>3676155</v>
      </c>
      <c r="BQ7" s="638"/>
      <c r="BR7" s="638"/>
      <c r="BS7" s="638"/>
      <c r="BT7" s="638"/>
      <c r="BU7" s="638"/>
      <c r="BV7" s="638"/>
      <c r="BW7" s="639"/>
      <c r="BY7" s="563" t="s">
        <v>204</v>
      </c>
      <c r="BZ7" s="564"/>
      <c r="CA7" s="564"/>
      <c r="CB7" s="564"/>
      <c r="CC7" s="564"/>
      <c r="CD7" s="564"/>
      <c r="CE7" s="564"/>
      <c r="CF7" s="564"/>
      <c r="CG7" s="564"/>
      <c r="CH7" s="564"/>
      <c r="CI7" s="564"/>
      <c r="CJ7" s="564"/>
      <c r="CK7" s="564"/>
      <c r="CL7" s="565"/>
      <c r="CM7" s="566">
        <v>80132520</v>
      </c>
      <c r="CN7" s="567"/>
      <c r="CO7" s="567"/>
      <c r="CP7" s="567"/>
      <c r="CQ7" s="567"/>
      <c r="CR7" s="567"/>
      <c r="CS7" s="567"/>
      <c r="CT7" s="568"/>
      <c r="CU7" s="643">
        <v>7.7</v>
      </c>
      <c r="CV7" s="643"/>
      <c r="CW7" s="643"/>
      <c r="CX7" s="643"/>
      <c r="CY7" s="554">
        <v>5108189</v>
      </c>
      <c r="CZ7" s="567"/>
      <c r="DA7" s="567"/>
      <c r="DB7" s="567"/>
      <c r="DC7" s="567"/>
      <c r="DD7" s="567"/>
      <c r="DE7" s="567"/>
      <c r="DF7" s="567"/>
      <c r="DG7" s="567"/>
      <c r="DH7" s="567"/>
      <c r="DI7" s="567"/>
      <c r="DJ7" s="567"/>
      <c r="DK7" s="568"/>
      <c r="DL7" s="554">
        <v>68784242</v>
      </c>
      <c r="DM7" s="567"/>
      <c r="DN7" s="567"/>
      <c r="DO7" s="567"/>
      <c r="DP7" s="567"/>
      <c r="DQ7" s="567"/>
      <c r="DR7" s="567"/>
      <c r="DS7" s="567"/>
      <c r="DT7" s="567"/>
      <c r="DU7" s="567"/>
      <c r="DV7" s="567"/>
      <c r="DW7" s="567"/>
      <c r="DX7" s="660"/>
    </row>
    <row r="8" spans="2:138" ht="11.25" customHeight="1" x14ac:dyDescent="0.15">
      <c r="B8" s="563" t="s">
        <v>205</v>
      </c>
      <c r="C8" s="564"/>
      <c r="D8" s="564"/>
      <c r="E8" s="564"/>
      <c r="F8" s="564"/>
      <c r="G8" s="564"/>
      <c r="H8" s="564"/>
      <c r="I8" s="564"/>
      <c r="J8" s="564"/>
      <c r="K8" s="564"/>
      <c r="L8" s="564"/>
      <c r="M8" s="564"/>
      <c r="N8" s="564"/>
      <c r="O8" s="564"/>
      <c r="P8" s="564"/>
      <c r="Q8" s="565"/>
      <c r="R8" s="566" t="s">
        <v>118</v>
      </c>
      <c r="S8" s="567"/>
      <c r="T8" s="567"/>
      <c r="U8" s="567"/>
      <c r="V8" s="567"/>
      <c r="W8" s="567"/>
      <c r="X8" s="567"/>
      <c r="Y8" s="568"/>
      <c r="Z8" s="569" t="s">
        <v>118</v>
      </c>
      <c r="AA8" s="644"/>
      <c r="AB8" s="644"/>
      <c r="AC8" s="645"/>
      <c r="AD8" s="554" t="s">
        <v>118</v>
      </c>
      <c r="AE8" s="567"/>
      <c r="AF8" s="567"/>
      <c r="AG8" s="567"/>
      <c r="AH8" s="567"/>
      <c r="AI8" s="567"/>
      <c r="AJ8" s="567"/>
      <c r="AK8" s="568"/>
      <c r="AL8" s="569" t="s">
        <v>118</v>
      </c>
      <c r="AM8" s="644"/>
      <c r="AN8" s="644"/>
      <c r="AO8" s="646"/>
      <c r="AP8" s="563" t="s">
        <v>206</v>
      </c>
      <c r="AQ8" s="564"/>
      <c r="AR8" s="564"/>
      <c r="AS8" s="564"/>
      <c r="AT8" s="564"/>
      <c r="AU8" s="564"/>
      <c r="AV8" s="564"/>
      <c r="AW8" s="564"/>
      <c r="AX8" s="564"/>
      <c r="AY8" s="564"/>
      <c r="AZ8" s="564"/>
      <c r="BA8" s="564"/>
      <c r="BB8" s="564"/>
      <c r="BC8" s="565"/>
      <c r="BD8" s="566">
        <v>1990405</v>
      </c>
      <c r="BE8" s="567"/>
      <c r="BF8" s="567"/>
      <c r="BG8" s="567"/>
      <c r="BH8" s="567"/>
      <c r="BI8" s="567"/>
      <c r="BJ8" s="567"/>
      <c r="BK8" s="568"/>
      <c r="BL8" s="643">
        <v>0.5</v>
      </c>
      <c r="BM8" s="643"/>
      <c r="BN8" s="643"/>
      <c r="BO8" s="643"/>
      <c r="BP8" s="638">
        <v>737517</v>
      </c>
      <c r="BQ8" s="638"/>
      <c r="BR8" s="638"/>
      <c r="BS8" s="638"/>
      <c r="BT8" s="638"/>
      <c r="BU8" s="638"/>
      <c r="BV8" s="638"/>
      <c r="BW8" s="639"/>
      <c r="BY8" s="563" t="s">
        <v>207</v>
      </c>
      <c r="BZ8" s="564"/>
      <c r="CA8" s="564"/>
      <c r="CB8" s="564"/>
      <c r="CC8" s="564"/>
      <c r="CD8" s="564"/>
      <c r="CE8" s="564"/>
      <c r="CF8" s="564"/>
      <c r="CG8" s="564"/>
      <c r="CH8" s="564"/>
      <c r="CI8" s="564"/>
      <c r="CJ8" s="564"/>
      <c r="CK8" s="564"/>
      <c r="CL8" s="565"/>
      <c r="CM8" s="566">
        <v>183356618</v>
      </c>
      <c r="CN8" s="567"/>
      <c r="CO8" s="567"/>
      <c r="CP8" s="567"/>
      <c r="CQ8" s="567"/>
      <c r="CR8" s="567"/>
      <c r="CS8" s="567"/>
      <c r="CT8" s="568"/>
      <c r="CU8" s="569">
        <v>17.7</v>
      </c>
      <c r="CV8" s="644"/>
      <c r="CW8" s="644"/>
      <c r="CX8" s="645"/>
      <c r="CY8" s="554">
        <v>1182472</v>
      </c>
      <c r="CZ8" s="567"/>
      <c r="DA8" s="567"/>
      <c r="DB8" s="567"/>
      <c r="DC8" s="567"/>
      <c r="DD8" s="567"/>
      <c r="DE8" s="567"/>
      <c r="DF8" s="567"/>
      <c r="DG8" s="567"/>
      <c r="DH8" s="567"/>
      <c r="DI8" s="567"/>
      <c r="DJ8" s="567"/>
      <c r="DK8" s="568"/>
      <c r="DL8" s="554">
        <v>168803029</v>
      </c>
      <c r="DM8" s="567"/>
      <c r="DN8" s="567"/>
      <c r="DO8" s="567"/>
      <c r="DP8" s="567"/>
      <c r="DQ8" s="567"/>
      <c r="DR8" s="567"/>
      <c r="DS8" s="567"/>
      <c r="DT8" s="567"/>
      <c r="DU8" s="567"/>
      <c r="DV8" s="567"/>
      <c r="DW8" s="567"/>
      <c r="DX8" s="660"/>
    </row>
    <row r="9" spans="2:138" ht="11.25" customHeight="1" x14ac:dyDescent="0.15">
      <c r="B9" s="563" t="s">
        <v>208</v>
      </c>
      <c r="C9" s="564"/>
      <c r="D9" s="564"/>
      <c r="E9" s="564"/>
      <c r="F9" s="564"/>
      <c r="G9" s="564"/>
      <c r="H9" s="564"/>
      <c r="I9" s="564"/>
      <c r="J9" s="564"/>
      <c r="K9" s="564"/>
      <c r="L9" s="564"/>
      <c r="M9" s="564"/>
      <c r="N9" s="564"/>
      <c r="O9" s="564"/>
      <c r="P9" s="564"/>
      <c r="Q9" s="565"/>
      <c r="R9" s="566">
        <v>47431</v>
      </c>
      <c r="S9" s="567"/>
      <c r="T9" s="567"/>
      <c r="U9" s="567"/>
      <c r="V9" s="567"/>
      <c r="W9" s="567"/>
      <c r="X9" s="567"/>
      <c r="Y9" s="568"/>
      <c r="Z9" s="569">
        <v>0</v>
      </c>
      <c r="AA9" s="644"/>
      <c r="AB9" s="644"/>
      <c r="AC9" s="645"/>
      <c r="AD9" s="554">
        <v>47431</v>
      </c>
      <c r="AE9" s="567"/>
      <c r="AF9" s="567"/>
      <c r="AG9" s="567"/>
      <c r="AH9" s="567"/>
      <c r="AI9" s="567"/>
      <c r="AJ9" s="567"/>
      <c r="AK9" s="568"/>
      <c r="AL9" s="569">
        <v>0</v>
      </c>
      <c r="AM9" s="644"/>
      <c r="AN9" s="644"/>
      <c r="AO9" s="646"/>
      <c r="AP9" s="563" t="s">
        <v>209</v>
      </c>
      <c r="AQ9" s="564"/>
      <c r="AR9" s="564"/>
      <c r="AS9" s="564"/>
      <c r="AT9" s="564"/>
      <c r="AU9" s="564"/>
      <c r="AV9" s="564"/>
      <c r="AW9" s="564"/>
      <c r="AX9" s="564"/>
      <c r="AY9" s="564"/>
      <c r="AZ9" s="564"/>
      <c r="BA9" s="564"/>
      <c r="BB9" s="564"/>
      <c r="BC9" s="565"/>
      <c r="BD9" s="566">
        <v>65070359</v>
      </c>
      <c r="BE9" s="567"/>
      <c r="BF9" s="567"/>
      <c r="BG9" s="567"/>
      <c r="BH9" s="567"/>
      <c r="BI9" s="567"/>
      <c r="BJ9" s="567"/>
      <c r="BK9" s="568"/>
      <c r="BL9" s="643">
        <v>16.5</v>
      </c>
      <c r="BM9" s="643"/>
      <c r="BN9" s="643"/>
      <c r="BO9" s="643"/>
      <c r="BP9" s="638" t="s">
        <v>118</v>
      </c>
      <c r="BQ9" s="638"/>
      <c r="BR9" s="638"/>
      <c r="BS9" s="638"/>
      <c r="BT9" s="638"/>
      <c r="BU9" s="638"/>
      <c r="BV9" s="638"/>
      <c r="BW9" s="639"/>
      <c r="BY9" s="563" t="s">
        <v>210</v>
      </c>
      <c r="BZ9" s="564"/>
      <c r="CA9" s="564"/>
      <c r="CB9" s="564"/>
      <c r="CC9" s="564"/>
      <c r="CD9" s="564"/>
      <c r="CE9" s="564"/>
      <c r="CF9" s="564"/>
      <c r="CG9" s="564"/>
      <c r="CH9" s="564"/>
      <c r="CI9" s="564"/>
      <c r="CJ9" s="564"/>
      <c r="CK9" s="564"/>
      <c r="CL9" s="565"/>
      <c r="CM9" s="566">
        <v>26167426</v>
      </c>
      <c r="CN9" s="567"/>
      <c r="CO9" s="567"/>
      <c r="CP9" s="567"/>
      <c r="CQ9" s="567"/>
      <c r="CR9" s="567"/>
      <c r="CS9" s="567"/>
      <c r="CT9" s="568"/>
      <c r="CU9" s="569">
        <v>2.5</v>
      </c>
      <c r="CV9" s="644"/>
      <c r="CW9" s="644"/>
      <c r="CX9" s="645"/>
      <c r="CY9" s="554">
        <v>858060</v>
      </c>
      <c r="CZ9" s="567"/>
      <c r="DA9" s="567"/>
      <c r="DB9" s="567"/>
      <c r="DC9" s="567"/>
      <c r="DD9" s="567"/>
      <c r="DE9" s="567"/>
      <c r="DF9" s="567"/>
      <c r="DG9" s="567"/>
      <c r="DH9" s="567"/>
      <c r="DI9" s="567"/>
      <c r="DJ9" s="567"/>
      <c r="DK9" s="568"/>
      <c r="DL9" s="554">
        <v>16865965</v>
      </c>
      <c r="DM9" s="567"/>
      <c r="DN9" s="567"/>
      <c r="DO9" s="567"/>
      <c r="DP9" s="567"/>
      <c r="DQ9" s="567"/>
      <c r="DR9" s="567"/>
      <c r="DS9" s="567"/>
      <c r="DT9" s="567"/>
      <c r="DU9" s="567"/>
      <c r="DV9" s="567"/>
      <c r="DW9" s="567"/>
      <c r="DX9" s="660"/>
    </row>
    <row r="10" spans="2:138" ht="11.25" customHeight="1" x14ac:dyDescent="0.15">
      <c r="B10" s="563" t="s">
        <v>211</v>
      </c>
      <c r="C10" s="564"/>
      <c r="D10" s="564"/>
      <c r="E10" s="564"/>
      <c r="F10" s="564"/>
      <c r="G10" s="564"/>
      <c r="H10" s="564"/>
      <c r="I10" s="564"/>
      <c r="J10" s="564"/>
      <c r="K10" s="564"/>
      <c r="L10" s="564"/>
      <c r="M10" s="564"/>
      <c r="N10" s="564"/>
      <c r="O10" s="564"/>
      <c r="P10" s="564"/>
      <c r="Q10" s="565"/>
      <c r="R10" s="566">
        <v>267450</v>
      </c>
      <c r="S10" s="567"/>
      <c r="T10" s="567"/>
      <c r="U10" s="567"/>
      <c r="V10" s="567"/>
      <c r="W10" s="567"/>
      <c r="X10" s="567"/>
      <c r="Y10" s="568"/>
      <c r="Z10" s="569">
        <v>0</v>
      </c>
      <c r="AA10" s="644"/>
      <c r="AB10" s="644"/>
      <c r="AC10" s="645"/>
      <c r="AD10" s="554">
        <v>267450</v>
      </c>
      <c r="AE10" s="567"/>
      <c r="AF10" s="567"/>
      <c r="AG10" s="567"/>
      <c r="AH10" s="567"/>
      <c r="AI10" s="567"/>
      <c r="AJ10" s="567"/>
      <c r="AK10" s="568"/>
      <c r="AL10" s="569">
        <v>0</v>
      </c>
      <c r="AM10" s="644"/>
      <c r="AN10" s="644"/>
      <c r="AO10" s="646"/>
      <c r="AP10" s="563" t="s">
        <v>212</v>
      </c>
      <c r="AQ10" s="564"/>
      <c r="AR10" s="564"/>
      <c r="AS10" s="564"/>
      <c r="AT10" s="564"/>
      <c r="AU10" s="564"/>
      <c r="AV10" s="564"/>
      <c r="AW10" s="564"/>
      <c r="AX10" s="564"/>
      <c r="AY10" s="564"/>
      <c r="AZ10" s="564"/>
      <c r="BA10" s="564"/>
      <c r="BB10" s="564"/>
      <c r="BC10" s="565"/>
      <c r="BD10" s="566">
        <v>3173118</v>
      </c>
      <c r="BE10" s="567"/>
      <c r="BF10" s="567"/>
      <c r="BG10" s="567"/>
      <c r="BH10" s="567"/>
      <c r="BI10" s="567"/>
      <c r="BJ10" s="567"/>
      <c r="BK10" s="568"/>
      <c r="BL10" s="643">
        <v>0.8</v>
      </c>
      <c r="BM10" s="643"/>
      <c r="BN10" s="643"/>
      <c r="BO10" s="643"/>
      <c r="BP10" s="638" t="s">
        <v>118</v>
      </c>
      <c r="BQ10" s="638"/>
      <c r="BR10" s="638"/>
      <c r="BS10" s="638"/>
      <c r="BT10" s="638"/>
      <c r="BU10" s="638"/>
      <c r="BV10" s="638"/>
      <c r="BW10" s="639"/>
      <c r="BY10" s="563" t="s">
        <v>213</v>
      </c>
      <c r="BZ10" s="564"/>
      <c r="CA10" s="564"/>
      <c r="CB10" s="564"/>
      <c r="CC10" s="564"/>
      <c r="CD10" s="564"/>
      <c r="CE10" s="564"/>
      <c r="CF10" s="564"/>
      <c r="CG10" s="564"/>
      <c r="CH10" s="564"/>
      <c r="CI10" s="564"/>
      <c r="CJ10" s="564"/>
      <c r="CK10" s="564"/>
      <c r="CL10" s="565"/>
      <c r="CM10" s="566">
        <v>3549520</v>
      </c>
      <c r="CN10" s="567"/>
      <c r="CO10" s="567"/>
      <c r="CP10" s="567"/>
      <c r="CQ10" s="567"/>
      <c r="CR10" s="567"/>
      <c r="CS10" s="567"/>
      <c r="CT10" s="568"/>
      <c r="CU10" s="569">
        <v>0.3</v>
      </c>
      <c r="CV10" s="644"/>
      <c r="CW10" s="644"/>
      <c r="CX10" s="645"/>
      <c r="CY10" s="554">
        <v>86566</v>
      </c>
      <c r="CZ10" s="567"/>
      <c r="DA10" s="567"/>
      <c r="DB10" s="567"/>
      <c r="DC10" s="567"/>
      <c r="DD10" s="567"/>
      <c r="DE10" s="567"/>
      <c r="DF10" s="567"/>
      <c r="DG10" s="567"/>
      <c r="DH10" s="567"/>
      <c r="DI10" s="567"/>
      <c r="DJ10" s="567"/>
      <c r="DK10" s="568"/>
      <c r="DL10" s="554">
        <v>2202386</v>
      </c>
      <c r="DM10" s="567"/>
      <c r="DN10" s="567"/>
      <c r="DO10" s="567"/>
      <c r="DP10" s="567"/>
      <c r="DQ10" s="567"/>
      <c r="DR10" s="567"/>
      <c r="DS10" s="567"/>
      <c r="DT10" s="567"/>
      <c r="DU10" s="567"/>
      <c r="DV10" s="567"/>
      <c r="DW10" s="567"/>
      <c r="DX10" s="660"/>
    </row>
    <row r="11" spans="2:138" ht="11.25" customHeight="1" x14ac:dyDescent="0.15">
      <c r="B11" s="563" t="s">
        <v>214</v>
      </c>
      <c r="C11" s="564"/>
      <c r="D11" s="564"/>
      <c r="E11" s="564"/>
      <c r="F11" s="564"/>
      <c r="G11" s="564"/>
      <c r="H11" s="564"/>
      <c r="I11" s="564"/>
      <c r="J11" s="564"/>
      <c r="K11" s="564"/>
      <c r="L11" s="564"/>
      <c r="M11" s="564"/>
      <c r="N11" s="564"/>
      <c r="O11" s="564"/>
      <c r="P11" s="564"/>
      <c r="Q11" s="565"/>
      <c r="R11" s="566" t="s">
        <v>118</v>
      </c>
      <c r="S11" s="567"/>
      <c r="T11" s="567"/>
      <c r="U11" s="567"/>
      <c r="V11" s="567"/>
      <c r="W11" s="567"/>
      <c r="X11" s="567"/>
      <c r="Y11" s="568"/>
      <c r="Z11" s="569" t="s">
        <v>118</v>
      </c>
      <c r="AA11" s="644"/>
      <c r="AB11" s="644"/>
      <c r="AC11" s="645"/>
      <c r="AD11" s="554" t="s">
        <v>118</v>
      </c>
      <c r="AE11" s="567"/>
      <c r="AF11" s="567"/>
      <c r="AG11" s="567"/>
      <c r="AH11" s="567"/>
      <c r="AI11" s="567"/>
      <c r="AJ11" s="567"/>
      <c r="AK11" s="568"/>
      <c r="AL11" s="569" t="s">
        <v>118</v>
      </c>
      <c r="AM11" s="644"/>
      <c r="AN11" s="644"/>
      <c r="AO11" s="646"/>
      <c r="AP11" s="563" t="s">
        <v>215</v>
      </c>
      <c r="AQ11" s="564"/>
      <c r="AR11" s="564"/>
      <c r="AS11" s="564"/>
      <c r="AT11" s="564"/>
      <c r="AU11" s="564"/>
      <c r="AV11" s="564"/>
      <c r="AW11" s="564"/>
      <c r="AX11" s="564"/>
      <c r="AY11" s="564"/>
      <c r="AZ11" s="564"/>
      <c r="BA11" s="564"/>
      <c r="BB11" s="564"/>
      <c r="BC11" s="565"/>
      <c r="BD11" s="566">
        <v>6951427</v>
      </c>
      <c r="BE11" s="567"/>
      <c r="BF11" s="567"/>
      <c r="BG11" s="567"/>
      <c r="BH11" s="567"/>
      <c r="BI11" s="567"/>
      <c r="BJ11" s="567"/>
      <c r="BK11" s="568"/>
      <c r="BL11" s="643">
        <v>1.8</v>
      </c>
      <c r="BM11" s="643"/>
      <c r="BN11" s="643"/>
      <c r="BO11" s="643"/>
      <c r="BP11" s="638">
        <v>2938638</v>
      </c>
      <c r="BQ11" s="638"/>
      <c r="BR11" s="638"/>
      <c r="BS11" s="638"/>
      <c r="BT11" s="638"/>
      <c r="BU11" s="638"/>
      <c r="BV11" s="638"/>
      <c r="BW11" s="639"/>
      <c r="BY11" s="563" t="s">
        <v>216</v>
      </c>
      <c r="BZ11" s="564"/>
      <c r="CA11" s="564"/>
      <c r="CB11" s="564"/>
      <c r="CC11" s="564"/>
      <c r="CD11" s="564"/>
      <c r="CE11" s="564"/>
      <c r="CF11" s="564"/>
      <c r="CG11" s="564"/>
      <c r="CH11" s="564"/>
      <c r="CI11" s="564"/>
      <c r="CJ11" s="564"/>
      <c r="CK11" s="564"/>
      <c r="CL11" s="565"/>
      <c r="CM11" s="566">
        <v>22884313</v>
      </c>
      <c r="CN11" s="567"/>
      <c r="CO11" s="567"/>
      <c r="CP11" s="567"/>
      <c r="CQ11" s="567"/>
      <c r="CR11" s="567"/>
      <c r="CS11" s="567"/>
      <c r="CT11" s="568"/>
      <c r="CU11" s="569">
        <v>2.2000000000000002</v>
      </c>
      <c r="CV11" s="644"/>
      <c r="CW11" s="644"/>
      <c r="CX11" s="645"/>
      <c r="CY11" s="554">
        <v>10117671</v>
      </c>
      <c r="CZ11" s="567"/>
      <c r="DA11" s="567"/>
      <c r="DB11" s="567"/>
      <c r="DC11" s="567"/>
      <c r="DD11" s="567"/>
      <c r="DE11" s="567"/>
      <c r="DF11" s="567"/>
      <c r="DG11" s="567"/>
      <c r="DH11" s="567"/>
      <c r="DI11" s="567"/>
      <c r="DJ11" s="567"/>
      <c r="DK11" s="568"/>
      <c r="DL11" s="554">
        <v>9100105</v>
      </c>
      <c r="DM11" s="567"/>
      <c r="DN11" s="567"/>
      <c r="DO11" s="567"/>
      <c r="DP11" s="567"/>
      <c r="DQ11" s="567"/>
      <c r="DR11" s="567"/>
      <c r="DS11" s="567"/>
      <c r="DT11" s="567"/>
      <c r="DU11" s="567"/>
      <c r="DV11" s="567"/>
      <c r="DW11" s="567"/>
      <c r="DX11" s="660"/>
    </row>
    <row r="12" spans="2:138" ht="11.25" customHeight="1" x14ac:dyDescent="0.15">
      <c r="B12" s="563" t="s">
        <v>217</v>
      </c>
      <c r="C12" s="564"/>
      <c r="D12" s="564"/>
      <c r="E12" s="564"/>
      <c r="F12" s="564"/>
      <c r="G12" s="564"/>
      <c r="H12" s="564"/>
      <c r="I12" s="564"/>
      <c r="J12" s="564"/>
      <c r="K12" s="564"/>
      <c r="L12" s="564"/>
      <c r="M12" s="564"/>
      <c r="N12" s="564"/>
      <c r="O12" s="564"/>
      <c r="P12" s="564"/>
      <c r="Q12" s="565"/>
      <c r="R12" s="566">
        <v>116852</v>
      </c>
      <c r="S12" s="567"/>
      <c r="T12" s="567"/>
      <c r="U12" s="567"/>
      <c r="V12" s="567"/>
      <c r="W12" s="567"/>
      <c r="X12" s="567"/>
      <c r="Y12" s="568"/>
      <c r="Z12" s="569">
        <v>0</v>
      </c>
      <c r="AA12" s="644"/>
      <c r="AB12" s="644"/>
      <c r="AC12" s="645"/>
      <c r="AD12" s="554">
        <v>116852</v>
      </c>
      <c r="AE12" s="567"/>
      <c r="AF12" s="567"/>
      <c r="AG12" s="567"/>
      <c r="AH12" s="567"/>
      <c r="AI12" s="567"/>
      <c r="AJ12" s="567"/>
      <c r="AK12" s="568"/>
      <c r="AL12" s="569">
        <v>0</v>
      </c>
      <c r="AM12" s="644"/>
      <c r="AN12" s="644"/>
      <c r="AO12" s="646"/>
      <c r="AP12" s="563" t="s">
        <v>218</v>
      </c>
      <c r="AQ12" s="564"/>
      <c r="AR12" s="564"/>
      <c r="AS12" s="564"/>
      <c r="AT12" s="564"/>
      <c r="AU12" s="564"/>
      <c r="AV12" s="564"/>
      <c r="AW12" s="564"/>
      <c r="AX12" s="564"/>
      <c r="AY12" s="564"/>
      <c r="AZ12" s="564"/>
      <c r="BA12" s="564"/>
      <c r="BB12" s="564"/>
      <c r="BC12" s="565"/>
      <c r="BD12" s="566">
        <v>530589</v>
      </c>
      <c r="BE12" s="567"/>
      <c r="BF12" s="567"/>
      <c r="BG12" s="567"/>
      <c r="BH12" s="567"/>
      <c r="BI12" s="567"/>
      <c r="BJ12" s="567"/>
      <c r="BK12" s="568"/>
      <c r="BL12" s="643">
        <v>0.1</v>
      </c>
      <c r="BM12" s="643"/>
      <c r="BN12" s="643"/>
      <c r="BO12" s="643"/>
      <c r="BP12" s="638" t="s">
        <v>118</v>
      </c>
      <c r="BQ12" s="638"/>
      <c r="BR12" s="638"/>
      <c r="BS12" s="638"/>
      <c r="BT12" s="638"/>
      <c r="BU12" s="638"/>
      <c r="BV12" s="638"/>
      <c r="BW12" s="639"/>
      <c r="BY12" s="563" t="s">
        <v>219</v>
      </c>
      <c r="BZ12" s="564"/>
      <c r="CA12" s="564"/>
      <c r="CB12" s="564"/>
      <c r="CC12" s="564"/>
      <c r="CD12" s="564"/>
      <c r="CE12" s="564"/>
      <c r="CF12" s="564"/>
      <c r="CG12" s="564"/>
      <c r="CH12" s="564"/>
      <c r="CI12" s="564"/>
      <c r="CJ12" s="564"/>
      <c r="CK12" s="564"/>
      <c r="CL12" s="565"/>
      <c r="CM12" s="566">
        <v>163248740</v>
      </c>
      <c r="CN12" s="567"/>
      <c r="CO12" s="567"/>
      <c r="CP12" s="567"/>
      <c r="CQ12" s="567"/>
      <c r="CR12" s="567"/>
      <c r="CS12" s="567"/>
      <c r="CT12" s="568"/>
      <c r="CU12" s="569">
        <v>15.7</v>
      </c>
      <c r="CV12" s="644"/>
      <c r="CW12" s="644"/>
      <c r="CX12" s="645"/>
      <c r="CY12" s="554">
        <v>2595375</v>
      </c>
      <c r="CZ12" s="567"/>
      <c r="DA12" s="567"/>
      <c r="DB12" s="567"/>
      <c r="DC12" s="567"/>
      <c r="DD12" s="567"/>
      <c r="DE12" s="567"/>
      <c r="DF12" s="567"/>
      <c r="DG12" s="567"/>
      <c r="DH12" s="567"/>
      <c r="DI12" s="567"/>
      <c r="DJ12" s="567"/>
      <c r="DK12" s="568"/>
      <c r="DL12" s="554">
        <v>7258542</v>
      </c>
      <c r="DM12" s="567"/>
      <c r="DN12" s="567"/>
      <c r="DO12" s="567"/>
      <c r="DP12" s="567"/>
      <c r="DQ12" s="567"/>
      <c r="DR12" s="567"/>
      <c r="DS12" s="567"/>
      <c r="DT12" s="567"/>
      <c r="DU12" s="567"/>
      <c r="DV12" s="567"/>
      <c r="DW12" s="567"/>
      <c r="DX12" s="660"/>
    </row>
    <row r="13" spans="2:138" ht="11.25" customHeight="1" x14ac:dyDescent="0.15">
      <c r="B13" s="563" t="s">
        <v>220</v>
      </c>
      <c r="C13" s="564"/>
      <c r="D13" s="564"/>
      <c r="E13" s="564"/>
      <c r="F13" s="564"/>
      <c r="G13" s="564"/>
      <c r="H13" s="564"/>
      <c r="I13" s="564"/>
      <c r="J13" s="564"/>
      <c r="K13" s="564"/>
      <c r="L13" s="564"/>
      <c r="M13" s="564"/>
      <c r="N13" s="564"/>
      <c r="O13" s="564"/>
      <c r="P13" s="564"/>
      <c r="Q13" s="565"/>
      <c r="R13" s="566">
        <v>55603613</v>
      </c>
      <c r="S13" s="567"/>
      <c r="T13" s="567"/>
      <c r="U13" s="567"/>
      <c r="V13" s="567"/>
      <c r="W13" s="567"/>
      <c r="X13" s="567"/>
      <c r="Y13" s="568"/>
      <c r="Z13" s="569">
        <v>5.3</v>
      </c>
      <c r="AA13" s="644"/>
      <c r="AB13" s="644"/>
      <c r="AC13" s="645"/>
      <c r="AD13" s="554">
        <v>55603613</v>
      </c>
      <c r="AE13" s="567"/>
      <c r="AF13" s="567"/>
      <c r="AG13" s="567"/>
      <c r="AH13" s="567"/>
      <c r="AI13" s="567"/>
      <c r="AJ13" s="567"/>
      <c r="AK13" s="568"/>
      <c r="AL13" s="569">
        <v>9.9</v>
      </c>
      <c r="AM13" s="644"/>
      <c r="AN13" s="644"/>
      <c r="AO13" s="646"/>
      <c r="AP13" s="563" t="s">
        <v>221</v>
      </c>
      <c r="AQ13" s="564"/>
      <c r="AR13" s="564"/>
      <c r="AS13" s="564"/>
      <c r="AT13" s="564"/>
      <c r="AU13" s="564"/>
      <c r="AV13" s="564"/>
      <c r="AW13" s="564"/>
      <c r="AX13" s="564"/>
      <c r="AY13" s="564"/>
      <c r="AZ13" s="564"/>
      <c r="BA13" s="564"/>
      <c r="BB13" s="564"/>
      <c r="BC13" s="565"/>
      <c r="BD13" s="566">
        <v>7923228</v>
      </c>
      <c r="BE13" s="567"/>
      <c r="BF13" s="567"/>
      <c r="BG13" s="567"/>
      <c r="BH13" s="567"/>
      <c r="BI13" s="567"/>
      <c r="BJ13" s="567"/>
      <c r="BK13" s="568"/>
      <c r="BL13" s="643">
        <v>2</v>
      </c>
      <c r="BM13" s="643"/>
      <c r="BN13" s="643"/>
      <c r="BO13" s="643"/>
      <c r="BP13" s="638" t="s">
        <v>118</v>
      </c>
      <c r="BQ13" s="638"/>
      <c r="BR13" s="638"/>
      <c r="BS13" s="638"/>
      <c r="BT13" s="638"/>
      <c r="BU13" s="638"/>
      <c r="BV13" s="638"/>
      <c r="BW13" s="639"/>
      <c r="BY13" s="563" t="s">
        <v>222</v>
      </c>
      <c r="BZ13" s="564"/>
      <c r="CA13" s="564"/>
      <c r="CB13" s="564"/>
      <c r="CC13" s="564"/>
      <c r="CD13" s="564"/>
      <c r="CE13" s="564"/>
      <c r="CF13" s="564"/>
      <c r="CG13" s="564"/>
      <c r="CH13" s="564"/>
      <c r="CI13" s="564"/>
      <c r="CJ13" s="564"/>
      <c r="CK13" s="564"/>
      <c r="CL13" s="565"/>
      <c r="CM13" s="566">
        <v>84605065</v>
      </c>
      <c r="CN13" s="567"/>
      <c r="CO13" s="567"/>
      <c r="CP13" s="567"/>
      <c r="CQ13" s="567"/>
      <c r="CR13" s="567"/>
      <c r="CS13" s="567"/>
      <c r="CT13" s="568"/>
      <c r="CU13" s="569">
        <v>8.1999999999999993</v>
      </c>
      <c r="CV13" s="644"/>
      <c r="CW13" s="644"/>
      <c r="CX13" s="645"/>
      <c r="CY13" s="554">
        <v>69784318</v>
      </c>
      <c r="CZ13" s="567"/>
      <c r="DA13" s="567"/>
      <c r="DB13" s="567"/>
      <c r="DC13" s="567"/>
      <c r="DD13" s="567"/>
      <c r="DE13" s="567"/>
      <c r="DF13" s="567"/>
      <c r="DG13" s="567"/>
      <c r="DH13" s="567"/>
      <c r="DI13" s="567"/>
      <c r="DJ13" s="567"/>
      <c r="DK13" s="568"/>
      <c r="DL13" s="554">
        <v>12407448</v>
      </c>
      <c r="DM13" s="567"/>
      <c r="DN13" s="567"/>
      <c r="DO13" s="567"/>
      <c r="DP13" s="567"/>
      <c r="DQ13" s="567"/>
      <c r="DR13" s="567"/>
      <c r="DS13" s="567"/>
      <c r="DT13" s="567"/>
      <c r="DU13" s="567"/>
      <c r="DV13" s="567"/>
      <c r="DW13" s="567"/>
      <c r="DX13" s="660"/>
    </row>
    <row r="14" spans="2:138" ht="11.25" customHeight="1" x14ac:dyDescent="0.15">
      <c r="B14" s="563" t="s">
        <v>223</v>
      </c>
      <c r="C14" s="564"/>
      <c r="D14" s="564"/>
      <c r="E14" s="564"/>
      <c r="F14" s="564"/>
      <c r="G14" s="564"/>
      <c r="H14" s="564"/>
      <c r="I14" s="564"/>
      <c r="J14" s="564"/>
      <c r="K14" s="564"/>
      <c r="L14" s="564"/>
      <c r="M14" s="564"/>
      <c r="N14" s="564"/>
      <c r="O14" s="564"/>
      <c r="P14" s="564"/>
      <c r="Q14" s="565"/>
      <c r="R14" s="566" t="s">
        <v>118</v>
      </c>
      <c r="S14" s="567"/>
      <c r="T14" s="567"/>
      <c r="U14" s="567"/>
      <c r="V14" s="567"/>
      <c r="W14" s="567"/>
      <c r="X14" s="567"/>
      <c r="Y14" s="568"/>
      <c r="Z14" s="569" t="s">
        <v>118</v>
      </c>
      <c r="AA14" s="644"/>
      <c r="AB14" s="644"/>
      <c r="AC14" s="645"/>
      <c r="AD14" s="554" t="s">
        <v>118</v>
      </c>
      <c r="AE14" s="567"/>
      <c r="AF14" s="567"/>
      <c r="AG14" s="567"/>
      <c r="AH14" s="567"/>
      <c r="AI14" s="567"/>
      <c r="AJ14" s="567"/>
      <c r="AK14" s="568"/>
      <c r="AL14" s="569" t="s">
        <v>118</v>
      </c>
      <c r="AM14" s="644"/>
      <c r="AN14" s="644"/>
      <c r="AO14" s="646"/>
      <c r="AP14" s="563" t="s">
        <v>224</v>
      </c>
      <c r="AQ14" s="564"/>
      <c r="AR14" s="564"/>
      <c r="AS14" s="564"/>
      <c r="AT14" s="564"/>
      <c r="AU14" s="564"/>
      <c r="AV14" s="564"/>
      <c r="AW14" s="564"/>
      <c r="AX14" s="564"/>
      <c r="AY14" s="564"/>
      <c r="AZ14" s="564"/>
      <c r="BA14" s="564"/>
      <c r="BB14" s="564"/>
      <c r="BC14" s="565"/>
      <c r="BD14" s="566">
        <v>9848706</v>
      </c>
      <c r="BE14" s="567"/>
      <c r="BF14" s="567"/>
      <c r="BG14" s="567"/>
      <c r="BH14" s="567"/>
      <c r="BI14" s="567"/>
      <c r="BJ14" s="567"/>
      <c r="BK14" s="568"/>
      <c r="BL14" s="643">
        <v>2.5</v>
      </c>
      <c r="BM14" s="643"/>
      <c r="BN14" s="643"/>
      <c r="BO14" s="643"/>
      <c r="BP14" s="638" t="s">
        <v>118</v>
      </c>
      <c r="BQ14" s="638"/>
      <c r="BR14" s="638"/>
      <c r="BS14" s="638"/>
      <c r="BT14" s="638"/>
      <c r="BU14" s="638"/>
      <c r="BV14" s="638"/>
      <c r="BW14" s="639"/>
      <c r="BY14" s="563" t="s">
        <v>225</v>
      </c>
      <c r="BZ14" s="564"/>
      <c r="CA14" s="564"/>
      <c r="CB14" s="564"/>
      <c r="CC14" s="564"/>
      <c r="CD14" s="564"/>
      <c r="CE14" s="564"/>
      <c r="CF14" s="564"/>
      <c r="CG14" s="564"/>
      <c r="CH14" s="564"/>
      <c r="CI14" s="564"/>
      <c r="CJ14" s="564"/>
      <c r="CK14" s="564"/>
      <c r="CL14" s="565"/>
      <c r="CM14" s="566">
        <v>82430779</v>
      </c>
      <c r="CN14" s="567"/>
      <c r="CO14" s="567"/>
      <c r="CP14" s="567"/>
      <c r="CQ14" s="567"/>
      <c r="CR14" s="567"/>
      <c r="CS14" s="567"/>
      <c r="CT14" s="568"/>
      <c r="CU14" s="569">
        <v>7.9</v>
      </c>
      <c r="CV14" s="644"/>
      <c r="CW14" s="644"/>
      <c r="CX14" s="645"/>
      <c r="CY14" s="554">
        <v>5951845</v>
      </c>
      <c r="CZ14" s="567"/>
      <c r="DA14" s="567"/>
      <c r="DB14" s="567"/>
      <c r="DC14" s="567"/>
      <c r="DD14" s="567"/>
      <c r="DE14" s="567"/>
      <c r="DF14" s="567"/>
      <c r="DG14" s="567"/>
      <c r="DH14" s="567"/>
      <c r="DI14" s="567"/>
      <c r="DJ14" s="567"/>
      <c r="DK14" s="568"/>
      <c r="DL14" s="554">
        <v>74485494</v>
      </c>
      <c r="DM14" s="567"/>
      <c r="DN14" s="567"/>
      <c r="DO14" s="567"/>
      <c r="DP14" s="567"/>
      <c r="DQ14" s="567"/>
      <c r="DR14" s="567"/>
      <c r="DS14" s="567"/>
      <c r="DT14" s="567"/>
      <c r="DU14" s="567"/>
      <c r="DV14" s="567"/>
      <c r="DW14" s="567"/>
      <c r="DX14" s="660"/>
    </row>
    <row r="15" spans="2:138" ht="11.25" customHeight="1" x14ac:dyDescent="0.15">
      <c r="B15" s="563" t="s">
        <v>226</v>
      </c>
      <c r="C15" s="564"/>
      <c r="D15" s="564"/>
      <c r="E15" s="564"/>
      <c r="F15" s="564"/>
      <c r="G15" s="564"/>
      <c r="H15" s="564"/>
      <c r="I15" s="564"/>
      <c r="J15" s="564"/>
      <c r="K15" s="564"/>
      <c r="L15" s="564"/>
      <c r="M15" s="564"/>
      <c r="N15" s="564"/>
      <c r="O15" s="564"/>
      <c r="P15" s="564"/>
      <c r="Q15" s="565"/>
      <c r="R15" s="566">
        <v>6218300</v>
      </c>
      <c r="S15" s="567"/>
      <c r="T15" s="567"/>
      <c r="U15" s="567"/>
      <c r="V15" s="567"/>
      <c r="W15" s="567"/>
      <c r="X15" s="567"/>
      <c r="Y15" s="568"/>
      <c r="Z15" s="569">
        <v>0.6</v>
      </c>
      <c r="AA15" s="644"/>
      <c r="AB15" s="644"/>
      <c r="AC15" s="645"/>
      <c r="AD15" s="554">
        <v>6218300</v>
      </c>
      <c r="AE15" s="567"/>
      <c r="AF15" s="567"/>
      <c r="AG15" s="567"/>
      <c r="AH15" s="567"/>
      <c r="AI15" s="567"/>
      <c r="AJ15" s="567"/>
      <c r="AK15" s="568"/>
      <c r="AL15" s="569">
        <v>1.1000000000000001</v>
      </c>
      <c r="AM15" s="644"/>
      <c r="AN15" s="644"/>
      <c r="AO15" s="646"/>
      <c r="AP15" s="563" t="s">
        <v>227</v>
      </c>
      <c r="AQ15" s="564"/>
      <c r="AR15" s="564"/>
      <c r="AS15" s="564"/>
      <c r="AT15" s="564"/>
      <c r="AU15" s="564"/>
      <c r="AV15" s="564"/>
      <c r="AW15" s="564"/>
      <c r="AX15" s="564"/>
      <c r="AY15" s="564"/>
      <c r="AZ15" s="564"/>
      <c r="BA15" s="564"/>
      <c r="BB15" s="564"/>
      <c r="BC15" s="565"/>
      <c r="BD15" s="566">
        <v>110783360</v>
      </c>
      <c r="BE15" s="567"/>
      <c r="BF15" s="567"/>
      <c r="BG15" s="567"/>
      <c r="BH15" s="567"/>
      <c r="BI15" s="567"/>
      <c r="BJ15" s="567"/>
      <c r="BK15" s="568"/>
      <c r="BL15" s="643">
        <v>28.2</v>
      </c>
      <c r="BM15" s="643"/>
      <c r="BN15" s="643"/>
      <c r="BO15" s="643"/>
      <c r="BP15" s="638">
        <v>6801677</v>
      </c>
      <c r="BQ15" s="638"/>
      <c r="BR15" s="638"/>
      <c r="BS15" s="638"/>
      <c r="BT15" s="638"/>
      <c r="BU15" s="638"/>
      <c r="BV15" s="638"/>
      <c r="BW15" s="639"/>
      <c r="BY15" s="563" t="s">
        <v>228</v>
      </c>
      <c r="BZ15" s="564"/>
      <c r="CA15" s="564"/>
      <c r="CB15" s="564"/>
      <c r="CC15" s="564"/>
      <c r="CD15" s="564"/>
      <c r="CE15" s="564"/>
      <c r="CF15" s="564"/>
      <c r="CG15" s="564"/>
      <c r="CH15" s="564"/>
      <c r="CI15" s="564"/>
      <c r="CJ15" s="564"/>
      <c r="CK15" s="564"/>
      <c r="CL15" s="565"/>
      <c r="CM15" s="566" t="s">
        <v>118</v>
      </c>
      <c r="CN15" s="567"/>
      <c r="CO15" s="567"/>
      <c r="CP15" s="567"/>
      <c r="CQ15" s="567"/>
      <c r="CR15" s="567"/>
      <c r="CS15" s="567"/>
      <c r="CT15" s="568"/>
      <c r="CU15" s="569" t="s">
        <v>118</v>
      </c>
      <c r="CV15" s="644"/>
      <c r="CW15" s="644"/>
      <c r="CX15" s="645"/>
      <c r="CY15" s="554" t="s">
        <v>118</v>
      </c>
      <c r="CZ15" s="567"/>
      <c r="DA15" s="567"/>
      <c r="DB15" s="567"/>
      <c r="DC15" s="567"/>
      <c r="DD15" s="567"/>
      <c r="DE15" s="567"/>
      <c r="DF15" s="567"/>
      <c r="DG15" s="567"/>
      <c r="DH15" s="567"/>
      <c r="DI15" s="567"/>
      <c r="DJ15" s="567"/>
      <c r="DK15" s="568"/>
      <c r="DL15" s="554" t="s">
        <v>118</v>
      </c>
      <c r="DM15" s="567"/>
      <c r="DN15" s="567"/>
      <c r="DO15" s="567"/>
      <c r="DP15" s="567"/>
      <c r="DQ15" s="567"/>
      <c r="DR15" s="567"/>
      <c r="DS15" s="567"/>
      <c r="DT15" s="567"/>
      <c r="DU15" s="567"/>
      <c r="DV15" s="567"/>
      <c r="DW15" s="567"/>
      <c r="DX15" s="660"/>
    </row>
    <row r="16" spans="2:138" ht="11.25" customHeight="1" x14ac:dyDescent="0.15">
      <c r="B16" s="563" t="s">
        <v>229</v>
      </c>
      <c r="C16" s="564"/>
      <c r="D16" s="564"/>
      <c r="E16" s="564"/>
      <c r="F16" s="564"/>
      <c r="G16" s="564"/>
      <c r="H16" s="564"/>
      <c r="I16" s="564"/>
      <c r="J16" s="564"/>
      <c r="K16" s="564"/>
      <c r="L16" s="564"/>
      <c r="M16" s="564"/>
      <c r="N16" s="564"/>
      <c r="O16" s="564"/>
      <c r="P16" s="564"/>
      <c r="Q16" s="565"/>
      <c r="R16" s="566">
        <v>1077996</v>
      </c>
      <c r="S16" s="567"/>
      <c r="T16" s="567"/>
      <c r="U16" s="567"/>
      <c r="V16" s="567"/>
      <c r="W16" s="567"/>
      <c r="X16" s="567"/>
      <c r="Y16" s="568"/>
      <c r="Z16" s="569">
        <v>0.1</v>
      </c>
      <c r="AA16" s="644"/>
      <c r="AB16" s="644"/>
      <c r="AC16" s="645"/>
      <c r="AD16" s="554">
        <v>1077996</v>
      </c>
      <c r="AE16" s="567"/>
      <c r="AF16" s="567"/>
      <c r="AG16" s="567"/>
      <c r="AH16" s="567"/>
      <c r="AI16" s="567"/>
      <c r="AJ16" s="567"/>
      <c r="AK16" s="568"/>
      <c r="AL16" s="569">
        <v>0.2</v>
      </c>
      <c r="AM16" s="644"/>
      <c r="AN16" s="644"/>
      <c r="AO16" s="646"/>
      <c r="AP16" s="563" t="s">
        <v>230</v>
      </c>
      <c r="AQ16" s="564"/>
      <c r="AR16" s="564"/>
      <c r="AS16" s="564"/>
      <c r="AT16" s="564"/>
      <c r="AU16" s="564"/>
      <c r="AV16" s="564"/>
      <c r="AW16" s="564"/>
      <c r="AX16" s="564"/>
      <c r="AY16" s="564"/>
      <c r="AZ16" s="564"/>
      <c r="BA16" s="564"/>
      <c r="BB16" s="564"/>
      <c r="BC16" s="565"/>
      <c r="BD16" s="566">
        <v>4640296</v>
      </c>
      <c r="BE16" s="567"/>
      <c r="BF16" s="567"/>
      <c r="BG16" s="567"/>
      <c r="BH16" s="567"/>
      <c r="BI16" s="567"/>
      <c r="BJ16" s="567"/>
      <c r="BK16" s="568"/>
      <c r="BL16" s="643">
        <v>1.2</v>
      </c>
      <c r="BM16" s="643"/>
      <c r="BN16" s="643"/>
      <c r="BO16" s="643"/>
      <c r="BP16" s="638" t="s">
        <v>118</v>
      </c>
      <c r="BQ16" s="638"/>
      <c r="BR16" s="638"/>
      <c r="BS16" s="638"/>
      <c r="BT16" s="638"/>
      <c r="BU16" s="638"/>
      <c r="BV16" s="638"/>
      <c r="BW16" s="639"/>
      <c r="BY16" s="563" t="s">
        <v>231</v>
      </c>
      <c r="BZ16" s="564"/>
      <c r="CA16" s="564"/>
      <c r="CB16" s="564"/>
      <c r="CC16" s="564"/>
      <c r="CD16" s="564"/>
      <c r="CE16" s="564"/>
      <c r="CF16" s="564"/>
      <c r="CG16" s="564"/>
      <c r="CH16" s="564"/>
      <c r="CI16" s="564"/>
      <c r="CJ16" s="564"/>
      <c r="CK16" s="564"/>
      <c r="CL16" s="565"/>
      <c r="CM16" s="566">
        <v>176066403</v>
      </c>
      <c r="CN16" s="567"/>
      <c r="CO16" s="567"/>
      <c r="CP16" s="567"/>
      <c r="CQ16" s="567"/>
      <c r="CR16" s="567"/>
      <c r="CS16" s="567"/>
      <c r="CT16" s="568"/>
      <c r="CU16" s="569">
        <v>17</v>
      </c>
      <c r="CV16" s="644"/>
      <c r="CW16" s="644"/>
      <c r="CX16" s="645"/>
      <c r="CY16" s="554">
        <v>7685302</v>
      </c>
      <c r="CZ16" s="567"/>
      <c r="DA16" s="567"/>
      <c r="DB16" s="567"/>
      <c r="DC16" s="567"/>
      <c r="DD16" s="567"/>
      <c r="DE16" s="567"/>
      <c r="DF16" s="567"/>
      <c r="DG16" s="567"/>
      <c r="DH16" s="567"/>
      <c r="DI16" s="567"/>
      <c r="DJ16" s="567"/>
      <c r="DK16" s="568"/>
      <c r="DL16" s="554">
        <v>126560375</v>
      </c>
      <c r="DM16" s="567"/>
      <c r="DN16" s="567"/>
      <c r="DO16" s="567"/>
      <c r="DP16" s="567"/>
      <c r="DQ16" s="567"/>
      <c r="DR16" s="567"/>
      <c r="DS16" s="567"/>
      <c r="DT16" s="567"/>
      <c r="DU16" s="567"/>
      <c r="DV16" s="567"/>
      <c r="DW16" s="567"/>
      <c r="DX16" s="660"/>
    </row>
    <row r="17" spans="2:128" ht="11.25" customHeight="1" x14ac:dyDescent="0.15">
      <c r="B17" s="563" t="s">
        <v>232</v>
      </c>
      <c r="C17" s="564"/>
      <c r="D17" s="564"/>
      <c r="E17" s="564"/>
      <c r="F17" s="564"/>
      <c r="G17" s="564"/>
      <c r="H17" s="564"/>
      <c r="I17" s="564"/>
      <c r="J17" s="564"/>
      <c r="K17" s="564"/>
      <c r="L17" s="564"/>
      <c r="M17" s="564"/>
      <c r="N17" s="564"/>
      <c r="O17" s="564"/>
      <c r="P17" s="564"/>
      <c r="Q17" s="565"/>
      <c r="R17" s="566">
        <v>5140304</v>
      </c>
      <c r="S17" s="567"/>
      <c r="T17" s="567"/>
      <c r="U17" s="567"/>
      <c r="V17" s="567"/>
      <c r="W17" s="567"/>
      <c r="X17" s="567"/>
      <c r="Y17" s="568"/>
      <c r="Z17" s="569">
        <v>0.5</v>
      </c>
      <c r="AA17" s="644"/>
      <c r="AB17" s="644"/>
      <c r="AC17" s="645"/>
      <c r="AD17" s="554">
        <v>5140304</v>
      </c>
      <c r="AE17" s="567"/>
      <c r="AF17" s="567"/>
      <c r="AG17" s="567"/>
      <c r="AH17" s="567"/>
      <c r="AI17" s="567"/>
      <c r="AJ17" s="567"/>
      <c r="AK17" s="568"/>
      <c r="AL17" s="569">
        <v>0.9</v>
      </c>
      <c r="AM17" s="644"/>
      <c r="AN17" s="644"/>
      <c r="AO17" s="646"/>
      <c r="AP17" s="563" t="s">
        <v>233</v>
      </c>
      <c r="AQ17" s="564"/>
      <c r="AR17" s="564"/>
      <c r="AS17" s="564"/>
      <c r="AT17" s="564"/>
      <c r="AU17" s="564"/>
      <c r="AV17" s="564"/>
      <c r="AW17" s="564"/>
      <c r="AX17" s="564"/>
      <c r="AY17" s="564"/>
      <c r="AZ17" s="564"/>
      <c r="BA17" s="564"/>
      <c r="BB17" s="564"/>
      <c r="BC17" s="565"/>
      <c r="BD17" s="566">
        <v>106143064</v>
      </c>
      <c r="BE17" s="567"/>
      <c r="BF17" s="567"/>
      <c r="BG17" s="567"/>
      <c r="BH17" s="567"/>
      <c r="BI17" s="567"/>
      <c r="BJ17" s="567"/>
      <c r="BK17" s="568"/>
      <c r="BL17" s="643">
        <v>27</v>
      </c>
      <c r="BM17" s="643"/>
      <c r="BN17" s="643"/>
      <c r="BO17" s="643"/>
      <c r="BP17" s="638">
        <v>6801677</v>
      </c>
      <c r="BQ17" s="638"/>
      <c r="BR17" s="638"/>
      <c r="BS17" s="638"/>
      <c r="BT17" s="638"/>
      <c r="BU17" s="638"/>
      <c r="BV17" s="638"/>
      <c r="BW17" s="639"/>
      <c r="BY17" s="563" t="s">
        <v>234</v>
      </c>
      <c r="BZ17" s="564"/>
      <c r="CA17" s="564"/>
      <c r="CB17" s="564"/>
      <c r="CC17" s="564"/>
      <c r="CD17" s="564"/>
      <c r="CE17" s="564"/>
      <c r="CF17" s="564"/>
      <c r="CG17" s="564"/>
      <c r="CH17" s="564"/>
      <c r="CI17" s="564"/>
      <c r="CJ17" s="564"/>
      <c r="CK17" s="564"/>
      <c r="CL17" s="565"/>
      <c r="CM17" s="566">
        <v>2059777</v>
      </c>
      <c r="CN17" s="567"/>
      <c r="CO17" s="567"/>
      <c r="CP17" s="567"/>
      <c r="CQ17" s="567"/>
      <c r="CR17" s="567"/>
      <c r="CS17" s="567"/>
      <c r="CT17" s="568"/>
      <c r="CU17" s="569">
        <v>0.2</v>
      </c>
      <c r="CV17" s="644"/>
      <c r="CW17" s="644"/>
      <c r="CX17" s="645"/>
      <c r="CY17" s="554" t="s">
        <v>118</v>
      </c>
      <c r="CZ17" s="567"/>
      <c r="DA17" s="567"/>
      <c r="DB17" s="567"/>
      <c r="DC17" s="567"/>
      <c r="DD17" s="567"/>
      <c r="DE17" s="567"/>
      <c r="DF17" s="567"/>
      <c r="DG17" s="567"/>
      <c r="DH17" s="567"/>
      <c r="DI17" s="567"/>
      <c r="DJ17" s="567"/>
      <c r="DK17" s="568"/>
      <c r="DL17" s="554">
        <v>99785</v>
      </c>
      <c r="DM17" s="567"/>
      <c r="DN17" s="567"/>
      <c r="DO17" s="567"/>
      <c r="DP17" s="567"/>
      <c r="DQ17" s="567"/>
      <c r="DR17" s="567"/>
      <c r="DS17" s="567"/>
      <c r="DT17" s="567"/>
      <c r="DU17" s="567"/>
      <c r="DV17" s="567"/>
      <c r="DW17" s="567"/>
      <c r="DX17" s="660"/>
    </row>
    <row r="18" spans="2:128" ht="11.25" customHeight="1" x14ac:dyDescent="0.15">
      <c r="B18" s="661" t="s">
        <v>235</v>
      </c>
      <c r="C18" s="662"/>
      <c r="D18" s="662"/>
      <c r="E18" s="662"/>
      <c r="F18" s="662"/>
      <c r="G18" s="662"/>
      <c r="H18" s="662"/>
      <c r="I18" s="662"/>
      <c r="J18" s="662"/>
      <c r="K18" s="662"/>
      <c r="L18" s="662"/>
      <c r="M18" s="662"/>
      <c r="N18" s="662"/>
      <c r="O18" s="662"/>
      <c r="P18" s="662"/>
      <c r="Q18" s="663"/>
      <c r="R18" s="566" t="s">
        <v>118</v>
      </c>
      <c r="S18" s="567"/>
      <c r="T18" s="567"/>
      <c r="U18" s="567"/>
      <c r="V18" s="567"/>
      <c r="W18" s="567"/>
      <c r="X18" s="567"/>
      <c r="Y18" s="568"/>
      <c r="Z18" s="569" t="s">
        <v>118</v>
      </c>
      <c r="AA18" s="644"/>
      <c r="AB18" s="644"/>
      <c r="AC18" s="645"/>
      <c r="AD18" s="554" t="s">
        <v>118</v>
      </c>
      <c r="AE18" s="567"/>
      <c r="AF18" s="567"/>
      <c r="AG18" s="567"/>
      <c r="AH18" s="567"/>
      <c r="AI18" s="567"/>
      <c r="AJ18" s="567"/>
      <c r="AK18" s="568"/>
      <c r="AL18" s="569" t="s">
        <v>118</v>
      </c>
      <c r="AM18" s="644"/>
      <c r="AN18" s="644"/>
      <c r="AO18" s="646"/>
      <c r="AP18" s="563" t="s">
        <v>236</v>
      </c>
      <c r="AQ18" s="564"/>
      <c r="AR18" s="564"/>
      <c r="AS18" s="564"/>
      <c r="AT18" s="564"/>
      <c r="AU18" s="564"/>
      <c r="AV18" s="564"/>
      <c r="AW18" s="564"/>
      <c r="AX18" s="564"/>
      <c r="AY18" s="564"/>
      <c r="AZ18" s="564"/>
      <c r="BA18" s="564"/>
      <c r="BB18" s="564"/>
      <c r="BC18" s="565"/>
      <c r="BD18" s="566">
        <v>130681051</v>
      </c>
      <c r="BE18" s="567"/>
      <c r="BF18" s="567"/>
      <c r="BG18" s="567"/>
      <c r="BH18" s="567"/>
      <c r="BI18" s="567"/>
      <c r="BJ18" s="567"/>
      <c r="BK18" s="568"/>
      <c r="BL18" s="643">
        <v>33.200000000000003</v>
      </c>
      <c r="BM18" s="643"/>
      <c r="BN18" s="643"/>
      <c r="BO18" s="643"/>
      <c r="BP18" s="638" t="s">
        <v>118</v>
      </c>
      <c r="BQ18" s="638"/>
      <c r="BR18" s="638"/>
      <c r="BS18" s="638"/>
      <c r="BT18" s="638"/>
      <c r="BU18" s="638"/>
      <c r="BV18" s="638"/>
      <c r="BW18" s="639"/>
      <c r="BY18" s="563" t="s">
        <v>237</v>
      </c>
      <c r="BZ18" s="564"/>
      <c r="CA18" s="564"/>
      <c r="CB18" s="564"/>
      <c r="CC18" s="564"/>
      <c r="CD18" s="564"/>
      <c r="CE18" s="564"/>
      <c r="CF18" s="564"/>
      <c r="CG18" s="564"/>
      <c r="CH18" s="564"/>
      <c r="CI18" s="564"/>
      <c r="CJ18" s="564"/>
      <c r="CK18" s="564"/>
      <c r="CL18" s="565"/>
      <c r="CM18" s="566">
        <v>122064852</v>
      </c>
      <c r="CN18" s="567"/>
      <c r="CO18" s="567"/>
      <c r="CP18" s="567"/>
      <c r="CQ18" s="567"/>
      <c r="CR18" s="567"/>
      <c r="CS18" s="567"/>
      <c r="CT18" s="568"/>
      <c r="CU18" s="569">
        <v>11.8</v>
      </c>
      <c r="CV18" s="644"/>
      <c r="CW18" s="644"/>
      <c r="CX18" s="645"/>
      <c r="CY18" s="554" t="s">
        <v>118</v>
      </c>
      <c r="CZ18" s="567"/>
      <c r="DA18" s="567"/>
      <c r="DB18" s="567"/>
      <c r="DC18" s="567"/>
      <c r="DD18" s="567"/>
      <c r="DE18" s="567"/>
      <c r="DF18" s="567"/>
      <c r="DG18" s="567"/>
      <c r="DH18" s="567"/>
      <c r="DI18" s="567"/>
      <c r="DJ18" s="567"/>
      <c r="DK18" s="568"/>
      <c r="DL18" s="554">
        <v>120805125</v>
      </c>
      <c r="DM18" s="567"/>
      <c r="DN18" s="567"/>
      <c r="DO18" s="567"/>
      <c r="DP18" s="567"/>
      <c r="DQ18" s="567"/>
      <c r="DR18" s="567"/>
      <c r="DS18" s="567"/>
      <c r="DT18" s="567"/>
      <c r="DU18" s="567"/>
      <c r="DV18" s="567"/>
      <c r="DW18" s="567"/>
      <c r="DX18" s="660"/>
    </row>
    <row r="19" spans="2:128" ht="11.25" customHeight="1" x14ac:dyDescent="0.15">
      <c r="B19" s="563" t="s">
        <v>238</v>
      </c>
      <c r="C19" s="564"/>
      <c r="D19" s="564"/>
      <c r="E19" s="564"/>
      <c r="F19" s="564"/>
      <c r="G19" s="564"/>
      <c r="H19" s="564"/>
      <c r="I19" s="564"/>
      <c r="J19" s="564"/>
      <c r="K19" s="564"/>
      <c r="L19" s="564"/>
      <c r="M19" s="564"/>
      <c r="N19" s="564"/>
      <c r="O19" s="564"/>
      <c r="P19" s="564"/>
      <c r="Q19" s="565"/>
      <c r="R19" s="566">
        <v>203871598</v>
      </c>
      <c r="S19" s="567"/>
      <c r="T19" s="567"/>
      <c r="U19" s="567"/>
      <c r="V19" s="567"/>
      <c r="W19" s="567"/>
      <c r="X19" s="567"/>
      <c r="Y19" s="568"/>
      <c r="Z19" s="569">
        <v>19.5</v>
      </c>
      <c r="AA19" s="644"/>
      <c r="AB19" s="644"/>
      <c r="AC19" s="645"/>
      <c r="AD19" s="554">
        <v>200379170</v>
      </c>
      <c r="AE19" s="567"/>
      <c r="AF19" s="567"/>
      <c r="AG19" s="567"/>
      <c r="AH19" s="567"/>
      <c r="AI19" s="567"/>
      <c r="AJ19" s="567"/>
      <c r="AK19" s="568"/>
      <c r="AL19" s="569">
        <v>35.700000000000003</v>
      </c>
      <c r="AM19" s="644"/>
      <c r="AN19" s="644"/>
      <c r="AO19" s="646"/>
      <c r="AP19" s="563" t="s">
        <v>239</v>
      </c>
      <c r="AQ19" s="564"/>
      <c r="AR19" s="564"/>
      <c r="AS19" s="564"/>
      <c r="AT19" s="564"/>
      <c r="AU19" s="564"/>
      <c r="AV19" s="564"/>
      <c r="AW19" s="564"/>
      <c r="AX19" s="564"/>
      <c r="AY19" s="564"/>
      <c r="AZ19" s="564"/>
      <c r="BA19" s="564"/>
      <c r="BB19" s="564"/>
      <c r="BC19" s="565"/>
      <c r="BD19" s="566">
        <v>11179237</v>
      </c>
      <c r="BE19" s="567"/>
      <c r="BF19" s="567"/>
      <c r="BG19" s="567"/>
      <c r="BH19" s="567"/>
      <c r="BI19" s="567"/>
      <c r="BJ19" s="567"/>
      <c r="BK19" s="568"/>
      <c r="BL19" s="643">
        <v>2.8</v>
      </c>
      <c r="BM19" s="643"/>
      <c r="BN19" s="643"/>
      <c r="BO19" s="643"/>
      <c r="BP19" s="638" t="s">
        <v>118</v>
      </c>
      <c r="BQ19" s="638"/>
      <c r="BR19" s="638"/>
      <c r="BS19" s="638"/>
      <c r="BT19" s="638"/>
      <c r="BU19" s="638"/>
      <c r="BV19" s="638"/>
      <c r="BW19" s="639"/>
      <c r="BY19" s="563" t="s">
        <v>240</v>
      </c>
      <c r="BZ19" s="564"/>
      <c r="CA19" s="564"/>
      <c r="CB19" s="564"/>
      <c r="CC19" s="564"/>
      <c r="CD19" s="564"/>
      <c r="CE19" s="564"/>
      <c r="CF19" s="564"/>
      <c r="CG19" s="564"/>
      <c r="CH19" s="564"/>
      <c r="CI19" s="564"/>
      <c r="CJ19" s="564"/>
      <c r="CK19" s="564"/>
      <c r="CL19" s="565"/>
      <c r="CM19" s="566" t="s">
        <v>118</v>
      </c>
      <c r="CN19" s="567"/>
      <c r="CO19" s="567"/>
      <c r="CP19" s="567"/>
      <c r="CQ19" s="567"/>
      <c r="CR19" s="567"/>
      <c r="CS19" s="567"/>
      <c r="CT19" s="568"/>
      <c r="CU19" s="569" t="s">
        <v>118</v>
      </c>
      <c r="CV19" s="644"/>
      <c r="CW19" s="644"/>
      <c r="CX19" s="645"/>
      <c r="CY19" s="554" t="s">
        <v>118</v>
      </c>
      <c r="CZ19" s="567"/>
      <c r="DA19" s="567"/>
      <c r="DB19" s="567"/>
      <c r="DC19" s="567"/>
      <c r="DD19" s="567"/>
      <c r="DE19" s="567"/>
      <c r="DF19" s="567"/>
      <c r="DG19" s="567"/>
      <c r="DH19" s="567"/>
      <c r="DI19" s="567"/>
      <c r="DJ19" s="567"/>
      <c r="DK19" s="568"/>
      <c r="DL19" s="554" t="s">
        <v>118</v>
      </c>
      <c r="DM19" s="567"/>
      <c r="DN19" s="567"/>
      <c r="DO19" s="567"/>
      <c r="DP19" s="567"/>
      <c r="DQ19" s="567"/>
      <c r="DR19" s="567"/>
      <c r="DS19" s="567"/>
      <c r="DT19" s="567"/>
      <c r="DU19" s="567"/>
      <c r="DV19" s="567"/>
      <c r="DW19" s="567"/>
      <c r="DX19" s="660"/>
    </row>
    <row r="20" spans="2:128" ht="11.25" customHeight="1" x14ac:dyDescent="0.15">
      <c r="B20" s="563" t="s">
        <v>241</v>
      </c>
      <c r="C20" s="564"/>
      <c r="D20" s="564"/>
      <c r="E20" s="564"/>
      <c r="F20" s="564"/>
      <c r="G20" s="564"/>
      <c r="H20" s="564"/>
      <c r="I20" s="564"/>
      <c r="J20" s="564"/>
      <c r="K20" s="564"/>
      <c r="L20" s="564"/>
      <c r="M20" s="564"/>
      <c r="N20" s="564"/>
      <c r="O20" s="564"/>
      <c r="P20" s="564"/>
      <c r="Q20" s="565"/>
      <c r="R20" s="566">
        <v>200379170</v>
      </c>
      <c r="S20" s="567"/>
      <c r="T20" s="567"/>
      <c r="U20" s="567"/>
      <c r="V20" s="567"/>
      <c r="W20" s="567"/>
      <c r="X20" s="567"/>
      <c r="Y20" s="568"/>
      <c r="Z20" s="569">
        <v>19.100000000000001</v>
      </c>
      <c r="AA20" s="644"/>
      <c r="AB20" s="644"/>
      <c r="AC20" s="645"/>
      <c r="AD20" s="554">
        <v>200379170</v>
      </c>
      <c r="AE20" s="567"/>
      <c r="AF20" s="567"/>
      <c r="AG20" s="567"/>
      <c r="AH20" s="567"/>
      <c r="AI20" s="567"/>
      <c r="AJ20" s="567"/>
      <c r="AK20" s="568"/>
      <c r="AL20" s="569">
        <v>35.700000000000003</v>
      </c>
      <c r="AM20" s="644"/>
      <c r="AN20" s="644"/>
      <c r="AO20" s="646"/>
      <c r="AP20" s="563" t="s">
        <v>242</v>
      </c>
      <c r="AQ20" s="647"/>
      <c r="AR20" s="647"/>
      <c r="AS20" s="647"/>
      <c r="AT20" s="647"/>
      <c r="AU20" s="647"/>
      <c r="AV20" s="647"/>
      <c r="AW20" s="647"/>
      <c r="AX20" s="647"/>
      <c r="AY20" s="647"/>
      <c r="AZ20" s="647"/>
      <c r="BA20" s="647"/>
      <c r="BB20" s="647"/>
      <c r="BC20" s="648"/>
      <c r="BD20" s="566">
        <v>2610233</v>
      </c>
      <c r="BE20" s="567"/>
      <c r="BF20" s="567"/>
      <c r="BG20" s="567"/>
      <c r="BH20" s="567"/>
      <c r="BI20" s="567"/>
      <c r="BJ20" s="567"/>
      <c r="BK20" s="568"/>
      <c r="BL20" s="569">
        <v>0.7</v>
      </c>
      <c r="BM20" s="644"/>
      <c r="BN20" s="644"/>
      <c r="BO20" s="645"/>
      <c r="BP20" s="554" t="s">
        <v>118</v>
      </c>
      <c r="BQ20" s="567"/>
      <c r="BR20" s="567"/>
      <c r="BS20" s="567"/>
      <c r="BT20" s="567"/>
      <c r="BU20" s="567"/>
      <c r="BV20" s="567"/>
      <c r="BW20" s="660"/>
      <c r="BY20" s="563" t="s">
        <v>243</v>
      </c>
      <c r="BZ20" s="647"/>
      <c r="CA20" s="647"/>
      <c r="CB20" s="647"/>
      <c r="CC20" s="647"/>
      <c r="CD20" s="647"/>
      <c r="CE20" s="647"/>
      <c r="CF20" s="647"/>
      <c r="CG20" s="647"/>
      <c r="CH20" s="647"/>
      <c r="CI20" s="647"/>
      <c r="CJ20" s="647"/>
      <c r="CK20" s="647"/>
      <c r="CL20" s="648"/>
      <c r="CM20" s="566" t="s">
        <v>118</v>
      </c>
      <c r="CN20" s="567"/>
      <c r="CO20" s="567"/>
      <c r="CP20" s="567"/>
      <c r="CQ20" s="567"/>
      <c r="CR20" s="567"/>
      <c r="CS20" s="567"/>
      <c r="CT20" s="568"/>
      <c r="CU20" s="569" t="s">
        <v>118</v>
      </c>
      <c r="CV20" s="644"/>
      <c r="CW20" s="644"/>
      <c r="CX20" s="645"/>
      <c r="CY20" s="554" t="s">
        <v>118</v>
      </c>
      <c r="CZ20" s="567"/>
      <c r="DA20" s="567"/>
      <c r="DB20" s="567"/>
      <c r="DC20" s="567"/>
      <c r="DD20" s="567"/>
      <c r="DE20" s="567"/>
      <c r="DF20" s="567"/>
      <c r="DG20" s="567"/>
      <c r="DH20" s="567"/>
      <c r="DI20" s="567"/>
      <c r="DJ20" s="567"/>
      <c r="DK20" s="568"/>
      <c r="DL20" s="554" t="s">
        <v>118</v>
      </c>
      <c r="DM20" s="567"/>
      <c r="DN20" s="567"/>
      <c r="DO20" s="567"/>
      <c r="DP20" s="567"/>
      <c r="DQ20" s="567"/>
      <c r="DR20" s="567"/>
      <c r="DS20" s="567"/>
      <c r="DT20" s="567"/>
      <c r="DU20" s="567"/>
      <c r="DV20" s="567"/>
      <c r="DW20" s="567"/>
      <c r="DX20" s="660"/>
    </row>
    <row r="21" spans="2:128" ht="11.25" customHeight="1" x14ac:dyDescent="0.15">
      <c r="B21" s="563" t="s">
        <v>244</v>
      </c>
      <c r="C21" s="564"/>
      <c r="D21" s="564"/>
      <c r="E21" s="564"/>
      <c r="F21" s="564"/>
      <c r="G21" s="564"/>
      <c r="H21" s="564"/>
      <c r="I21" s="564"/>
      <c r="J21" s="564"/>
      <c r="K21" s="564"/>
      <c r="L21" s="564"/>
      <c r="M21" s="564"/>
      <c r="N21" s="564"/>
      <c r="O21" s="564"/>
      <c r="P21" s="564"/>
      <c r="Q21" s="565"/>
      <c r="R21" s="566">
        <v>3486645</v>
      </c>
      <c r="S21" s="567"/>
      <c r="T21" s="567"/>
      <c r="U21" s="567"/>
      <c r="V21" s="567"/>
      <c r="W21" s="567"/>
      <c r="X21" s="567"/>
      <c r="Y21" s="568"/>
      <c r="Z21" s="569">
        <v>0.3</v>
      </c>
      <c r="AA21" s="644"/>
      <c r="AB21" s="644"/>
      <c r="AC21" s="645"/>
      <c r="AD21" s="554" t="s">
        <v>118</v>
      </c>
      <c r="AE21" s="567"/>
      <c r="AF21" s="567"/>
      <c r="AG21" s="567"/>
      <c r="AH21" s="567"/>
      <c r="AI21" s="567"/>
      <c r="AJ21" s="567"/>
      <c r="AK21" s="568"/>
      <c r="AL21" s="569" t="s">
        <v>118</v>
      </c>
      <c r="AM21" s="644"/>
      <c r="AN21" s="644"/>
      <c r="AO21" s="646"/>
      <c r="AP21" s="563" t="s">
        <v>245</v>
      </c>
      <c r="AQ21" s="647"/>
      <c r="AR21" s="647"/>
      <c r="AS21" s="647"/>
      <c r="AT21" s="647"/>
      <c r="AU21" s="647"/>
      <c r="AV21" s="647"/>
      <c r="AW21" s="647"/>
      <c r="AX21" s="647"/>
      <c r="AY21" s="647"/>
      <c r="AZ21" s="647"/>
      <c r="BA21" s="647"/>
      <c r="BB21" s="647"/>
      <c r="BC21" s="648"/>
      <c r="BD21" s="566">
        <v>726212</v>
      </c>
      <c r="BE21" s="567"/>
      <c r="BF21" s="567"/>
      <c r="BG21" s="567"/>
      <c r="BH21" s="567"/>
      <c r="BI21" s="567"/>
      <c r="BJ21" s="567"/>
      <c r="BK21" s="568"/>
      <c r="BL21" s="569">
        <v>0.2</v>
      </c>
      <c r="BM21" s="644"/>
      <c r="BN21" s="644"/>
      <c r="BO21" s="645"/>
      <c r="BP21" s="554" t="s">
        <v>118</v>
      </c>
      <c r="BQ21" s="567"/>
      <c r="BR21" s="567"/>
      <c r="BS21" s="567"/>
      <c r="BT21" s="567"/>
      <c r="BU21" s="567"/>
      <c r="BV21" s="567"/>
      <c r="BW21" s="660"/>
      <c r="BY21" s="563" t="s">
        <v>246</v>
      </c>
      <c r="BZ21" s="647"/>
      <c r="CA21" s="647"/>
      <c r="CB21" s="647"/>
      <c r="CC21" s="647"/>
      <c r="CD21" s="647"/>
      <c r="CE21" s="647"/>
      <c r="CF21" s="647"/>
      <c r="CG21" s="647"/>
      <c r="CH21" s="647"/>
      <c r="CI21" s="647"/>
      <c r="CJ21" s="647"/>
      <c r="CK21" s="647"/>
      <c r="CL21" s="648"/>
      <c r="CM21" s="566">
        <v>218578</v>
      </c>
      <c r="CN21" s="567"/>
      <c r="CO21" s="567"/>
      <c r="CP21" s="567"/>
      <c r="CQ21" s="567"/>
      <c r="CR21" s="567"/>
      <c r="CS21" s="567"/>
      <c r="CT21" s="568"/>
      <c r="CU21" s="569">
        <v>0</v>
      </c>
      <c r="CV21" s="644"/>
      <c r="CW21" s="644"/>
      <c r="CX21" s="645"/>
      <c r="CY21" s="554" t="s">
        <v>118</v>
      </c>
      <c r="CZ21" s="567"/>
      <c r="DA21" s="567"/>
      <c r="DB21" s="567"/>
      <c r="DC21" s="567"/>
      <c r="DD21" s="567"/>
      <c r="DE21" s="567"/>
      <c r="DF21" s="567"/>
      <c r="DG21" s="567"/>
      <c r="DH21" s="567"/>
      <c r="DI21" s="567"/>
      <c r="DJ21" s="567"/>
      <c r="DK21" s="568"/>
      <c r="DL21" s="554">
        <v>218578</v>
      </c>
      <c r="DM21" s="567"/>
      <c r="DN21" s="567"/>
      <c r="DO21" s="567"/>
      <c r="DP21" s="567"/>
      <c r="DQ21" s="567"/>
      <c r="DR21" s="567"/>
      <c r="DS21" s="567"/>
      <c r="DT21" s="567"/>
      <c r="DU21" s="567"/>
      <c r="DV21" s="567"/>
      <c r="DW21" s="567"/>
      <c r="DX21" s="660"/>
    </row>
    <row r="22" spans="2:128" ht="11.25" customHeight="1" x14ac:dyDescent="0.15">
      <c r="B22" s="563" t="s">
        <v>247</v>
      </c>
      <c r="C22" s="564"/>
      <c r="D22" s="564"/>
      <c r="E22" s="564"/>
      <c r="F22" s="564"/>
      <c r="G22" s="564"/>
      <c r="H22" s="564"/>
      <c r="I22" s="564"/>
      <c r="J22" s="564"/>
      <c r="K22" s="564"/>
      <c r="L22" s="564"/>
      <c r="M22" s="564"/>
      <c r="N22" s="564"/>
      <c r="O22" s="564"/>
      <c r="P22" s="564"/>
      <c r="Q22" s="565"/>
      <c r="R22" s="566">
        <v>5783</v>
      </c>
      <c r="S22" s="567"/>
      <c r="T22" s="567"/>
      <c r="U22" s="567"/>
      <c r="V22" s="567"/>
      <c r="W22" s="567"/>
      <c r="X22" s="567"/>
      <c r="Y22" s="568"/>
      <c r="Z22" s="569">
        <v>0</v>
      </c>
      <c r="AA22" s="644"/>
      <c r="AB22" s="644"/>
      <c r="AC22" s="645"/>
      <c r="AD22" s="554" t="s">
        <v>118</v>
      </c>
      <c r="AE22" s="567"/>
      <c r="AF22" s="567"/>
      <c r="AG22" s="567"/>
      <c r="AH22" s="567"/>
      <c r="AI22" s="567"/>
      <c r="AJ22" s="567"/>
      <c r="AK22" s="568"/>
      <c r="AL22" s="569" t="s">
        <v>118</v>
      </c>
      <c r="AM22" s="644"/>
      <c r="AN22" s="644"/>
      <c r="AO22" s="646"/>
      <c r="AP22" s="563" t="s">
        <v>248</v>
      </c>
      <c r="AQ22" s="564"/>
      <c r="AR22" s="564"/>
      <c r="AS22" s="564"/>
      <c r="AT22" s="564"/>
      <c r="AU22" s="564"/>
      <c r="AV22" s="564"/>
      <c r="AW22" s="564"/>
      <c r="AX22" s="564"/>
      <c r="AY22" s="564"/>
      <c r="AZ22" s="564"/>
      <c r="BA22" s="564"/>
      <c r="BB22" s="564"/>
      <c r="BC22" s="565"/>
      <c r="BD22" s="566">
        <v>14170753</v>
      </c>
      <c r="BE22" s="567"/>
      <c r="BF22" s="567"/>
      <c r="BG22" s="567"/>
      <c r="BH22" s="567"/>
      <c r="BI22" s="567"/>
      <c r="BJ22" s="567"/>
      <c r="BK22" s="568"/>
      <c r="BL22" s="569">
        <v>3.6</v>
      </c>
      <c r="BM22" s="644"/>
      <c r="BN22" s="644"/>
      <c r="BO22" s="645"/>
      <c r="BP22" s="554" t="s">
        <v>118</v>
      </c>
      <c r="BQ22" s="567"/>
      <c r="BR22" s="567"/>
      <c r="BS22" s="567"/>
      <c r="BT22" s="567"/>
      <c r="BU22" s="567"/>
      <c r="BV22" s="567"/>
      <c r="BW22" s="660"/>
      <c r="BY22" s="563" t="s">
        <v>249</v>
      </c>
      <c r="BZ22" s="647"/>
      <c r="CA22" s="647"/>
      <c r="CB22" s="647"/>
      <c r="CC22" s="647"/>
      <c r="CD22" s="647"/>
      <c r="CE22" s="647"/>
      <c r="CF22" s="647"/>
      <c r="CG22" s="647"/>
      <c r="CH22" s="647"/>
      <c r="CI22" s="647"/>
      <c r="CJ22" s="647"/>
      <c r="CK22" s="647"/>
      <c r="CL22" s="648"/>
      <c r="CM22" s="566">
        <v>4703526</v>
      </c>
      <c r="CN22" s="567"/>
      <c r="CO22" s="567"/>
      <c r="CP22" s="567"/>
      <c r="CQ22" s="567"/>
      <c r="CR22" s="567"/>
      <c r="CS22" s="567"/>
      <c r="CT22" s="568"/>
      <c r="CU22" s="569">
        <v>0.5</v>
      </c>
      <c r="CV22" s="644"/>
      <c r="CW22" s="644"/>
      <c r="CX22" s="645"/>
      <c r="CY22" s="554" t="s">
        <v>118</v>
      </c>
      <c r="CZ22" s="567"/>
      <c r="DA22" s="567"/>
      <c r="DB22" s="567"/>
      <c r="DC22" s="567"/>
      <c r="DD22" s="567"/>
      <c r="DE22" s="567"/>
      <c r="DF22" s="567"/>
      <c r="DG22" s="567"/>
      <c r="DH22" s="567"/>
      <c r="DI22" s="567"/>
      <c r="DJ22" s="567"/>
      <c r="DK22" s="568"/>
      <c r="DL22" s="554">
        <v>4703526</v>
      </c>
      <c r="DM22" s="567"/>
      <c r="DN22" s="567"/>
      <c r="DO22" s="567"/>
      <c r="DP22" s="567"/>
      <c r="DQ22" s="567"/>
      <c r="DR22" s="567"/>
      <c r="DS22" s="567"/>
      <c r="DT22" s="567"/>
      <c r="DU22" s="567"/>
      <c r="DV22" s="567"/>
      <c r="DW22" s="567"/>
      <c r="DX22" s="660"/>
    </row>
    <row r="23" spans="2:128" ht="11.25" customHeight="1" x14ac:dyDescent="0.15">
      <c r="B23" s="563" t="s">
        <v>250</v>
      </c>
      <c r="C23" s="564"/>
      <c r="D23" s="564"/>
      <c r="E23" s="564"/>
      <c r="F23" s="564"/>
      <c r="G23" s="564"/>
      <c r="H23" s="564"/>
      <c r="I23" s="564"/>
      <c r="J23" s="564"/>
      <c r="K23" s="564"/>
      <c r="L23" s="564"/>
      <c r="M23" s="564"/>
      <c r="N23" s="564"/>
      <c r="O23" s="564"/>
      <c r="P23" s="564"/>
      <c r="Q23" s="565"/>
      <c r="R23" s="566">
        <v>660824038</v>
      </c>
      <c r="S23" s="567"/>
      <c r="T23" s="567"/>
      <c r="U23" s="567"/>
      <c r="V23" s="567"/>
      <c r="W23" s="567"/>
      <c r="X23" s="567"/>
      <c r="Y23" s="568"/>
      <c r="Z23" s="569">
        <v>63.1</v>
      </c>
      <c r="AA23" s="644"/>
      <c r="AB23" s="644"/>
      <c r="AC23" s="645"/>
      <c r="AD23" s="554">
        <v>557665266</v>
      </c>
      <c r="AE23" s="567"/>
      <c r="AF23" s="567"/>
      <c r="AG23" s="567"/>
      <c r="AH23" s="567"/>
      <c r="AI23" s="567"/>
      <c r="AJ23" s="567"/>
      <c r="AK23" s="568"/>
      <c r="AL23" s="569">
        <v>99.4</v>
      </c>
      <c r="AM23" s="644"/>
      <c r="AN23" s="644"/>
      <c r="AO23" s="646"/>
      <c r="AP23" s="563" t="s">
        <v>251</v>
      </c>
      <c r="AQ23" s="564"/>
      <c r="AR23" s="564"/>
      <c r="AS23" s="564"/>
      <c r="AT23" s="564"/>
      <c r="AU23" s="564"/>
      <c r="AV23" s="564"/>
      <c r="AW23" s="564"/>
      <c r="AX23" s="564"/>
      <c r="AY23" s="564"/>
      <c r="AZ23" s="564"/>
      <c r="BA23" s="564"/>
      <c r="BB23" s="564"/>
      <c r="BC23" s="565"/>
      <c r="BD23" s="566">
        <v>27505012</v>
      </c>
      <c r="BE23" s="567"/>
      <c r="BF23" s="567"/>
      <c r="BG23" s="567"/>
      <c r="BH23" s="567"/>
      <c r="BI23" s="567"/>
      <c r="BJ23" s="567"/>
      <c r="BK23" s="568"/>
      <c r="BL23" s="569">
        <v>7</v>
      </c>
      <c r="BM23" s="644"/>
      <c r="BN23" s="644"/>
      <c r="BO23" s="645"/>
      <c r="BP23" s="554" t="s">
        <v>118</v>
      </c>
      <c r="BQ23" s="567"/>
      <c r="BR23" s="567"/>
      <c r="BS23" s="567"/>
      <c r="BT23" s="567"/>
      <c r="BU23" s="567"/>
      <c r="BV23" s="567"/>
      <c r="BW23" s="660"/>
      <c r="BY23" s="563" t="s">
        <v>252</v>
      </c>
      <c r="BZ23" s="647"/>
      <c r="CA23" s="647"/>
      <c r="CB23" s="647"/>
      <c r="CC23" s="647"/>
      <c r="CD23" s="647"/>
      <c r="CE23" s="647"/>
      <c r="CF23" s="647"/>
      <c r="CG23" s="647"/>
      <c r="CH23" s="647"/>
      <c r="CI23" s="647"/>
      <c r="CJ23" s="647"/>
      <c r="CK23" s="647"/>
      <c r="CL23" s="648"/>
      <c r="CM23" s="566">
        <v>5852358</v>
      </c>
      <c r="CN23" s="567"/>
      <c r="CO23" s="567"/>
      <c r="CP23" s="567"/>
      <c r="CQ23" s="567"/>
      <c r="CR23" s="567"/>
      <c r="CS23" s="567"/>
      <c r="CT23" s="568"/>
      <c r="CU23" s="569">
        <v>0.6</v>
      </c>
      <c r="CV23" s="644"/>
      <c r="CW23" s="644"/>
      <c r="CX23" s="645"/>
      <c r="CY23" s="554" t="s">
        <v>118</v>
      </c>
      <c r="CZ23" s="567"/>
      <c r="DA23" s="567"/>
      <c r="DB23" s="567"/>
      <c r="DC23" s="567"/>
      <c r="DD23" s="567"/>
      <c r="DE23" s="567"/>
      <c r="DF23" s="567"/>
      <c r="DG23" s="567"/>
      <c r="DH23" s="567"/>
      <c r="DI23" s="567"/>
      <c r="DJ23" s="567"/>
      <c r="DK23" s="568"/>
      <c r="DL23" s="554">
        <v>5852358</v>
      </c>
      <c r="DM23" s="567"/>
      <c r="DN23" s="567"/>
      <c r="DO23" s="567"/>
      <c r="DP23" s="567"/>
      <c r="DQ23" s="567"/>
      <c r="DR23" s="567"/>
      <c r="DS23" s="567"/>
      <c r="DT23" s="567"/>
      <c r="DU23" s="567"/>
      <c r="DV23" s="567"/>
      <c r="DW23" s="567"/>
      <c r="DX23" s="660"/>
    </row>
    <row r="24" spans="2:128" ht="11.25" customHeight="1" x14ac:dyDescent="0.15">
      <c r="B24" s="563" t="s">
        <v>253</v>
      </c>
      <c r="C24" s="564"/>
      <c r="D24" s="564"/>
      <c r="E24" s="564"/>
      <c r="F24" s="564"/>
      <c r="G24" s="564"/>
      <c r="H24" s="564"/>
      <c r="I24" s="564"/>
      <c r="J24" s="564"/>
      <c r="K24" s="564"/>
      <c r="L24" s="564"/>
      <c r="M24" s="564"/>
      <c r="N24" s="564"/>
      <c r="O24" s="564"/>
      <c r="P24" s="564"/>
      <c r="Q24" s="565"/>
      <c r="R24" s="566">
        <v>275803</v>
      </c>
      <c r="S24" s="567"/>
      <c r="T24" s="567"/>
      <c r="U24" s="567"/>
      <c r="V24" s="567"/>
      <c r="W24" s="567"/>
      <c r="X24" s="567"/>
      <c r="Y24" s="568"/>
      <c r="Z24" s="569">
        <v>0</v>
      </c>
      <c r="AA24" s="644"/>
      <c r="AB24" s="644"/>
      <c r="AC24" s="645"/>
      <c r="AD24" s="554">
        <v>275803</v>
      </c>
      <c r="AE24" s="567"/>
      <c r="AF24" s="567"/>
      <c r="AG24" s="567"/>
      <c r="AH24" s="567"/>
      <c r="AI24" s="567"/>
      <c r="AJ24" s="567"/>
      <c r="AK24" s="568"/>
      <c r="AL24" s="569">
        <v>0</v>
      </c>
      <c r="AM24" s="644"/>
      <c r="AN24" s="644"/>
      <c r="AO24" s="646"/>
      <c r="AP24" s="563" t="s">
        <v>254</v>
      </c>
      <c r="AQ24" s="564"/>
      <c r="AR24" s="564"/>
      <c r="AS24" s="564"/>
      <c r="AT24" s="564"/>
      <c r="AU24" s="564"/>
      <c r="AV24" s="564"/>
      <c r="AW24" s="564"/>
      <c r="AX24" s="564"/>
      <c r="AY24" s="564"/>
      <c r="AZ24" s="564"/>
      <c r="BA24" s="564"/>
      <c r="BB24" s="564"/>
      <c r="BC24" s="565"/>
      <c r="BD24" s="566">
        <v>520</v>
      </c>
      <c r="BE24" s="567"/>
      <c r="BF24" s="567"/>
      <c r="BG24" s="567"/>
      <c r="BH24" s="567"/>
      <c r="BI24" s="567"/>
      <c r="BJ24" s="567"/>
      <c r="BK24" s="568"/>
      <c r="BL24" s="569">
        <v>0</v>
      </c>
      <c r="BM24" s="644"/>
      <c r="BN24" s="644"/>
      <c r="BO24" s="645"/>
      <c r="BP24" s="554" t="s">
        <v>118</v>
      </c>
      <c r="BQ24" s="567"/>
      <c r="BR24" s="567"/>
      <c r="BS24" s="567"/>
      <c r="BT24" s="567"/>
      <c r="BU24" s="567"/>
      <c r="BV24" s="567"/>
      <c r="BW24" s="660"/>
      <c r="BY24" s="563" t="s">
        <v>255</v>
      </c>
      <c r="BZ24" s="647"/>
      <c r="CA24" s="647"/>
      <c r="CB24" s="647"/>
      <c r="CC24" s="647"/>
      <c r="CD24" s="647"/>
      <c r="CE24" s="647"/>
      <c r="CF24" s="647"/>
      <c r="CG24" s="647"/>
      <c r="CH24" s="647"/>
      <c r="CI24" s="647"/>
      <c r="CJ24" s="647"/>
      <c r="CK24" s="647"/>
      <c r="CL24" s="648"/>
      <c r="CM24" s="566">
        <v>338601</v>
      </c>
      <c r="CN24" s="567"/>
      <c r="CO24" s="567"/>
      <c r="CP24" s="567"/>
      <c r="CQ24" s="567"/>
      <c r="CR24" s="567"/>
      <c r="CS24" s="567"/>
      <c r="CT24" s="568"/>
      <c r="CU24" s="569">
        <v>0</v>
      </c>
      <c r="CV24" s="644"/>
      <c r="CW24" s="644"/>
      <c r="CX24" s="645"/>
      <c r="CY24" s="554" t="s">
        <v>118</v>
      </c>
      <c r="CZ24" s="567"/>
      <c r="DA24" s="567"/>
      <c r="DB24" s="567"/>
      <c r="DC24" s="567"/>
      <c r="DD24" s="567"/>
      <c r="DE24" s="567"/>
      <c r="DF24" s="567"/>
      <c r="DG24" s="567"/>
      <c r="DH24" s="567"/>
      <c r="DI24" s="567"/>
      <c r="DJ24" s="567"/>
      <c r="DK24" s="568"/>
      <c r="DL24" s="554">
        <v>338601</v>
      </c>
      <c r="DM24" s="567"/>
      <c r="DN24" s="567"/>
      <c r="DO24" s="567"/>
      <c r="DP24" s="567"/>
      <c r="DQ24" s="567"/>
      <c r="DR24" s="567"/>
      <c r="DS24" s="567"/>
      <c r="DT24" s="567"/>
      <c r="DU24" s="567"/>
      <c r="DV24" s="567"/>
      <c r="DW24" s="567"/>
      <c r="DX24" s="660"/>
    </row>
    <row r="25" spans="2:128" ht="11.25" customHeight="1" x14ac:dyDescent="0.15">
      <c r="B25" s="563" t="s">
        <v>256</v>
      </c>
      <c r="C25" s="564"/>
      <c r="D25" s="564"/>
      <c r="E25" s="564"/>
      <c r="F25" s="564"/>
      <c r="G25" s="564"/>
      <c r="H25" s="564"/>
      <c r="I25" s="564"/>
      <c r="J25" s="564"/>
      <c r="K25" s="564"/>
      <c r="L25" s="564"/>
      <c r="M25" s="564"/>
      <c r="N25" s="564"/>
      <c r="O25" s="564"/>
      <c r="P25" s="564"/>
      <c r="Q25" s="565"/>
      <c r="R25" s="566">
        <v>1555336</v>
      </c>
      <c r="S25" s="567"/>
      <c r="T25" s="567"/>
      <c r="U25" s="567"/>
      <c r="V25" s="567"/>
      <c r="W25" s="567"/>
      <c r="X25" s="567"/>
      <c r="Y25" s="568"/>
      <c r="Z25" s="569">
        <v>0.1</v>
      </c>
      <c r="AA25" s="644"/>
      <c r="AB25" s="644"/>
      <c r="AC25" s="645"/>
      <c r="AD25" s="554" t="s">
        <v>118</v>
      </c>
      <c r="AE25" s="567"/>
      <c r="AF25" s="567"/>
      <c r="AG25" s="567"/>
      <c r="AH25" s="567"/>
      <c r="AI25" s="567"/>
      <c r="AJ25" s="567"/>
      <c r="AK25" s="568"/>
      <c r="AL25" s="569" t="s">
        <v>118</v>
      </c>
      <c r="AM25" s="644"/>
      <c r="AN25" s="644"/>
      <c r="AO25" s="646"/>
      <c r="AP25" s="563" t="s">
        <v>257</v>
      </c>
      <c r="AQ25" s="564"/>
      <c r="AR25" s="564"/>
      <c r="AS25" s="564"/>
      <c r="AT25" s="564"/>
      <c r="AU25" s="564"/>
      <c r="AV25" s="564"/>
      <c r="AW25" s="564"/>
      <c r="AX25" s="564"/>
      <c r="AY25" s="564"/>
      <c r="AZ25" s="564"/>
      <c r="BA25" s="564"/>
      <c r="BB25" s="564"/>
      <c r="BC25" s="565"/>
      <c r="BD25" s="566" t="s">
        <v>118</v>
      </c>
      <c r="BE25" s="567"/>
      <c r="BF25" s="567"/>
      <c r="BG25" s="567"/>
      <c r="BH25" s="567"/>
      <c r="BI25" s="567"/>
      <c r="BJ25" s="567"/>
      <c r="BK25" s="568"/>
      <c r="BL25" s="569" t="s">
        <v>118</v>
      </c>
      <c r="BM25" s="644"/>
      <c r="BN25" s="644"/>
      <c r="BO25" s="645"/>
      <c r="BP25" s="554" t="s">
        <v>118</v>
      </c>
      <c r="BQ25" s="567"/>
      <c r="BR25" s="567"/>
      <c r="BS25" s="567"/>
      <c r="BT25" s="567"/>
      <c r="BU25" s="567"/>
      <c r="BV25" s="567"/>
      <c r="BW25" s="660"/>
      <c r="BY25" s="563" t="s">
        <v>258</v>
      </c>
      <c r="BZ25" s="647"/>
      <c r="CA25" s="647"/>
      <c r="CB25" s="647"/>
      <c r="CC25" s="647"/>
      <c r="CD25" s="647"/>
      <c r="CE25" s="647"/>
      <c r="CF25" s="647"/>
      <c r="CG25" s="647"/>
      <c r="CH25" s="647"/>
      <c r="CI25" s="647"/>
      <c r="CJ25" s="647"/>
      <c r="CK25" s="647"/>
      <c r="CL25" s="648"/>
      <c r="CM25" s="566">
        <v>64539817</v>
      </c>
      <c r="CN25" s="567"/>
      <c r="CO25" s="567"/>
      <c r="CP25" s="567"/>
      <c r="CQ25" s="567"/>
      <c r="CR25" s="567"/>
      <c r="CS25" s="567"/>
      <c r="CT25" s="568"/>
      <c r="CU25" s="569">
        <v>6.2</v>
      </c>
      <c r="CV25" s="644"/>
      <c r="CW25" s="644"/>
      <c r="CX25" s="645"/>
      <c r="CY25" s="554" t="s">
        <v>118</v>
      </c>
      <c r="CZ25" s="567"/>
      <c r="DA25" s="567"/>
      <c r="DB25" s="567"/>
      <c r="DC25" s="567"/>
      <c r="DD25" s="567"/>
      <c r="DE25" s="567"/>
      <c r="DF25" s="567"/>
      <c r="DG25" s="567"/>
      <c r="DH25" s="567"/>
      <c r="DI25" s="567"/>
      <c r="DJ25" s="567"/>
      <c r="DK25" s="568"/>
      <c r="DL25" s="554">
        <v>64539817</v>
      </c>
      <c r="DM25" s="567"/>
      <c r="DN25" s="567"/>
      <c r="DO25" s="567"/>
      <c r="DP25" s="567"/>
      <c r="DQ25" s="567"/>
      <c r="DR25" s="567"/>
      <c r="DS25" s="567"/>
      <c r="DT25" s="567"/>
      <c r="DU25" s="567"/>
      <c r="DV25" s="567"/>
      <c r="DW25" s="567"/>
      <c r="DX25" s="660"/>
    </row>
    <row r="26" spans="2:128" ht="11.25" customHeight="1" x14ac:dyDescent="0.15">
      <c r="B26" s="563" t="s">
        <v>259</v>
      </c>
      <c r="C26" s="564"/>
      <c r="D26" s="564"/>
      <c r="E26" s="564"/>
      <c r="F26" s="564"/>
      <c r="G26" s="564"/>
      <c r="H26" s="564"/>
      <c r="I26" s="564"/>
      <c r="J26" s="564"/>
      <c r="K26" s="564"/>
      <c r="L26" s="564"/>
      <c r="M26" s="564"/>
      <c r="N26" s="564"/>
      <c r="O26" s="564"/>
      <c r="P26" s="564"/>
      <c r="Q26" s="565"/>
      <c r="R26" s="566">
        <v>7586321</v>
      </c>
      <c r="S26" s="567"/>
      <c r="T26" s="567"/>
      <c r="U26" s="567"/>
      <c r="V26" s="567"/>
      <c r="W26" s="567"/>
      <c r="X26" s="567"/>
      <c r="Y26" s="568"/>
      <c r="Z26" s="569">
        <v>0.7</v>
      </c>
      <c r="AA26" s="644"/>
      <c r="AB26" s="644"/>
      <c r="AC26" s="645"/>
      <c r="AD26" s="554">
        <v>276386</v>
      </c>
      <c r="AE26" s="567"/>
      <c r="AF26" s="567"/>
      <c r="AG26" s="567"/>
      <c r="AH26" s="567"/>
      <c r="AI26" s="567"/>
      <c r="AJ26" s="567"/>
      <c r="AK26" s="568"/>
      <c r="AL26" s="569">
        <v>0</v>
      </c>
      <c r="AM26" s="644"/>
      <c r="AN26" s="644"/>
      <c r="AO26" s="646"/>
      <c r="AP26" s="563" t="s">
        <v>260</v>
      </c>
      <c r="AQ26" s="564"/>
      <c r="AR26" s="564"/>
      <c r="AS26" s="564"/>
      <c r="AT26" s="564"/>
      <c r="AU26" s="564"/>
      <c r="AV26" s="564"/>
      <c r="AW26" s="564"/>
      <c r="AX26" s="564"/>
      <c r="AY26" s="564"/>
      <c r="AZ26" s="564"/>
      <c r="BA26" s="564"/>
      <c r="BB26" s="564"/>
      <c r="BC26" s="565"/>
      <c r="BD26" s="566" t="s">
        <v>118</v>
      </c>
      <c r="BE26" s="567"/>
      <c r="BF26" s="567"/>
      <c r="BG26" s="567"/>
      <c r="BH26" s="567"/>
      <c r="BI26" s="567"/>
      <c r="BJ26" s="567"/>
      <c r="BK26" s="568"/>
      <c r="BL26" s="569" t="s">
        <v>118</v>
      </c>
      <c r="BM26" s="644"/>
      <c r="BN26" s="644"/>
      <c r="BO26" s="645"/>
      <c r="BP26" s="554" t="s">
        <v>118</v>
      </c>
      <c r="BQ26" s="567"/>
      <c r="BR26" s="567"/>
      <c r="BS26" s="567"/>
      <c r="BT26" s="567"/>
      <c r="BU26" s="567"/>
      <c r="BV26" s="567"/>
      <c r="BW26" s="660"/>
      <c r="BY26" s="563" t="s">
        <v>261</v>
      </c>
      <c r="BZ26" s="647"/>
      <c r="CA26" s="647"/>
      <c r="CB26" s="647"/>
      <c r="CC26" s="647"/>
      <c r="CD26" s="647"/>
      <c r="CE26" s="647"/>
      <c r="CF26" s="647"/>
      <c r="CG26" s="647"/>
      <c r="CH26" s="647"/>
      <c r="CI26" s="647"/>
      <c r="CJ26" s="647"/>
      <c r="CK26" s="647"/>
      <c r="CL26" s="648"/>
      <c r="CM26" s="566">
        <v>518971</v>
      </c>
      <c r="CN26" s="567"/>
      <c r="CO26" s="567"/>
      <c r="CP26" s="567"/>
      <c r="CQ26" s="567"/>
      <c r="CR26" s="567"/>
      <c r="CS26" s="567"/>
      <c r="CT26" s="568"/>
      <c r="CU26" s="569">
        <v>0.1</v>
      </c>
      <c r="CV26" s="644"/>
      <c r="CW26" s="644"/>
      <c r="CX26" s="645"/>
      <c r="CY26" s="554" t="s">
        <v>118</v>
      </c>
      <c r="CZ26" s="567"/>
      <c r="DA26" s="567"/>
      <c r="DB26" s="567"/>
      <c r="DC26" s="567"/>
      <c r="DD26" s="567"/>
      <c r="DE26" s="567"/>
      <c r="DF26" s="567"/>
      <c r="DG26" s="567"/>
      <c r="DH26" s="567"/>
      <c r="DI26" s="567"/>
      <c r="DJ26" s="567"/>
      <c r="DK26" s="568"/>
      <c r="DL26" s="554">
        <v>518971</v>
      </c>
      <c r="DM26" s="567"/>
      <c r="DN26" s="567"/>
      <c r="DO26" s="567"/>
      <c r="DP26" s="567"/>
      <c r="DQ26" s="567"/>
      <c r="DR26" s="567"/>
      <c r="DS26" s="567"/>
      <c r="DT26" s="567"/>
      <c r="DU26" s="567"/>
      <c r="DV26" s="567"/>
      <c r="DW26" s="567"/>
      <c r="DX26" s="660"/>
    </row>
    <row r="27" spans="2:128" ht="11.25" customHeight="1" x14ac:dyDescent="0.15">
      <c r="B27" s="563" t="s">
        <v>262</v>
      </c>
      <c r="C27" s="564"/>
      <c r="D27" s="564"/>
      <c r="E27" s="564"/>
      <c r="F27" s="564"/>
      <c r="G27" s="564"/>
      <c r="H27" s="564"/>
      <c r="I27" s="564"/>
      <c r="J27" s="564"/>
      <c r="K27" s="564"/>
      <c r="L27" s="564"/>
      <c r="M27" s="564"/>
      <c r="N27" s="564"/>
      <c r="O27" s="564"/>
      <c r="P27" s="564"/>
      <c r="Q27" s="565"/>
      <c r="R27" s="566">
        <v>3148291</v>
      </c>
      <c r="S27" s="567"/>
      <c r="T27" s="567"/>
      <c r="U27" s="567"/>
      <c r="V27" s="567"/>
      <c r="W27" s="567"/>
      <c r="X27" s="567"/>
      <c r="Y27" s="568"/>
      <c r="Z27" s="569">
        <v>0.3</v>
      </c>
      <c r="AA27" s="644"/>
      <c r="AB27" s="644"/>
      <c r="AC27" s="645"/>
      <c r="AD27" s="554">
        <v>935192</v>
      </c>
      <c r="AE27" s="567"/>
      <c r="AF27" s="567"/>
      <c r="AG27" s="567"/>
      <c r="AH27" s="567"/>
      <c r="AI27" s="567"/>
      <c r="AJ27" s="567"/>
      <c r="AK27" s="568"/>
      <c r="AL27" s="569">
        <v>0.2</v>
      </c>
      <c r="AM27" s="644"/>
      <c r="AN27" s="644"/>
      <c r="AO27" s="646"/>
      <c r="AP27" s="563" t="s">
        <v>263</v>
      </c>
      <c r="AQ27" s="564"/>
      <c r="AR27" s="564"/>
      <c r="AS27" s="564"/>
      <c r="AT27" s="564"/>
      <c r="AU27" s="564"/>
      <c r="AV27" s="564"/>
      <c r="AW27" s="564"/>
      <c r="AX27" s="564"/>
      <c r="AY27" s="564"/>
      <c r="AZ27" s="564"/>
      <c r="BA27" s="564"/>
      <c r="BB27" s="564"/>
      <c r="BC27" s="565"/>
      <c r="BD27" s="566">
        <v>118046</v>
      </c>
      <c r="BE27" s="567"/>
      <c r="BF27" s="567"/>
      <c r="BG27" s="567"/>
      <c r="BH27" s="567"/>
      <c r="BI27" s="567"/>
      <c r="BJ27" s="567"/>
      <c r="BK27" s="568"/>
      <c r="BL27" s="569">
        <v>0</v>
      </c>
      <c r="BM27" s="644"/>
      <c r="BN27" s="644"/>
      <c r="BO27" s="645"/>
      <c r="BP27" s="554" t="s">
        <v>118</v>
      </c>
      <c r="BQ27" s="567"/>
      <c r="BR27" s="567"/>
      <c r="BS27" s="567"/>
      <c r="BT27" s="567"/>
      <c r="BU27" s="567"/>
      <c r="BV27" s="567"/>
      <c r="BW27" s="660"/>
      <c r="BY27" s="563" t="s">
        <v>264</v>
      </c>
      <c r="BZ27" s="647"/>
      <c r="CA27" s="647"/>
      <c r="CB27" s="647"/>
      <c r="CC27" s="647"/>
      <c r="CD27" s="647"/>
      <c r="CE27" s="647"/>
      <c r="CF27" s="647"/>
      <c r="CG27" s="647"/>
      <c r="CH27" s="647"/>
      <c r="CI27" s="647"/>
      <c r="CJ27" s="647"/>
      <c r="CK27" s="647"/>
      <c r="CL27" s="648"/>
      <c r="CM27" s="566" t="s">
        <v>118</v>
      </c>
      <c r="CN27" s="567"/>
      <c r="CO27" s="567"/>
      <c r="CP27" s="567"/>
      <c r="CQ27" s="567"/>
      <c r="CR27" s="567"/>
      <c r="CS27" s="567"/>
      <c r="CT27" s="568"/>
      <c r="CU27" s="569" t="s">
        <v>118</v>
      </c>
      <c r="CV27" s="644"/>
      <c r="CW27" s="644"/>
      <c r="CX27" s="645"/>
      <c r="CY27" s="554" t="s">
        <v>118</v>
      </c>
      <c r="CZ27" s="567"/>
      <c r="DA27" s="567"/>
      <c r="DB27" s="567"/>
      <c r="DC27" s="567"/>
      <c r="DD27" s="567"/>
      <c r="DE27" s="567"/>
      <c r="DF27" s="567"/>
      <c r="DG27" s="567"/>
      <c r="DH27" s="567"/>
      <c r="DI27" s="567"/>
      <c r="DJ27" s="567"/>
      <c r="DK27" s="568"/>
      <c r="DL27" s="554" t="s">
        <v>118</v>
      </c>
      <c r="DM27" s="567"/>
      <c r="DN27" s="567"/>
      <c r="DO27" s="567"/>
      <c r="DP27" s="567"/>
      <c r="DQ27" s="567"/>
      <c r="DR27" s="567"/>
      <c r="DS27" s="567"/>
      <c r="DT27" s="567"/>
      <c r="DU27" s="567"/>
      <c r="DV27" s="567"/>
      <c r="DW27" s="567"/>
      <c r="DX27" s="660"/>
    </row>
    <row r="28" spans="2:128" ht="11.25" customHeight="1" x14ac:dyDescent="0.15">
      <c r="B28" s="563" t="s">
        <v>265</v>
      </c>
      <c r="C28" s="564"/>
      <c r="D28" s="564"/>
      <c r="E28" s="564"/>
      <c r="F28" s="564"/>
      <c r="G28" s="564"/>
      <c r="H28" s="564"/>
      <c r="I28" s="564"/>
      <c r="J28" s="564"/>
      <c r="K28" s="564"/>
      <c r="L28" s="564"/>
      <c r="M28" s="564"/>
      <c r="N28" s="564"/>
      <c r="O28" s="564"/>
      <c r="P28" s="564"/>
      <c r="Q28" s="565"/>
      <c r="R28" s="566">
        <v>94772182</v>
      </c>
      <c r="S28" s="567"/>
      <c r="T28" s="567"/>
      <c r="U28" s="567"/>
      <c r="V28" s="567"/>
      <c r="W28" s="567"/>
      <c r="X28" s="567"/>
      <c r="Y28" s="568"/>
      <c r="Z28" s="569">
        <v>9</v>
      </c>
      <c r="AA28" s="644"/>
      <c r="AB28" s="644"/>
      <c r="AC28" s="645"/>
      <c r="AD28" s="554" t="s">
        <v>118</v>
      </c>
      <c r="AE28" s="567"/>
      <c r="AF28" s="567"/>
      <c r="AG28" s="567"/>
      <c r="AH28" s="567"/>
      <c r="AI28" s="567"/>
      <c r="AJ28" s="567"/>
      <c r="AK28" s="568"/>
      <c r="AL28" s="569" t="s">
        <v>118</v>
      </c>
      <c r="AM28" s="644"/>
      <c r="AN28" s="644"/>
      <c r="AO28" s="646"/>
      <c r="AP28" s="563" t="s">
        <v>266</v>
      </c>
      <c r="AQ28" s="564"/>
      <c r="AR28" s="564"/>
      <c r="AS28" s="564"/>
      <c r="AT28" s="564"/>
      <c r="AU28" s="564"/>
      <c r="AV28" s="564"/>
      <c r="AW28" s="564"/>
      <c r="AX28" s="564"/>
      <c r="AY28" s="564"/>
      <c r="AZ28" s="564"/>
      <c r="BA28" s="564"/>
      <c r="BB28" s="564"/>
      <c r="BC28" s="565"/>
      <c r="BD28" s="566">
        <v>18423</v>
      </c>
      <c r="BE28" s="567"/>
      <c r="BF28" s="567"/>
      <c r="BG28" s="567"/>
      <c r="BH28" s="567"/>
      <c r="BI28" s="567"/>
      <c r="BJ28" s="567"/>
      <c r="BK28" s="568"/>
      <c r="BL28" s="569">
        <v>0</v>
      </c>
      <c r="BM28" s="644"/>
      <c r="BN28" s="644"/>
      <c r="BO28" s="645"/>
      <c r="BP28" s="554" t="s">
        <v>118</v>
      </c>
      <c r="BQ28" s="567"/>
      <c r="BR28" s="567"/>
      <c r="BS28" s="567"/>
      <c r="BT28" s="567"/>
      <c r="BU28" s="567"/>
      <c r="BV28" s="567"/>
      <c r="BW28" s="660"/>
      <c r="BY28" s="563" t="s">
        <v>267</v>
      </c>
      <c r="BZ28" s="647"/>
      <c r="CA28" s="647"/>
      <c r="CB28" s="647"/>
      <c r="CC28" s="647"/>
      <c r="CD28" s="647"/>
      <c r="CE28" s="647"/>
      <c r="CF28" s="647"/>
      <c r="CG28" s="647"/>
      <c r="CH28" s="647"/>
      <c r="CI28" s="647"/>
      <c r="CJ28" s="647"/>
      <c r="CK28" s="647"/>
      <c r="CL28" s="648"/>
      <c r="CM28" s="566">
        <v>3912656</v>
      </c>
      <c r="CN28" s="567"/>
      <c r="CO28" s="567"/>
      <c r="CP28" s="567"/>
      <c r="CQ28" s="567"/>
      <c r="CR28" s="567"/>
      <c r="CS28" s="567"/>
      <c r="CT28" s="568"/>
      <c r="CU28" s="569">
        <v>0.4</v>
      </c>
      <c r="CV28" s="644"/>
      <c r="CW28" s="644"/>
      <c r="CX28" s="645"/>
      <c r="CY28" s="554" t="s">
        <v>118</v>
      </c>
      <c r="CZ28" s="567"/>
      <c r="DA28" s="567"/>
      <c r="DB28" s="567"/>
      <c r="DC28" s="567"/>
      <c r="DD28" s="567"/>
      <c r="DE28" s="567"/>
      <c r="DF28" s="567"/>
      <c r="DG28" s="567"/>
      <c r="DH28" s="567"/>
      <c r="DI28" s="567"/>
      <c r="DJ28" s="567"/>
      <c r="DK28" s="568"/>
      <c r="DL28" s="554">
        <v>3912656</v>
      </c>
      <c r="DM28" s="567"/>
      <c r="DN28" s="567"/>
      <c r="DO28" s="567"/>
      <c r="DP28" s="567"/>
      <c r="DQ28" s="567"/>
      <c r="DR28" s="567"/>
      <c r="DS28" s="567"/>
      <c r="DT28" s="567"/>
      <c r="DU28" s="567"/>
      <c r="DV28" s="567"/>
      <c r="DW28" s="567"/>
      <c r="DX28" s="660"/>
    </row>
    <row r="29" spans="2:128" ht="11.25" customHeight="1" x14ac:dyDescent="0.15">
      <c r="B29" s="563" t="s">
        <v>268</v>
      </c>
      <c r="C29" s="564"/>
      <c r="D29" s="564"/>
      <c r="E29" s="564"/>
      <c r="F29" s="564"/>
      <c r="G29" s="564"/>
      <c r="H29" s="564"/>
      <c r="I29" s="564"/>
      <c r="J29" s="564"/>
      <c r="K29" s="564"/>
      <c r="L29" s="564"/>
      <c r="M29" s="564"/>
      <c r="N29" s="564"/>
      <c r="O29" s="564"/>
      <c r="P29" s="564"/>
      <c r="Q29" s="565"/>
      <c r="R29" s="566" t="s">
        <v>118</v>
      </c>
      <c r="S29" s="567"/>
      <c r="T29" s="567"/>
      <c r="U29" s="567"/>
      <c r="V29" s="567"/>
      <c r="W29" s="567"/>
      <c r="X29" s="567"/>
      <c r="Y29" s="568"/>
      <c r="Z29" s="569" t="s">
        <v>118</v>
      </c>
      <c r="AA29" s="644"/>
      <c r="AB29" s="644"/>
      <c r="AC29" s="645"/>
      <c r="AD29" s="554" t="s">
        <v>118</v>
      </c>
      <c r="AE29" s="567"/>
      <c r="AF29" s="567"/>
      <c r="AG29" s="567"/>
      <c r="AH29" s="567"/>
      <c r="AI29" s="567"/>
      <c r="AJ29" s="567"/>
      <c r="AK29" s="568"/>
      <c r="AL29" s="569" t="s">
        <v>118</v>
      </c>
      <c r="AM29" s="644"/>
      <c r="AN29" s="644"/>
      <c r="AO29" s="646"/>
      <c r="AP29" s="563" t="s">
        <v>269</v>
      </c>
      <c r="AQ29" s="564"/>
      <c r="AR29" s="564"/>
      <c r="AS29" s="564"/>
      <c r="AT29" s="564"/>
      <c r="AU29" s="564"/>
      <c r="AV29" s="564"/>
      <c r="AW29" s="564"/>
      <c r="AX29" s="564"/>
      <c r="AY29" s="564"/>
      <c r="AZ29" s="564"/>
      <c r="BA29" s="564"/>
      <c r="BB29" s="564"/>
      <c r="BC29" s="565"/>
      <c r="BD29" s="566">
        <v>18423</v>
      </c>
      <c r="BE29" s="567"/>
      <c r="BF29" s="567"/>
      <c r="BG29" s="567"/>
      <c r="BH29" s="567"/>
      <c r="BI29" s="567"/>
      <c r="BJ29" s="567"/>
      <c r="BK29" s="568"/>
      <c r="BL29" s="569">
        <v>0</v>
      </c>
      <c r="BM29" s="644"/>
      <c r="BN29" s="644"/>
      <c r="BO29" s="645"/>
      <c r="BP29" s="554" t="s">
        <v>118</v>
      </c>
      <c r="BQ29" s="567"/>
      <c r="BR29" s="567"/>
      <c r="BS29" s="567"/>
      <c r="BT29" s="567"/>
      <c r="BU29" s="567"/>
      <c r="BV29" s="567"/>
      <c r="BW29" s="660"/>
      <c r="BY29" s="563" t="s">
        <v>270</v>
      </c>
      <c r="BZ29" s="647"/>
      <c r="CA29" s="647"/>
      <c r="CB29" s="647"/>
      <c r="CC29" s="647"/>
      <c r="CD29" s="647"/>
      <c r="CE29" s="647"/>
      <c r="CF29" s="647"/>
      <c r="CG29" s="647"/>
      <c r="CH29" s="647"/>
      <c r="CI29" s="647"/>
      <c r="CJ29" s="647"/>
      <c r="CK29" s="647"/>
      <c r="CL29" s="648"/>
      <c r="CM29" s="566">
        <v>1698466</v>
      </c>
      <c r="CN29" s="567"/>
      <c r="CO29" s="567"/>
      <c r="CP29" s="567"/>
      <c r="CQ29" s="567"/>
      <c r="CR29" s="567"/>
      <c r="CS29" s="567"/>
      <c r="CT29" s="568"/>
      <c r="CU29" s="569">
        <v>0.2</v>
      </c>
      <c r="CV29" s="644"/>
      <c r="CW29" s="644"/>
      <c r="CX29" s="645"/>
      <c r="CY29" s="554" t="s">
        <v>118</v>
      </c>
      <c r="CZ29" s="567"/>
      <c r="DA29" s="567"/>
      <c r="DB29" s="567"/>
      <c r="DC29" s="567"/>
      <c r="DD29" s="567"/>
      <c r="DE29" s="567"/>
      <c r="DF29" s="567"/>
      <c r="DG29" s="567"/>
      <c r="DH29" s="567"/>
      <c r="DI29" s="567"/>
      <c r="DJ29" s="567"/>
      <c r="DK29" s="568"/>
      <c r="DL29" s="554">
        <v>1698466</v>
      </c>
      <c r="DM29" s="567"/>
      <c r="DN29" s="567"/>
      <c r="DO29" s="567"/>
      <c r="DP29" s="567"/>
      <c r="DQ29" s="567"/>
      <c r="DR29" s="567"/>
      <c r="DS29" s="567"/>
      <c r="DT29" s="567"/>
      <c r="DU29" s="567"/>
      <c r="DV29" s="567"/>
      <c r="DW29" s="567"/>
      <c r="DX29" s="660"/>
    </row>
    <row r="30" spans="2:128" ht="11.25" customHeight="1" x14ac:dyDescent="0.15">
      <c r="B30" s="563" t="s">
        <v>271</v>
      </c>
      <c r="C30" s="564"/>
      <c r="D30" s="564"/>
      <c r="E30" s="564"/>
      <c r="F30" s="564"/>
      <c r="G30" s="564"/>
      <c r="H30" s="564"/>
      <c r="I30" s="564"/>
      <c r="J30" s="564"/>
      <c r="K30" s="564"/>
      <c r="L30" s="564"/>
      <c r="M30" s="564"/>
      <c r="N30" s="564"/>
      <c r="O30" s="564"/>
      <c r="P30" s="564"/>
      <c r="Q30" s="565"/>
      <c r="R30" s="566">
        <v>2099595</v>
      </c>
      <c r="S30" s="567"/>
      <c r="T30" s="567"/>
      <c r="U30" s="567"/>
      <c r="V30" s="567"/>
      <c r="W30" s="567"/>
      <c r="X30" s="567"/>
      <c r="Y30" s="568"/>
      <c r="Z30" s="569">
        <v>0.2</v>
      </c>
      <c r="AA30" s="644"/>
      <c r="AB30" s="644"/>
      <c r="AC30" s="645"/>
      <c r="AD30" s="554">
        <v>374419</v>
      </c>
      <c r="AE30" s="567"/>
      <c r="AF30" s="567"/>
      <c r="AG30" s="567"/>
      <c r="AH30" s="567"/>
      <c r="AI30" s="567"/>
      <c r="AJ30" s="567"/>
      <c r="AK30" s="568"/>
      <c r="AL30" s="569">
        <v>0.1</v>
      </c>
      <c r="AM30" s="644"/>
      <c r="AN30" s="644"/>
      <c r="AO30" s="646"/>
      <c r="AP30" s="563" t="s">
        <v>272</v>
      </c>
      <c r="AQ30" s="564"/>
      <c r="AR30" s="564"/>
      <c r="AS30" s="564"/>
      <c r="AT30" s="564"/>
      <c r="AU30" s="564"/>
      <c r="AV30" s="564"/>
      <c r="AW30" s="564"/>
      <c r="AX30" s="564"/>
      <c r="AY30" s="564"/>
      <c r="AZ30" s="564"/>
      <c r="BA30" s="564"/>
      <c r="BB30" s="564"/>
      <c r="BC30" s="565"/>
      <c r="BD30" s="566">
        <v>99623</v>
      </c>
      <c r="BE30" s="567"/>
      <c r="BF30" s="567"/>
      <c r="BG30" s="567"/>
      <c r="BH30" s="567"/>
      <c r="BI30" s="567"/>
      <c r="BJ30" s="567"/>
      <c r="BK30" s="568"/>
      <c r="BL30" s="569">
        <v>0</v>
      </c>
      <c r="BM30" s="644"/>
      <c r="BN30" s="644"/>
      <c r="BO30" s="645"/>
      <c r="BP30" s="554" t="s">
        <v>118</v>
      </c>
      <c r="BQ30" s="567"/>
      <c r="BR30" s="567"/>
      <c r="BS30" s="567"/>
      <c r="BT30" s="567"/>
      <c r="BU30" s="567"/>
      <c r="BV30" s="567"/>
      <c r="BW30" s="660"/>
      <c r="BY30" s="563" t="s">
        <v>273</v>
      </c>
      <c r="BZ30" s="647"/>
      <c r="CA30" s="647"/>
      <c r="CB30" s="647"/>
      <c r="CC30" s="647"/>
      <c r="CD30" s="647"/>
      <c r="CE30" s="647"/>
      <c r="CF30" s="647"/>
      <c r="CG30" s="647"/>
      <c r="CH30" s="647"/>
      <c r="CI30" s="647"/>
      <c r="CJ30" s="647"/>
      <c r="CK30" s="647"/>
      <c r="CL30" s="648"/>
      <c r="CM30" s="566">
        <v>7305916</v>
      </c>
      <c r="CN30" s="567"/>
      <c r="CO30" s="567"/>
      <c r="CP30" s="567"/>
      <c r="CQ30" s="567"/>
      <c r="CR30" s="567"/>
      <c r="CS30" s="567"/>
      <c r="CT30" s="568"/>
      <c r="CU30" s="569">
        <v>0.7</v>
      </c>
      <c r="CV30" s="644"/>
      <c r="CW30" s="644"/>
      <c r="CX30" s="645"/>
      <c r="CY30" s="554" t="s">
        <v>118</v>
      </c>
      <c r="CZ30" s="567"/>
      <c r="DA30" s="567"/>
      <c r="DB30" s="567"/>
      <c r="DC30" s="567"/>
      <c r="DD30" s="567"/>
      <c r="DE30" s="567"/>
      <c r="DF30" s="567"/>
      <c r="DG30" s="567"/>
      <c r="DH30" s="567"/>
      <c r="DI30" s="567"/>
      <c r="DJ30" s="567"/>
      <c r="DK30" s="568"/>
      <c r="DL30" s="554">
        <v>7305916</v>
      </c>
      <c r="DM30" s="567"/>
      <c r="DN30" s="567"/>
      <c r="DO30" s="567"/>
      <c r="DP30" s="567"/>
      <c r="DQ30" s="567"/>
      <c r="DR30" s="567"/>
      <c r="DS30" s="567"/>
      <c r="DT30" s="567"/>
      <c r="DU30" s="567"/>
      <c r="DV30" s="567"/>
      <c r="DW30" s="567"/>
      <c r="DX30" s="660"/>
    </row>
    <row r="31" spans="2:128" ht="11.25" customHeight="1" x14ac:dyDescent="0.15">
      <c r="B31" s="563" t="s">
        <v>274</v>
      </c>
      <c r="C31" s="564"/>
      <c r="D31" s="564"/>
      <c r="E31" s="564"/>
      <c r="F31" s="564"/>
      <c r="G31" s="564"/>
      <c r="H31" s="564"/>
      <c r="I31" s="564"/>
      <c r="J31" s="564"/>
      <c r="K31" s="564"/>
      <c r="L31" s="564"/>
      <c r="M31" s="564"/>
      <c r="N31" s="564"/>
      <c r="O31" s="564"/>
      <c r="P31" s="564"/>
      <c r="Q31" s="565"/>
      <c r="R31" s="566">
        <v>1545273</v>
      </c>
      <c r="S31" s="567"/>
      <c r="T31" s="567"/>
      <c r="U31" s="567"/>
      <c r="V31" s="567"/>
      <c r="W31" s="567"/>
      <c r="X31" s="567"/>
      <c r="Y31" s="568"/>
      <c r="Z31" s="569">
        <v>0.1</v>
      </c>
      <c r="AA31" s="644"/>
      <c r="AB31" s="644"/>
      <c r="AC31" s="645"/>
      <c r="AD31" s="554" t="s">
        <v>118</v>
      </c>
      <c r="AE31" s="567"/>
      <c r="AF31" s="567"/>
      <c r="AG31" s="567"/>
      <c r="AH31" s="567"/>
      <c r="AI31" s="567"/>
      <c r="AJ31" s="567"/>
      <c r="AK31" s="568"/>
      <c r="AL31" s="569" t="s">
        <v>118</v>
      </c>
      <c r="AM31" s="644"/>
      <c r="AN31" s="644"/>
      <c r="AO31" s="646"/>
      <c r="AP31" s="563" t="s">
        <v>275</v>
      </c>
      <c r="AQ31" s="564"/>
      <c r="AR31" s="564"/>
      <c r="AS31" s="564"/>
      <c r="AT31" s="564"/>
      <c r="AU31" s="564"/>
      <c r="AV31" s="564"/>
      <c r="AW31" s="564"/>
      <c r="AX31" s="564"/>
      <c r="AY31" s="564"/>
      <c r="AZ31" s="564"/>
      <c r="BA31" s="564"/>
      <c r="BB31" s="564"/>
      <c r="BC31" s="565"/>
      <c r="BD31" s="566" t="s">
        <v>118</v>
      </c>
      <c r="BE31" s="567"/>
      <c r="BF31" s="567"/>
      <c r="BG31" s="567"/>
      <c r="BH31" s="567"/>
      <c r="BI31" s="567"/>
      <c r="BJ31" s="567"/>
      <c r="BK31" s="568"/>
      <c r="BL31" s="569" t="s">
        <v>118</v>
      </c>
      <c r="BM31" s="644"/>
      <c r="BN31" s="644"/>
      <c r="BO31" s="645"/>
      <c r="BP31" s="554" t="s">
        <v>118</v>
      </c>
      <c r="BQ31" s="567"/>
      <c r="BR31" s="567"/>
      <c r="BS31" s="567"/>
      <c r="BT31" s="567"/>
      <c r="BU31" s="567"/>
      <c r="BV31" s="567"/>
      <c r="BW31" s="660"/>
      <c r="BY31" s="563" t="s">
        <v>276</v>
      </c>
      <c r="BZ31" s="564"/>
      <c r="CA31" s="564"/>
      <c r="CB31" s="564"/>
      <c r="CC31" s="564"/>
      <c r="CD31" s="564"/>
      <c r="CE31" s="564"/>
      <c r="CF31" s="564"/>
      <c r="CG31" s="564"/>
      <c r="CH31" s="564"/>
      <c r="CI31" s="564"/>
      <c r="CJ31" s="564"/>
      <c r="CK31" s="564"/>
      <c r="CL31" s="565"/>
      <c r="CM31" s="566" t="s">
        <v>118</v>
      </c>
      <c r="CN31" s="567"/>
      <c r="CO31" s="567"/>
      <c r="CP31" s="567"/>
      <c r="CQ31" s="567"/>
      <c r="CR31" s="567"/>
      <c r="CS31" s="567"/>
      <c r="CT31" s="568"/>
      <c r="CU31" s="569" t="s">
        <v>118</v>
      </c>
      <c r="CV31" s="644"/>
      <c r="CW31" s="644"/>
      <c r="CX31" s="645"/>
      <c r="CY31" s="554" t="s">
        <v>118</v>
      </c>
      <c r="CZ31" s="567"/>
      <c r="DA31" s="567"/>
      <c r="DB31" s="567"/>
      <c r="DC31" s="567"/>
      <c r="DD31" s="567"/>
      <c r="DE31" s="567"/>
      <c r="DF31" s="567"/>
      <c r="DG31" s="567"/>
      <c r="DH31" s="567"/>
      <c r="DI31" s="567"/>
      <c r="DJ31" s="567"/>
      <c r="DK31" s="568"/>
      <c r="DL31" s="554" t="s">
        <v>118</v>
      </c>
      <c r="DM31" s="567"/>
      <c r="DN31" s="567"/>
      <c r="DO31" s="567"/>
      <c r="DP31" s="567"/>
      <c r="DQ31" s="567"/>
      <c r="DR31" s="567"/>
      <c r="DS31" s="567"/>
      <c r="DT31" s="567"/>
      <c r="DU31" s="567"/>
      <c r="DV31" s="567"/>
      <c r="DW31" s="567"/>
      <c r="DX31" s="660"/>
    </row>
    <row r="32" spans="2:128" ht="11.25" customHeight="1" x14ac:dyDescent="0.15">
      <c r="B32" s="563" t="s">
        <v>277</v>
      </c>
      <c r="C32" s="564"/>
      <c r="D32" s="564"/>
      <c r="E32" s="564"/>
      <c r="F32" s="564"/>
      <c r="G32" s="564"/>
      <c r="H32" s="564"/>
      <c r="I32" s="564"/>
      <c r="J32" s="564"/>
      <c r="K32" s="564"/>
      <c r="L32" s="564"/>
      <c r="M32" s="564"/>
      <c r="N32" s="564"/>
      <c r="O32" s="564"/>
      <c r="P32" s="564"/>
      <c r="Q32" s="565"/>
      <c r="R32" s="566">
        <v>18177167</v>
      </c>
      <c r="S32" s="567"/>
      <c r="T32" s="567"/>
      <c r="U32" s="567"/>
      <c r="V32" s="567"/>
      <c r="W32" s="567"/>
      <c r="X32" s="567"/>
      <c r="Y32" s="568"/>
      <c r="Z32" s="569">
        <v>1.7</v>
      </c>
      <c r="AA32" s="644"/>
      <c r="AB32" s="644"/>
      <c r="AC32" s="645"/>
      <c r="AD32" s="554" t="s">
        <v>118</v>
      </c>
      <c r="AE32" s="567"/>
      <c r="AF32" s="567"/>
      <c r="AG32" s="567"/>
      <c r="AH32" s="567"/>
      <c r="AI32" s="567"/>
      <c r="AJ32" s="567"/>
      <c r="AK32" s="568"/>
      <c r="AL32" s="569" t="s">
        <v>118</v>
      </c>
      <c r="AM32" s="644"/>
      <c r="AN32" s="644"/>
      <c r="AO32" s="646"/>
      <c r="AP32" s="563" t="s">
        <v>152</v>
      </c>
      <c r="AQ32" s="564"/>
      <c r="AR32" s="564"/>
      <c r="AS32" s="564"/>
      <c r="AT32" s="564"/>
      <c r="AU32" s="564"/>
      <c r="AV32" s="564"/>
      <c r="AW32" s="564"/>
      <c r="AX32" s="564"/>
      <c r="AY32" s="564"/>
      <c r="AZ32" s="564"/>
      <c r="BA32" s="564"/>
      <c r="BB32" s="564"/>
      <c r="BC32" s="565"/>
      <c r="BD32" s="566">
        <v>393262256</v>
      </c>
      <c r="BE32" s="567"/>
      <c r="BF32" s="567"/>
      <c r="BG32" s="567"/>
      <c r="BH32" s="567"/>
      <c r="BI32" s="567"/>
      <c r="BJ32" s="567"/>
      <c r="BK32" s="568"/>
      <c r="BL32" s="569">
        <v>100</v>
      </c>
      <c r="BM32" s="644"/>
      <c r="BN32" s="644"/>
      <c r="BO32" s="645"/>
      <c r="BP32" s="554">
        <v>10477832</v>
      </c>
      <c r="BQ32" s="567"/>
      <c r="BR32" s="567"/>
      <c r="BS32" s="567"/>
      <c r="BT32" s="567"/>
      <c r="BU32" s="567"/>
      <c r="BV32" s="567"/>
      <c r="BW32" s="660"/>
      <c r="BY32" s="572" t="s">
        <v>278</v>
      </c>
      <c r="BZ32" s="573"/>
      <c r="CA32" s="573"/>
      <c r="CB32" s="573"/>
      <c r="CC32" s="573"/>
      <c r="CD32" s="573"/>
      <c r="CE32" s="573"/>
      <c r="CF32" s="573"/>
      <c r="CG32" s="573"/>
      <c r="CH32" s="573"/>
      <c r="CI32" s="573"/>
      <c r="CJ32" s="573"/>
      <c r="CK32" s="573"/>
      <c r="CL32" s="574"/>
      <c r="CM32" s="575">
        <v>1037555668</v>
      </c>
      <c r="CN32" s="576"/>
      <c r="CO32" s="576"/>
      <c r="CP32" s="576"/>
      <c r="CQ32" s="576"/>
      <c r="CR32" s="576"/>
      <c r="CS32" s="576"/>
      <c r="CT32" s="577"/>
      <c r="CU32" s="578">
        <v>100</v>
      </c>
      <c r="CV32" s="640"/>
      <c r="CW32" s="640"/>
      <c r="CX32" s="641"/>
      <c r="CY32" s="554">
        <v>103369798</v>
      </c>
      <c r="CZ32" s="567"/>
      <c r="DA32" s="567"/>
      <c r="DB32" s="567"/>
      <c r="DC32" s="567"/>
      <c r="DD32" s="567"/>
      <c r="DE32" s="567"/>
      <c r="DF32" s="567"/>
      <c r="DG32" s="567"/>
      <c r="DH32" s="567"/>
      <c r="DI32" s="567"/>
      <c r="DJ32" s="567"/>
      <c r="DK32" s="568"/>
      <c r="DL32" s="554">
        <v>698362151</v>
      </c>
      <c r="DM32" s="567"/>
      <c r="DN32" s="567"/>
      <c r="DO32" s="567"/>
      <c r="DP32" s="567"/>
      <c r="DQ32" s="567"/>
      <c r="DR32" s="567"/>
      <c r="DS32" s="567"/>
      <c r="DT32" s="567"/>
      <c r="DU32" s="567"/>
      <c r="DV32" s="567"/>
      <c r="DW32" s="567"/>
      <c r="DX32" s="660"/>
    </row>
    <row r="33" spans="2:128" ht="11.25" customHeight="1" x14ac:dyDescent="0.15">
      <c r="B33" s="563" t="s">
        <v>279</v>
      </c>
      <c r="C33" s="564"/>
      <c r="D33" s="564"/>
      <c r="E33" s="564"/>
      <c r="F33" s="564"/>
      <c r="G33" s="564"/>
      <c r="H33" s="564"/>
      <c r="I33" s="564"/>
      <c r="J33" s="564"/>
      <c r="K33" s="564"/>
      <c r="L33" s="564"/>
      <c r="M33" s="564"/>
      <c r="N33" s="564"/>
      <c r="O33" s="564"/>
      <c r="P33" s="564"/>
      <c r="Q33" s="565"/>
      <c r="R33" s="566">
        <v>17799608</v>
      </c>
      <c r="S33" s="567"/>
      <c r="T33" s="567"/>
      <c r="U33" s="567"/>
      <c r="V33" s="567"/>
      <c r="W33" s="567"/>
      <c r="X33" s="567"/>
      <c r="Y33" s="568"/>
      <c r="Z33" s="569">
        <v>1.7</v>
      </c>
      <c r="AA33" s="644"/>
      <c r="AB33" s="644"/>
      <c r="AC33" s="645"/>
      <c r="AD33" s="554" t="s">
        <v>118</v>
      </c>
      <c r="AE33" s="567"/>
      <c r="AF33" s="567"/>
      <c r="AG33" s="567"/>
      <c r="AH33" s="567"/>
      <c r="AI33" s="567"/>
      <c r="AJ33" s="567"/>
      <c r="AK33" s="568"/>
      <c r="AL33" s="569" t="s">
        <v>118</v>
      </c>
      <c r="AM33" s="644"/>
      <c r="AN33" s="644"/>
      <c r="AO33" s="646"/>
      <c r="AP33" s="563"/>
      <c r="AQ33" s="647"/>
      <c r="AR33" s="647"/>
      <c r="AS33" s="647"/>
      <c r="AT33" s="647"/>
      <c r="AU33" s="647"/>
      <c r="AV33" s="647"/>
      <c r="AW33" s="647"/>
      <c r="AX33" s="647"/>
      <c r="AY33" s="647"/>
      <c r="AZ33" s="647"/>
      <c r="BA33" s="647"/>
      <c r="BB33" s="647"/>
      <c r="BC33" s="648"/>
      <c r="BD33" s="566"/>
      <c r="BE33" s="567"/>
      <c r="BF33" s="567"/>
      <c r="BG33" s="567"/>
      <c r="BH33" s="567"/>
      <c r="BI33" s="567"/>
      <c r="BJ33" s="567"/>
      <c r="BK33" s="568"/>
      <c r="BL33" s="569"/>
      <c r="BM33" s="644"/>
      <c r="BN33" s="644"/>
      <c r="BO33" s="645"/>
      <c r="BP33" s="554"/>
      <c r="BQ33" s="567"/>
      <c r="BR33" s="567"/>
      <c r="BS33" s="567"/>
      <c r="BT33" s="567"/>
      <c r="BU33" s="567"/>
      <c r="BV33" s="567"/>
      <c r="BW33" s="660"/>
      <c r="BY33" s="620" t="s">
        <v>280</v>
      </c>
      <c r="BZ33" s="621"/>
      <c r="CA33" s="621"/>
      <c r="CB33" s="621"/>
      <c r="CC33" s="621"/>
      <c r="CD33" s="621"/>
      <c r="CE33" s="621"/>
      <c r="CF33" s="621"/>
      <c r="CG33" s="621"/>
      <c r="CH33" s="621"/>
      <c r="CI33" s="621"/>
      <c r="CJ33" s="621"/>
      <c r="CK33" s="621"/>
      <c r="CL33" s="621"/>
      <c r="CM33" s="621"/>
      <c r="CN33" s="621"/>
      <c r="CO33" s="621"/>
      <c r="CP33" s="621"/>
      <c r="CQ33" s="621"/>
      <c r="CR33" s="621"/>
      <c r="CS33" s="621"/>
      <c r="CT33" s="621"/>
      <c r="CU33" s="621"/>
      <c r="CV33" s="621"/>
      <c r="CW33" s="621"/>
      <c r="CX33" s="621"/>
      <c r="CY33" s="621"/>
      <c r="CZ33" s="621"/>
      <c r="DA33" s="621"/>
      <c r="DB33" s="621"/>
      <c r="DC33" s="621"/>
      <c r="DD33" s="621"/>
      <c r="DE33" s="621"/>
      <c r="DF33" s="621"/>
      <c r="DG33" s="621"/>
      <c r="DH33" s="621"/>
      <c r="DI33" s="621"/>
      <c r="DJ33" s="621"/>
      <c r="DK33" s="621"/>
      <c r="DL33" s="621"/>
      <c r="DM33" s="621"/>
      <c r="DN33" s="621"/>
      <c r="DO33" s="621"/>
      <c r="DP33" s="621"/>
      <c r="DQ33" s="621"/>
      <c r="DR33" s="621"/>
      <c r="DS33" s="621"/>
      <c r="DT33" s="621"/>
      <c r="DU33" s="621"/>
      <c r="DV33" s="621"/>
      <c r="DW33" s="621"/>
      <c r="DX33" s="622"/>
    </row>
    <row r="34" spans="2:128" ht="11.25" customHeight="1" x14ac:dyDescent="0.15">
      <c r="B34" s="563" t="s">
        <v>281</v>
      </c>
      <c r="C34" s="564"/>
      <c r="D34" s="564"/>
      <c r="E34" s="564"/>
      <c r="F34" s="564"/>
      <c r="G34" s="564"/>
      <c r="H34" s="564"/>
      <c r="I34" s="564"/>
      <c r="J34" s="564"/>
      <c r="K34" s="564"/>
      <c r="L34" s="564"/>
      <c r="M34" s="564"/>
      <c r="N34" s="564"/>
      <c r="O34" s="564"/>
      <c r="P34" s="564"/>
      <c r="Q34" s="565"/>
      <c r="R34" s="566">
        <v>172838144</v>
      </c>
      <c r="S34" s="567"/>
      <c r="T34" s="567"/>
      <c r="U34" s="567"/>
      <c r="V34" s="567"/>
      <c r="W34" s="567"/>
      <c r="X34" s="567"/>
      <c r="Y34" s="568"/>
      <c r="Z34" s="569">
        <v>16.5</v>
      </c>
      <c r="AA34" s="644"/>
      <c r="AB34" s="644"/>
      <c r="AC34" s="645"/>
      <c r="AD34" s="554">
        <v>1228327</v>
      </c>
      <c r="AE34" s="567"/>
      <c r="AF34" s="567"/>
      <c r="AG34" s="567"/>
      <c r="AH34" s="567"/>
      <c r="AI34" s="567"/>
      <c r="AJ34" s="567"/>
      <c r="AK34" s="568"/>
      <c r="AL34" s="569">
        <v>0.2</v>
      </c>
      <c r="AM34" s="644"/>
      <c r="AN34" s="644"/>
      <c r="AO34" s="646"/>
      <c r="AP34" s="563"/>
      <c r="AQ34" s="647"/>
      <c r="AR34" s="647"/>
      <c r="AS34" s="647"/>
      <c r="AT34" s="647"/>
      <c r="AU34" s="647"/>
      <c r="AV34" s="647"/>
      <c r="AW34" s="647"/>
      <c r="AX34" s="647"/>
      <c r="AY34" s="647"/>
      <c r="AZ34" s="647"/>
      <c r="BA34" s="647"/>
      <c r="BB34" s="647"/>
      <c r="BC34" s="648"/>
      <c r="BD34" s="566"/>
      <c r="BE34" s="567"/>
      <c r="BF34" s="567"/>
      <c r="BG34" s="567"/>
      <c r="BH34" s="567"/>
      <c r="BI34" s="567"/>
      <c r="BJ34" s="567"/>
      <c r="BK34" s="568"/>
      <c r="BL34" s="643"/>
      <c r="BM34" s="643"/>
      <c r="BN34" s="643"/>
      <c r="BO34" s="643"/>
      <c r="BP34" s="638"/>
      <c r="BQ34" s="638"/>
      <c r="BR34" s="638"/>
      <c r="BS34" s="638"/>
      <c r="BT34" s="638"/>
      <c r="BU34" s="638"/>
      <c r="BV34" s="638"/>
      <c r="BW34" s="639"/>
      <c r="BY34" s="620" t="s">
        <v>190</v>
      </c>
      <c r="BZ34" s="621"/>
      <c r="CA34" s="621"/>
      <c r="CB34" s="621"/>
      <c r="CC34" s="621"/>
      <c r="CD34" s="621"/>
      <c r="CE34" s="621"/>
      <c r="CF34" s="621"/>
      <c r="CG34" s="621"/>
      <c r="CH34" s="621"/>
      <c r="CI34" s="621"/>
      <c r="CJ34" s="621"/>
      <c r="CK34" s="621"/>
      <c r="CL34" s="622"/>
      <c r="CM34" s="620" t="s">
        <v>282</v>
      </c>
      <c r="CN34" s="621"/>
      <c r="CO34" s="621"/>
      <c r="CP34" s="621"/>
      <c r="CQ34" s="621"/>
      <c r="CR34" s="621"/>
      <c r="CS34" s="621"/>
      <c r="CT34" s="622"/>
      <c r="CU34" s="620" t="s">
        <v>283</v>
      </c>
      <c r="CV34" s="621"/>
      <c r="CW34" s="621"/>
      <c r="CX34" s="622"/>
      <c r="CY34" s="620" t="s">
        <v>284</v>
      </c>
      <c r="CZ34" s="621"/>
      <c r="DA34" s="621"/>
      <c r="DB34" s="621"/>
      <c r="DC34" s="621"/>
      <c r="DD34" s="621"/>
      <c r="DE34" s="621"/>
      <c r="DF34" s="622"/>
      <c r="DG34" s="657" t="s">
        <v>285</v>
      </c>
      <c r="DH34" s="658"/>
      <c r="DI34" s="658"/>
      <c r="DJ34" s="658"/>
      <c r="DK34" s="658"/>
      <c r="DL34" s="658"/>
      <c r="DM34" s="658"/>
      <c r="DN34" s="658"/>
      <c r="DO34" s="658"/>
      <c r="DP34" s="658"/>
      <c r="DQ34" s="659"/>
      <c r="DR34" s="620" t="s">
        <v>286</v>
      </c>
      <c r="DS34" s="621"/>
      <c r="DT34" s="621"/>
      <c r="DU34" s="621"/>
      <c r="DV34" s="621"/>
      <c r="DW34" s="621"/>
      <c r="DX34" s="622"/>
    </row>
    <row r="35" spans="2:128" ht="11.25" customHeight="1" x14ac:dyDescent="0.15">
      <c r="B35" s="563" t="s">
        <v>287</v>
      </c>
      <c r="C35" s="564"/>
      <c r="D35" s="564"/>
      <c r="E35" s="564"/>
      <c r="F35" s="564"/>
      <c r="G35" s="564"/>
      <c r="H35" s="564"/>
      <c r="I35" s="564"/>
      <c r="J35" s="564"/>
      <c r="K35" s="564"/>
      <c r="L35" s="564"/>
      <c r="M35" s="564"/>
      <c r="N35" s="564"/>
      <c r="O35" s="564"/>
      <c r="P35" s="564"/>
      <c r="Q35" s="565"/>
      <c r="R35" s="566">
        <v>66653700</v>
      </c>
      <c r="S35" s="567"/>
      <c r="T35" s="567"/>
      <c r="U35" s="567"/>
      <c r="V35" s="567"/>
      <c r="W35" s="567"/>
      <c r="X35" s="567"/>
      <c r="Y35" s="568"/>
      <c r="Z35" s="569">
        <v>6.4</v>
      </c>
      <c r="AA35" s="644"/>
      <c r="AB35" s="644"/>
      <c r="AC35" s="645"/>
      <c r="AD35" s="554" t="s">
        <v>118</v>
      </c>
      <c r="AE35" s="567"/>
      <c r="AF35" s="567"/>
      <c r="AG35" s="567"/>
      <c r="AH35" s="567"/>
      <c r="AI35" s="567"/>
      <c r="AJ35" s="567"/>
      <c r="AK35" s="568"/>
      <c r="AL35" s="569" t="s">
        <v>118</v>
      </c>
      <c r="AM35" s="644"/>
      <c r="AN35" s="644"/>
      <c r="AO35" s="646"/>
      <c r="AP35" s="563"/>
      <c r="AQ35" s="647"/>
      <c r="AR35" s="647"/>
      <c r="AS35" s="647"/>
      <c r="AT35" s="647"/>
      <c r="AU35" s="647"/>
      <c r="AV35" s="647"/>
      <c r="AW35" s="647"/>
      <c r="AX35" s="647"/>
      <c r="AY35" s="647"/>
      <c r="AZ35" s="647"/>
      <c r="BA35" s="647"/>
      <c r="BB35" s="647"/>
      <c r="BC35" s="648"/>
      <c r="BD35" s="566"/>
      <c r="BE35" s="567"/>
      <c r="BF35" s="567"/>
      <c r="BG35" s="567"/>
      <c r="BH35" s="567"/>
      <c r="BI35" s="567"/>
      <c r="BJ35" s="567"/>
      <c r="BK35" s="568"/>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354712927</v>
      </c>
      <c r="CN35" s="653"/>
      <c r="CO35" s="653"/>
      <c r="CP35" s="653"/>
      <c r="CQ35" s="653"/>
      <c r="CR35" s="653"/>
      <c r="CS35" s="653"/>
      <c r="CT35" s="654"/>
      <c r="CU35" s="649">
        <v>34.200000000000003</v>
      </c>
      <c r="CV35" s="650"/>
      <c r="CW35" s="650"/>
      <c r="CX35" s="655"/>
      <c r="CY35" s="656">
        <v>323615595</v>
      </c>
      <c r="CZ35" s="653"/>
      <c r="DA35" s="653"/>
      <c r="DB35" s="653"/>
      <c r="DC35" s="653"/>
      <c r="DD35" s="653"/>
      <c r="DE35" s="653"/>
      <c r="DF35" s="654"/>
      <c r="DG35" s="656">
        <v>314986458</v>
      </c>
      <c r="DH35" s="653"/>
      <c r="DI35" s="653"/>
      <c r="DJ35" s="653"/>
      <c r="DK35" s="653"/>
      <c r="DL35" s="653"/>
      <c r="DM35" s="653"/>
      <c r="DN35" s="653"/>
      <c r="DO35" s="653"/>
      <c r="DP35" s="653"/>
      <c r="DQ35" s="654"/>
      <c r="DR35" s="649">
        <v>55.7</v>
      </c>
      <c r="DS35" s="650"/>
      <c r="DT35" s="650"/>
      <c r="DU35" s="650"/>
      <c r="DV35" s="650"/>
      <c r="DW35" s="650"/>
      <c r="DX35" s="651"/>
    </row>
    <row r="36" spans="2:128" ht="11.25" customHeight="1" x14ac:dyDescent="0.15">
      <c r="B36" s="563" t="s">
        <v>289</v>
      </c>
      <c r="C36" s="564"/>
      <c r="D36" s="564"/>
      <c r="E36" s="564"/>
      <c r="F36" s="564"/>
      <c r="G36" s="564"/>
      <c r="H36" s="564"/>
      <c r="I36" s="564"/>
      <c r="J36" s="564"/>
      <c r="K36" s="564"/>
      <c r="L36" s="564"/>
      <c r="M36" s="564"/>
      <c r="N36" s="564"/>
      <c r="O36" s="564"/>
      <c r="P36" s="564"/>
      <c r="Q36" s="565"/>
      <c r="R36" s="566" t="s">
        <v>118</v>
      </c>
      <c r="S36" s="567"/>
      <c r="T36" s="567"/>
      <c r="U36" s="567"/>
      <c r="V36" s="567"/>
      <c r="W36" s="567"/>
      <c r="X36" s="567"/>
      <c r="Y36" s="568"/>
      <c r="Z36" s="569" t="s">
        <v>118</v>
      </c>
      <c r="AA36" s="644"/>
      <c r="AB36" s="644"/>
      <c r="AC36" s="645"/>
      <c r="AD36" s="554" t="s">
        <v>118</v>
      </c>
      <c r="AE36" s="567"/>
      <c r="AF36" s="567"/>
      <c r="AG36" s="567"/>
      <c r="AH36" s="567"/>
      <c r="AI36" s="567"/>
      <c r="AJ36" s="567"/>
      <c r="AK36" s="568"/>
      <c r="AL36" s="569" t="s">
        <v>118</v>
      </c>
      <c r="AM36" s="644"/>
      <c r="AN36" s="644"/>
      <c r="AO36" s="646"/>
      <c r="AP36" s="563"/>
      <c r="AQ36" s="647"/>
      <c r="AR36" s="647"/>
      <c r="AS36" s="647"/>
      <c r="AT36" s="647"/>
      <c r="AU36" s="647"/>
      <c r="AV36" s="647"/>
      <c r="AW36" s="647"/>
      <c r="AX36" s="647"/>
      <c r="AY36" s="647"/>
      <c r="AZ36" s="647"/>
      <c r="BA36" s="647"/>
      <c r="BB36" s="647"/>
      <c r="BC36" s="648"/>
      <c r="BD36" s="566"/>
      <c r="BE36" s="567"/>
      <c r="BF36" s="567"/>
      <c r="BG36" s="567"/>
      <c r="BH36" s="567"/>
      <c r="BI36" s="567"/>
      <c r="BJ36" s="567"/>
      <c r="BK36" s="568"/>
      <c r="BL36" s="643"/>
      <c r="BM36" s="643"/>
      <c r="BN36" s="643"/>
      <c r="BO36" s="643"/>
      <c r="BP36" s="638"/>
      <c r="BQ36" s="638"/>
      <c r="BR36" s="638"/>
      <c r="BS36" s="638"/>
      <c r="BT36" s="638"/>
      <c r="BU36" s="638"/>
      <c r="BV36" s="638"/>
      <c r="BW36" s="639"/>
      <c r="BY36" s="563" t="s">
        <v>290</v>
      </c>
      <c r="BZ36" s="564"/>
      <c r="CA36" s="564"/>
      <c r="CB36" s="564"/>
      <c r="CC36" s="564"/>
      <c r="CD36" s="564"/>
      <c r="CE36" s="564"/>
      <c r="CF36" s="564"/>
      <c r="CG36" s="564"/>
      <c r="CH36" s="564"/>
      <c r="CI36" s="564"/>
      <c r="CJ36" s="564"/>
      <c r="CK36" s="564"/>
      <c r="CL36" s="565"/>
      <c r="CM36" s="566">
        <v>217391174</v>
      </c>
      <c r="CN36" s="555"/>
      <c r="CO36" s="555"/>
      <c r="CP36" s="555"/>
      <c r="CQ36" s="555"/>
      <c r="CR36" s="555"/>
      <c r="CS36" s="555"/>
      <c r="CT36" s="556"/>
      <c r="CU36" s="569">
        <v>21</v>
      </c>
      <c r="CV36" s="570"/>
      <c r="CW36" s="570"/>
      <c r="CX36" s="571"/>
      <c r="CY36" s="554">
        <v>193372477</v>
      </c>
      <c r="CZ36" s="555"/>
      <c r="DA36" s="555"/>
      <c r="DB36" s="555"/>
      <c r="DC36" s="555"/>
      <c r="DD36" s="555"/>
      <c r="DE36" s="555"/>
      <c r="DF36" s="556"/>
      <c r="DG36" s="554">
        <v>188587305</v>
      </c>
      <c r="DH36" s="555"/>
      <c r="DI36" s="555"/>
      <c r="DJ36" s="555"/>
      <c r="DK36" s="555"/>
      <c r="DL36" s="555"/>
      <c r="DM36" s="555"/>
      <c r="DN36" s="555"/>
      <c r="DO36" s="555"/>
      <c r="DP36" s="555"/>
      <c r="DQ36" s="556"/>
      <c r="DR36" s="569">
        <v>33.4</v>
      </c>
      <c r="DS36" s="570"/>
      <c r="DT36" s="570"/>
      <c r="DU36" s="570"/>
      <c r="DV36" s="570"/>
      <c r="DW36" s="570"/>
      <c r="DX36" s="596"/>
    </row>
    <row r="37" spans="2:128" ht="11.25" customHeight="1" x14ac:dyDescent="0.15">
      <c r="B37" s="563" t="s">
        <v>291</v>
      </c>
      <c r="C37" s="564"/>
      <c r="D37" s="564"/>
      <c r="E37" s="564"/>
      <c r="F37" s="564"/>
      <c r="G37" s="564"/>
      <c r="H37" s="564"/>
      <c r="I37" s="564"/>
      <c r="J37" s="564"/>
      <c r="K37" s="564"/>
      <c r="L37" s="564"/>
      <c r="M37" s="564"/>
      <c r="N37" s="564"/>
      <c r="O37" s="564"/>
      <c r="P37" s="564"/>
      <c r="Q37" s="565"/>
      <c r="R37" s="566">
        <v>4631000</v>
      </c>
      <c r="S37" s="567"/>
      <c r="T37" s="567"/>
      <c r="U37" s="567"/>
      <c r="V37" s="567"/>
      <c r="W37" s="567"/>
      <c r="X37" s="567"/>
      <c r="Y37" s="568"/>
      <c r="Z37" s="569">
        <v>0.4</v>
      </c>
      <c r="AA37" s="644"/>
      <c r="AB37" s="644"/>
      <c r="AC37" s="645"/>
      <c r="AD37" s="554" t="s">
        <v>118</v>
      </c>
      <c r="AE37" s="567"/>
      <c r="AF37" s="567"/>
      <c r="AG37" s="567"/>
      <c r="AH37" s="567"/>
      <c r="AI37" s="567"/>
      <c r="AJ37" s="567"/>
      <c r="AK37" s="568"/>
      <c r="AL37" s="569" t="s">
        <v>118</v>
      </c>
      <c r="AM37" s="644"/>
      <c r="AN37" s="644"/>
      <c r="AO37" s="646"/>
      <c r="AP37" s="563"/>
      <c r="AQ37" s="647"/>
      <c r="AR37" s="647"/>
      <c r="AS37" s="647"/>
      <c r="AT37" s="647"/>
      <c r="AU37" s="647"/>
      <c r="AV37" s="647"/>
      <c r="AW37" s="647"/>
      <c r="AX37" s="647"/>
      <c r="AY37" s="647"/>
      <c r="AZ37" s="647"/>
      <c r="BA37" s="647"/>
      <c r="BB37" s="647"/>
      <c r="BC37" s="648"/>
      <c r="BD37" s="566"/>
      <c r="BE37" s="567"/>
      <c r="BF37" s="567"/>
      <c r="BG37" s="567"/>
      <c r="BH37" s="567"/>
      <c r="BI37" s="567"/>
      <c r="BJ37" s="567"/>
      <c r="BK37" s="568"/>
      <c r="BL37" s="643"/>
      <c r="BM37" s="643"/>
      <c r="BN37" s="643"/>
      <c r="BO37" s="643"/>
      <c r="BP37" s="638"/>
      <c r="BQ37" s="638"/>
      <c r="BR37" s="638"/>
      <c r="BS37" s="638"/>
      <c r="BT37" s="638"/>
      <c r="BU37" s="638"/>
      <c r="BV37" s="638"/>
      <c r="BW37" s="639"/>
      <c r="BY37" s="563" t="s">
        <v>292</v>
      </c>
      <c r="BZ37" s="564"/>
      <c r="CA37" s="564"/>
      <c r="CB37" s="564"/>
      <c r="CC37" s="564"/>
      <c r="CD37" s="564"/>
      <c r="CE37" s="564"/>
      <c r="CF37" s="564"/>
      <c r="CG37" s="564"/>
      <c r="CH37" s="564"/>
      <c r="CI37" s="564"/>
      <c r="CJ37" s="564"/>
      <c r="CK37" s="564"/>
      <c r="CL37" s="565"/>
      <c r="CM37" s="566">
        <v>159116745</v>
      </c>
      <c r="CN37" s="567"/>
      <c r="CO37" s="567"/>
      <c r="CP37" s="567"/>
      <c r="CQ37" s="567"/>
      <c r="CR37" s="567"/>
      <c r="CS37" s="567"/>
      <c r="CT37" s="568"/>
      <c r="CU37" s="569">
        <v>15.3</v>
      </c>
      <c r="CV37" s="570"/>
      <c r="CW37" s="570"/>
      <c r="CX37" s="571"/>
      <c r="CY37" s="554">
        <v>135676749</v>
      </c>
      <c r="CZ37" s="555"/>
      <c r="DA37" s="555"/>
      <c r="DB37" s="555"/>
      <c r="DC37" s="555"/>
      <c r="DD37" s="555"/>
      <c r="DE37" s="555"/>
      <c r="DF37" s="556"/>
      <c r="DG37" s="554">
        <v>135205801</v>
      </c>
      <c r="DH37" s="555"/>
      <c r="DI37" s="555"/>
      <c r="DJ37" s="555"/>
      <c r="DK37" s="555"/>
      <c r="DL37" s="555"/>
      <c r="DM37" s="555"/>
      <c r="DN37" s="555"/>
      <c r="DO37" s="555"/>
      <c r="DP37" s="555"/>
      <c r="DQ37" s="556"/>
      <c r="DR37" s="569">
        <v>23.9</v>
      </c>
      <c r="DS37" s="570"/>
      <c r="DT37" s="570"/>
      <c r="DU37" s="570"/>
      <c r="DV37" s="570"/>
      <c r="DW37" s="570"/>
      <c r="DX37" s="596"/>
    </row>
    <row r="38" spans="2:128" ht="11.25" customHeight="1" x14ac:dyDescent="0.15">
      <c r="B38" s="572" t="s">
        <v>293</v>
      </c>
      <c r="C38" s="573"/>
      <c r="D38" s="573"/>
      <c r="E38" s="573"/>
      <c r="F38" s="573"/>
      <c r="G38" s="573"/>
      <c r="H38" s="573"/>
      <c r="I38" s="573"/>
      <c r="J38" s="573"/>
      <c r="K38" s="573"/>
      <c r="L38" s="573"/>
      <c r="M38" s="573"/>
      <c r="N38" s="573"/>
      <c r="O38" s="573"/>
      <c r="P38" s="573"/>
      <c r="Q38" s="574"/>
      <c r="R38" s="575">
        <v>1047275458</v>
      </c>
      <c r="S38" s="576"/>
      <c r="T38" s="576"/>
      <c r="U38" s="576"/>
      <c r="V38" s="576"/>
      <c r="W38" s="576"/>
      <c r="X38" s="576"/>
      <c r="Y38" s="577"/>
      <c r="Z38" s="578">
        <v>100</v>
      </c>
      <c r="AA38" s="640"/>
      <c r="AB38" s="640"/>
      <c r="AC38" s="641"/>
      <c r="AD38" s="581">
        <v>560755393</v>
      </c>
      <c r="AE38" s="576"/>
      <c r="AF38" s="576"/>
      <c r="AG38" s="576"/>
      <c r="AH38" s="576"/>
      <c r="AI38" s="576"/>
      <c r="AJ38" s="576"/>
      <c r="AK38" s="577"/>
      <c r="AL38" s="578">
        <v>100</v>
      </c>
      <c r="AM38" s="640"/>
      <c r="AN38" s="640"/>
      <c r="AO38" s="642"/>
      <c r="AP38" s="563"/>
      <c r="AQ38" s="564"/>
      <c r="AR38" s="564"/>
      <c r="AS38" s="564"/>
      <c r="AT38" s="564"/>
      <c r="AU38" s="564"/>
      <c r="AV38" s="564"/>
      <c r="AW38" s="564"/>
      <c r="AX38" s="564"/>
      <c r="AY38" s="564"/>
      <c r="AZ38" s="564"/>
      <c r="BA38" s="564"/>
      <c r="BB38" s="564"/>
      <c r="BC38" s="565"/>
      <c r="BD38" s="566"/>
      <c r="BE38" s="567"/>
      <c r="BF38" s="567"/>
      <c r="BG38" s="567"/>
      <c r="BH38" s="567"/>
      <c r="BI38" s="567"/>
      <c r="BJ38" s="567"/>
      <c r="BK38" s="568"/>
      <c r="BL38" s="643"/>
      <c r="BM38" s="643"/>
      <c r="BN38" s="643"/>
      <c r="BO38" s="643"/>
      <c r="BP38" s="638"/>
      <c r="BQ38" s="638"/>
      <c r="BR38" s="638"/>
      <c r="BS38" s="638"/>
      <c r="BT38" s="638"/>
      <c r="BU38" s="638"/>
      <c r="BV38" s="638"/>
      <c r="BW38" s="639"/>
      <c r="BY38" s="563" t="s">
        <v>294</v>
      </c>
      <c r="BZ38" s="564"/>
      <c r="CA38" s="564"/>
      <c r="CB38" s="564"/>
      <c r="CC38" s="564"/>
      <c r="CD38" s="564"/>
      <c r="CE38" s="564"/>
      <c r="CF38" s="564"/>
      <c r="CG38" s="564"/>
      <c r="CH38" s="564"/>
      <c r="CI38" s="564"/>
      <c r="CJ38" s="564"/>
      <c r="CK38" s="564"/>
      <c r="CL38" s="565"/>
      <c r="CM38" s="566">
        <v>15843763</v>
      </c>
      <c r="CN38" s="555"/>
      <c r="CO38" s="555"/>
      <c r="CP38" s="555"/>
      <c r="CQ38" s="555"/>
      <c r="CR38" s="555"/>
      <c r="CS38" s="555"/>
      <c r="CT38" s="556"/>
      <c r="CU38" s="569">
        <v>1.5</v>
      </c>
      <c r="CV38" s="570"/>
      <c r="CW38" s="570"/>
      <c r="CX38" s="571"/>
      <c r="CY38" s="554">
        <v>10024855</v>
      </c>
      <c r="CZ38" s="555"/>
      <c r="DA38" s="555"/>
      <c r="DB38" s="555"/>
      <c r="DC38" s="555"/>
      <c r="DD38" s="555"/>
      <c r="DE38" s="555"/>
      <c r="DF38" s="556"/>
      <c r="DG38" s="554">
        <v>6180890</v>
      </c>
      <c r="DH38" s="555"/>
      <c r="DI38" s="555"/>
      <c r="DJ38" s="555"/>
      <c r="DK38" s="555"/>
      <c r="DL38" s="555"/>
      <c r="DM38" s="555"/>
      <c r="DN38" s="555"/>
      <c r="DO38" s="555"/>
      <c r="DP38" s="555"/>
      <c r="DQ38" s="556"/>
      <c r="DR38" s="569">
        <v>1.1000000000000001</v>
      </c>
      <c r="DS38" s="570"/>
      <c r="DT38" s="570"/>
      <c r="DU38" s="570"/>
      <c r="DV38" s="570"/>
      <c r="DW38" s="570"/>
      <c r="DX38" s="596"/>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63" t="s">
        <v>295</v>
      </c>
      <c r="BZ39" s="564"/>
      <c r="CA39" s="564"/>
      <c r="CB39" s="564"/>
      <c r="CC39" s="564"/>
      <c r="CD39" s="564"/>
      <c r="CE39" s="564"/>
      <c r="CF39" s="564"/>
      <c r="CG39" s="564"/>
      <c r="CH39" s="564"/>
      <c r="CI39" s="564"/>
      <c r="CJ39" s="564"/>
      <c r="CK39" s="564"/>
      <c r="CL39" s="565"/>
      <c r="CM39" s="566">
        <v>121477990</v>
      </c>
      <c r="CN39" s="567"/>
      <c r="CO39" s="567"/>
      <c r="CP39" s="567"/>
      <c r="CQ39" s="567"/>
      <c r="CR39" s="567"/>
      <c r="CS39" s="567"/>
      <c r="CT39" s="568"/>
      <c r="CU39" s="569">
        <v>11.7</v>
      </c>
      <c r="CV39" s="570"/>
      <c r="CW39" s="570"/>
      <c r="CX39" s="571"/>
      <c r="CY39" s="554">
        <v>120218263</v>
      </c>
      <c r="CZ39" s="555"/>
      <c r="DA39" s="555"/>
      <c r="DB39" s="555"/>
      <c r="DC39" s="555"/>
      <c r="DD39" s="555"/>
      <c r="DE39" s="555"/>
      <c r="DF39" s="556"/>
      <c r="DG39" s="554">
        <v>120218263</v>
      </c>
      <c r="DH39" s="555"/>
      <c r="DI39" s="555"/>
      <c r="DJ39" s="555"/>
      <c r="DK39" s="555"/>
      <c r="DL39" s="555"/>
      <c r="DM39" s="555"/>
      <c r="DN39" s="555"/>
      <c r="DO39" s="555"/>
      <c r="DP39" s="555"/>
      <c r="DQ39" s="556"/>
      <c r="DR39" s="569">
        <v>21.3</v>
      </c>
      <c r="DS39" s="570"/>
      <c r="DT39" s="570"/>
      <c r="DU39" s="570"/>
      <c r="DV39" s="570"/>
      <c r="DW39" s="570"/>
      <c r="DX39" s="596"/>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63" t="s">
        <v>67</v>
      </c>
      <c r="CB40" s="564"/>
      <c r="CC40" s="564"/>
      <c r="CD40" s="564"/>
      <c r="CE40" s="564"/>
      <c r="CF40" s="564"/>
      <c r="CG40" s="564"/>
      <c r="CH40" s="564"/>
      <c r="CI40" s="564"/>
      <c r="CJ40" s="564"/>
      <c r="CK40" s="564"/>
      <c r="CL40" s="565"/>
      <c r="CM40" s="566">
        <v>121459781</v>
      </c>
      <c r="CN40" s="555"/>
      <c r="CO40" s="555"/>
      <c r="CP40" s="555"/>
      <c r="CQ40" s="555"/>
      <c r="CR40" s="555"/>
      <c r="CS40" s="555"/>
      <c r="CT40" s="556"/>
      <c r="CU40" s="569">
        <v>11.7</v>
      </c>
      <c r="CV40" s="570"/>
      <c r="CW40" s="570"/>
      <c r="CX40" s="571"/>
      <c r="CY40" s="554">
        <v>120200054</v>
      </c>
      <c r="CZ40" s="555"/>
      <c r="DA40" s="555"/>
      <c r="DB40" s="555"/>
      <c r="DC40" s="555"/>
      <c r="DD40" s="555"/>
      <c r="DE40" s="555"/>
      <c r="DF40" s="556"/>
      <c r="DG40" s="554">
        <v>120200054</v>
      </c>
      <c r="DH40" s="555"/>
      <c r="DI40" s="555"/>
      <c r="DJ40" s="555"/>
      <c r="DK40" s="555"/>
      <c r="DL40" s="555"/>
      <c r="DM40" s="555"/>
      <c r="DN40" s="555"/>
      <c r="DO40" s="555"/>
      <c r="DP40" s="555"/>
      <c r="DQ40" s="556"/>
      <c r="DR40" s="569">
        <v>21.3</v>
      </c>
      <c r="DS40" s="570"/>
      <c r="DT40" s="570"/>
      <c r="DU40" s="570"/>
      <c r="DV40" s="570"/>
      <c r="DW40" s="570"/>
      <c r="DX40" s="596"/>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0" t="s">
        <v>297</v>
      </c>
      <c r="AQ41" s="621"/>
      <c r="AR41" s="621"/>
      <c r="AS41" s="621"/>
      <c r="AT41" s="621"/>
      <c r="AU41" s="621"/>
      <c r="AV41" s="621"/>
      <c r="AW41" s="621"/>
      <c r="AX41" s="621"/>
      <c r="AY41" s="621"/>
      <c r="AZ41" s="621"/>
      <c r="BA41" s="621"/>
      <c r="BB41" s="621"/>
      <c r="BC41" s="622"/>
      <c r="BD41" s="620" t="s">
        <v>298</v>
      </c>
      <c r="BE41" s="621"/>
      <c r="BF41" s="621"/>
      <c r="BG41" s="621"/>
      <c r="BH41" s="621"/>
      <c r="BI41" s="621"/>
      <c r="BJ41" s="621"/>
      <c r="BK41" s="621"/>
      <c r="BL41" s="621"/>
      <c r="BM41" s="622"/>
      <c r="BN41" s="620" t="s">
        <v>299</v>
      </c>
      <c r="BO41" s="621"/>
      <c r="BP41" s="621"/>
      <c r="BQ41" s="621"/>
      <c r="BR41" s="621"/>
      <c r="BS41" s="621"/>
      <c r="BT41" s="621"/>
      <c r="BU41" s="621"/>
      <c r="BV41" s="621"/>
      <c r="BW41" s="622"/>
      <c r="BY41" s="592"/>
      <c r="BZ41" s="593"/>
      <c r="CA41" s="563" t="s">
        <v>300</v>
      </c>
      <c r="CB41" s="564"/>
      <c r="CC41" s="564"/>
      <c r="CD41" s="564"/>
      <c r="CE41" s="564"/>
      <c r="CF41" s="564"/>
      <c r="CG41" s="564"/>
      <c r="CH41" s="564"/>
      <c r="CI41" s="564"/>
      <c r="CJ41" s="564"/>
      <c r="CK41" s="564"/>
      <c r="CL41" s="565"/>
      <c r="CM41" s="566">
        <v>110032291</v>
      </c>
      <c r="CN41" s="567"/>
      <c r="CO41" s="567"/>
      <c r="CP41" s="567"/>
      <c r="CQ41" s="567"/>
      <c r="CR41" s="567"/>
      <c r="CS41" s="567"/>
      <c r="CT41" s="568"/>
      <c r="CU41" s="569">
        <v>10.6</v>
      </c>
      <c r="CV41" s="570"/>
      <c r="CW41" s="570"/>
      <c r="CX41" s="571"/>
      <c r="CY41" s="554">
        <v>108772564</v>
      </c>
      <c r="CZ41" s="555"/>
      <c r="DA41" s="555"/>
      <c r="DB41" s="555"/>
      <c r="DC41" s="555"/>
      <c r="DD41" s="555"/>
      <c r="DE41" s="555"/>
      <c r="DF41" s="556"/>
      <c r="DG41" s="554">
        <v>108772564</v>
      </c>
      <c r="DH41" s="555"/>
      <c r="DI41" s="555"/>
      <c r="DJ41" s="555"/>
      <c r="DK41" s="555"/>
      <c r="DL41" s="555"/>
      <c r="DM41" s="555"/>
      <c r="DN41" s="555"/>
      <c r="DO41" s="555"/>
      <c r="DP41" s="555"/>
      <c r="DQ41" s="556"/>
      <c r="DR41" s="569">
        <v>19.2</v>
      </c>
      <c r="DS41" s="570"/>
      <c r="DT41" s="570"/>
      <c r="DU41" s="570"/>
      <c r="DV41" s="570"/>
      <c r="DW41" s="570"/>
      <c r="DX41" s="596"/>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99.6</v>
      </c>
      <c r="BE42" s="614"/>
      <c r="BF42" s="614"/>
      <c r="BG42" s="614"/>
      <c r="BH42" s="614"/>
      <c r="BI42" s="614">
        <v>99.3</v>
      </c>
      <c r="BJ42" s="614"/>
      <c r="BK42" s="614"/>
      <c r="BL42" s="614"/>
      <c r="BM42" s="615"/>
      <c r="BN42" s="616">
        <v>99.5</v>
      </c>
      <c r="BO42" s="614"/>
      <c r="BP42" s="614"/>
      <c r="BQ42" s="614"/>
      <c r="BR42" s="614"/>
      <c r="BS42" s="614">
        <v>99</v>
      </c>
      <c r="BT42" s="614"/>
      <c r="BU42" s="614"/>
      <c r="BV42" s="614"/>
      <c r="BW42" s="615"/>
      <c r="BY42" s="592"/>
      <c r="BZ42" s="593"/>
      <c r="CA42" s="563" t="s">
        <v>303</v>
      </c>
      <c r="CB42" s="564"/>
      <c r="CC42" s="564"/>
      <c r="CD42" s="564"/>
      <c r="CE42" s="564"/>
      <c r="CF42" s="564"/>
      <c r="CG42" s="564"/>
      <c r="CH42" s="564"/>
      <c r="CI42" s="564"/>
      <c r="CJ42" s="564"/>
      <c r="CK42" s="564"/>
      <c r="CL42" s="565"/>
      <c r="CM42" s="566">
        <v>11427490</v>
      </c>
      <c r="CN42" s="555"/>
      <c r="CO42" s="555"/>
      <c r="CP42" s="555"/>
      <c r="CQ42" s="555"/>
      <c r="CR42" s="555"/>
      <c r="CS42" s="555"/>
      <c r="CT42" s="556"/>
      <c r="CU42" s="569">
        <v>1.1000000000000001</v>
      </c>
      <c r="CV42" s="570"/>
      <c r="CW42" s="570"/>
      <c r="CX42" s="571"/>
      <c r="CY42" s="554">
        <v>11427490</v>
      </c>
      <c r="CZ42" s="555"/>
      <c r="DA42" s="555"/>
      <c r="DB42" s="555"/>
      <c r="DC42" s="555"/>
      <c r="DD42" s="555"/>
      <c r="DE42" s="555"/>
      <c r="DF42" s="556"/>
      <c r="DG42" s="554">
        <v>11427490</v>
      </c>
      <c r="DH42" s="555"/>
      <c r="DI42" s="555"/>
      <c r="DJ42" s="555"/>
      <c r="DK42" s="555"/>
      <c r="DL42" s="555"/>
      <c r="DM42" s="555"/>
      <c r="DN42" s="555"/>
      <c r="DO42" s="555"/>
      <c r="DP42" s="555"/>
      <c r="DQ42" s="556"/>
      <c r="DR42" s="569">
        <v>2</v>
      </c>
      <c r="DS42" s="570"/>
      <c r="DT42" s="570"/>
      <c r="DU42" s="570"/>
      <c r="DV42" s="570"/>
      <c r="DW42" s="570"/>
      <c r="DX42" s="596"/>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63" t="s">
        <v>305</v>
      </c>
      <c r="AY43" s="564"/>
      <c r="AZ43" s="564"/>
      <c r="BA43" s="564"/>
      <c r="BB43" s="564"/>
      <c r="BC43" s="565"/>
      <c r="BD43" s="623">
        <v>99.1</v>
      </c>
      <c r="BE43" s="624"/>
      <c r="BF43" s="624"/>
      <c r="BG43" s="624"/>
      <c r="BH43" s="624"/>
      <c r="BI43" s="624">
        <v>98.9</v>
      </c>
      <c r="BJ43" s="624"/>
      <c r="BK43" s="624"/>
      <c r="BL43" s="624"/>
      <c r="BM43" s="625"/>
      <c r="BN43" s="623">
        <v>99.2</v>
      </c>
      <c r="BO43" s="624"/>
      <c r="BP43" s="624"/>
      <c r="BQ43" s="624"/>
      <c r="BR43" s="624"/>
      <c r="BS43" s="624">
        <v>98.7</v>
      </c>
      <c r="BT43" s="624"/>
      <c r="BU43" s="624"/>
      <c r="BV43" s="624"/>
      <c r="BW43" s="625"/>
      <c r="BY43" s="594"/>
      <c r="BZ43" s="595"/>
      <c r="CA43" s="563" t="s">
        <v>306</v>
      </c>
      <c r="CB43" s="564"/>
      <c r="CC43" s="564"/>
      <c r="CD43" s="564"/>
      <c r="CE43" s="564"/>
      <c r="CF43" s="564"/>
      <c r="CG43" s="564"/>
      <c r="CH43" s="564"/>
      <c r="CI43" s="564"/>
      <c r="CJ43" s="564"/>
      <c r="CK43" s="564"/>
      <c r="CL43" s="565"/>
      <c r="CM43" s="566">
        <v>18209</v>
      </c>
      <c r="CN43" s="567"/>
      <c r="CO43" s="567"/>
      <c r="CP43" s="567"/>
      <c r="CQ43" s="567"/>
      <c r="CR43" s="567"/>
      <c r="CS43" s="567"/>
      <c r="CT43" s="568"/>
      <c r="CU43" s="569">
        <v>0</v>
      </c>
      <c r="CV43" s="570"/>
      <c r="CW43" s="570"/>
      <c r="CX43" s="571"/>
      <c r="CY43" s="554">
        <v>18209</v>
      </c>
      <c r="CZ43" s="555"/>
      <c r="DA43" s="555"/>
      <c r="DB43" s="555"/>
      <c r="DC43" s="555"/>
      <c r="DD43" s="555"/>
      <c r="DE43" s="555"/>
      <c r="DF43" s="556"/>
      <c r="DG43" s="554">
        <v>18209</v>
      </c>
      <c r="DH43" s="555"/>
      <c r="DI43" s="555"/>
      <c r="DJ43" s="555"/>
      <c r="DK43" s="555"/>
      <c r="DL43" s="555"/>
      <c r="DM43" s="555"/>
      <c r="DN43" s="555"/>
      <c r="DO43" s="555"/>
      <c r="DP43" s="555"/>
      <c r="DQ43" s="556"/>
      <c r="DR43" s="569">
        <v>0</v>
      </c>
      <c r="DS43" s="570"/>
      <c r="DT43" s="570"/>
      <c r="DU43" s="570"/>
      <c r="DV43" s="570"/>
      <c r="DW43" s="570"/>
      <c r="DX43" s="596"/>
    </row>
    <row r="44" spans="2:128" ht="11.25" customHeight="1" x14ac:dyDescent="0.15">
      <c r="AP44" s="630"/>
      <c r="AQ44" s="631"/>
      <c r="AR44" s="631"/>
      <c r="AS44" s="631"/>
      <c r="AT44" s="634"/>
      <c r="AU44" s="196"/>
      <c r="AV44" s="196"/>
      <c r="AW44" s="196"/>
      <c r="AX44" s="572" t="s">
        <v>307</v>
      </c>
      <c r="AY44" s="573"/>
      <c r="AZ44" s="573"/>
      <c r="BA44" s="573"/>
      <c r="BB44" s="573"/>
      <c r="BC44" s="574"/>
      <c r="BD44" s="617">
        <v>100.4</v>
      </c>
      <c r="BE44" s="618"/>
      <c r="BF44" s="618"/>
      <c r="BG44" s="618"/>
      <c r="BH44" s="618"/>
      <c r="BI44" s="618">
        <v>99.9</v>
      </c>
      <c r="BJ44" s="618"/>
      <c r="BK44" s="618"/>
      <c r="BL44" s="618"/>
      <c r="BM44" s="619"/>
      <c r="BN44" s="617">
        <v>100.2</v>
      </c>
      <c r="BO44" s="618"/>
      <c r="BP44" s="618"/>
      <c r="BQ44" s="618"/>
      <c r="BR44" s="618"/>
      <c r="BS44" s="618">
        <v>99.2</v>
      </c>
      <c r="BT44" s="618"/>
      <c r="BU44" s="618"/>
      <c r="BV44" s="618"/>
      <c r="BW44" s="619"/>
      <c r="BY44" s="563" t="s">
        <v>308</v>
      </c>
      <c r="BZ44" s="564"/>
      <c r="CA44" s="564"/>
      <c r="CB44" s="564"/>
      <c r="CC44" s="564"/>
      <c r="CD44" s="564"/>
      <c r="CE44" s="564"/>
      <c r="CF44" s="564"/>
      <c r="CG44" s="564"/>
      <c r="CH44" s="564"/>
      <c r="CI44" s="564"/>
      <c r="CJ44" s="564"/>
      <c r="CK44" s="564"/>
      <c r="CL44" s="565"/>
      <c r="CM44" s="566">
        <v>577413166</v>
      </c>
      <c r="CN44" s="555"/>
      <c r="CO44" s="555"/>
      <c r="CP44" s="555"/>
      <c r="CQ44" s="555"/>
      <c r="CR44" s="555"/>
      <c r="CS44" s="555"/>
      <c r="CT44" s="556"/>
      <c r="CU44" s="569">
        <v>55.7</v>
      </c>
      <c r="CV44" s="570"/>
      <c r="CW44" s="570"/>
      <c r="CX44" s="571"/>
      <c r="CY44" s="554">
        <v>367487044</v>
      </c>
      <c r="CZ44" s="555"/>
      <c r="DA44" s="555"/>
      <c r="DB44" s="555"/>
      <c r="DC44" s="555"/>
      <c r="DD44" s="555"/>
      <c r="DE44" s="555"/>
      <c r="DF44" s="556"/>
      <c r="DG44" s="554">
        <v>213367925</v>
      </c>
      <c r="DH44" s="555"/>
      <c r="DI44" s="555"/>
      <c r="DJ44" s="555"/>
      <c r="DK44" s="555"/>
      <c r="DL44" s="555"/>
      <c r="DM44" s="555"/>
      <c r="DN44" s="555"/>
      <c r="DO44" s="555"/>
      <c r="DP44" s="555"/>
      <c r="DQ44" s="556"/>
      <c r="DR44" s="569">
        <v>37.700000000000003</v>
      </c>
      <c r="DS44" s="570"/>
      <c r="DT44" s="570"/>
      <c r="DU44" s="570"/>
      <c r="DV44" s="570"/>
      <c r="DW44" s="570"/>
      <c r="DX44" s="596"/>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3778324</v>
      </c>
      <c r="BE45" s="612"/>
      <c r="BF45" s="612"/>
      <c r="BG45" s="612"/>
      <c r="BH45" s="612"/>
      <c r="BI45" s="612"/>
      <c r="BJ45" s="612"/>
      <c r="BK45" s="612"/>
      <c r="BL45" s="612"/>
      <c r="BM45" s="613"/>
      <c r="BN45" s="611">
        <v>3273022</v>
      </c>
      <c r="BO45" s="612"/>
      <c r="BP45" s="612"/>
      <c r="BQ45" s="612"/>
      <c r="BR45" s="612"/>
      <c r="BS45" s="612"/>
      <c r="BT45" s="612"/>
      <c r="BU45" s="612"/>
      <c r="BV45" s="612"/>
      <c r="BW45" s="613"/>
      <c r="BY45" s="563" t="s">
        <v>311</v>
      </c>
      <c r="BZ45" s="564"/>
      <c r="CA45" s="564"/>
      <c r="CB45" s="564"/>
      <c r="CC45" s="564"/>
      <c r="CD45" s="564"/>
      <c r="CE45" s="564"/>
      <c r="CF45" s="564"/>
      <c r="CG45" s="564"/>
      <c r="CH45" s="564"/>
      <c r="CI45" s="564"/>
      <c r="CJ45" s="564"/>
      <c r="CK45" s="564"/>
      <c r="CL45" s="565"/>
      <c r="CM45" s="566">
        <v>31293519</v>
      </c>
      <c r="CN45" s="567"/>
      <c r="CO45" s="567"/>
      <c r="CP45" s="567"/>
      <c r="CQ45" s="567"/>
      <c r="CR45" s="567"/>
      <c r="CS45" s="567"/>
      <c r="CT45" s="568"/>
      <c r="CU45" s="569">
        <v>3</v>
      </c>
      <c r="CV45" s="570"/>
      <c r="CW45" s="570"/>
      <c r="CX45" s="571"/>
      <c r="CY45" s="554">
        <v>20755255</v>
      </c>
      <c r="CZ45" s="555"/>
      <c r="DA45" s="555"/>
      <c r="DB45" s="555"/>
      <c r="DC45" s="555"/>
      <c r="DD45" s="555"/>
      <c r="DE45" s="555"/>
      <c r="DF45" s="556"/>
      <c r="DG45" s="554">
        <v>16868582</v>
      </c>
      <c r="DH45" s="555"/>
      <c r="DI45" s="555"/>
      <c r="DJ45" s="555"/>
      <c r="DK45" s="555"/>
      <c r="DL45" s="555"/>
      <c r="DM45" s="555"/>
      <c r="DN45" s="555"/>
      <c r="DO45" s="555"/>
      <c r="DP45" s="555"/>
      <c r="DQ45" s="556"/>
      <c r="DR45" s="569">
        <v>3</v>
      </c>
      <c r="DS45" s="570"/>
      <c r="DT45" s="570"/>
      <c r="DU45" s="570"/>
      <c r="DV45" s="570"/>
      <c r="DW45" s="570"/>
      <c r="DX45" s="596"/>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3778324</v>
      </c>
      <c r="BE46" s="603"/>
      <c r="BF46" s="603"/>
      <c r="BG46" s="603"/>
      <c r="BH46" s="603"/>
      <c r="BI46" s="603"/>
      <c r="BJ46" s="603"/>
      <c r="BK46" s="603"/>
      <c r="BL46" s="603"/>
      <c r="BM46" s="604"/>
      <c r="BN46" s="602">
        <v>3273022</v>
      </c>
      <c r="BO46" s="603"/>
      <c r="BP46" s="603"/>
      <c r="BQ46" s="603"/>
      <c r="BR46" s="603"/>
      <c r="BS46" s="603"/>
      <c r="BT46" s="603"/>
      <c r="BU46" s="603"/>
      <c r="BV46" s="603"/>
      <c r="BW46" s="604"/>
      <c r="BY46" s="563" t="s">
        <v>314</v>
      </c>
      <c r="BZ46" s="564"/>
      <c r="CA46" s="564"/>
      <c r="CB46" s="564"/>
      <c r="CC46" s="564"/>
      <c r="CD46" s="564"/>
      <c r="CE46" s="564"/>
      <c r="CF46" s="564"/>
      <c r="CG46" s="564"/>
      <c r="CH46" s="564"/>
      <c r="CI46" s="564"/>
      <c r="CJ46" s="564"/>
      <c r="CK46" s="564"/>
      <c r="CL46" s="565"/>
      <c r="CM46" s="566">
        <v>4461622</v>
      </c>
      <c r="CN46" s="555"/>
      <c r="CO46" s="555"/>
      <c r="CP46" s="555"/>
      <c r="CQ46" s="555"/>
      <c r="CR46" s="555"/>
      <c r="CS46" s="555"/>
      <c r="CT46" s="556"/>
      <c r="CU46" s="569">
        <v>0.4</v>
      </c>
      <c r="CV46" s="570"/>
      <c r="CW46" s="570"/>
      <c r="CX46" s="571"/>
      <c r="CY46" s="554">
        <v>2334727</v>
      </c>
      <c r="CZ46" s="555"/>
      <c r="DA46" s="555"/>
      <c r="DB46" s="555"/>
      <c r="DC46" s="555"/>
      <c r="DD46" s="555"/>
      <c r="DE46" s="555"/>
      <c r="DF46" s="556"/>
      <c r="DG46" s="554">
        <v>425940</v>
      </c>
      <c r="DH46" s="555"/>
      <c r="DI46" s="555"/>
      <c r="DJ46" s="555"/>
      <c r="DK46" s="555"/>
      <c r="DL46" s="555"/>
      <c r="DM46" s="555"/>
      <c r="DN46" s="555"/>
      <c r="DO46" s="555"/>
      <c r="DP46" s="555"/>
      <c r="DQ46" s="556"/>
      <c r="DR46" s="569">
        <v>0.1</v>
      </c>
      <c r="DS46" s="570"/>
      <c r="DT46" s="570"/>
      <c r="DU46" s="570"/>
      <c r="DV46" s="570"/>
      <c r="DW46" s="570"/>
      <c r="DX46" s="596"/>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63" t="s">
        <v>315</v>
      </c>
      <c r="BZ47" s="564"/>
      <c r="CA47" s="564"/>
      <c r="CB47" s="564"/>
      <c r="CC47" s="564"/>
      <c r="CD47" s="564"/>
      <c r="CE47" s="564"/>
      <c r="CF47" s="564"/>
      <c r="CG47" s="564"/>
      <c r="CH47" s="564"/>
      <c r="CI47" s="564"/>
      <c r="CJ47" s="564"/>
      <c r="CK47" s="564"/>
      <c r="CL47" s="565"/>
      <c r="CM47" s="566">
        <v>340919603</v>
      </c>
      <c r="CN47" s="567"/>
      <c r="CO47" s="567"/>
      <c r="CP47" s="567"/>
      <c r="CQ47" s="567"/>
      <c r="CR47" s="567"/>
      <c r="CS47" s="567"/>
      <c r="CT47" s="568"/>
      <c r="CU47" s="569">
        <v>32.9</v>
      </c>
      <c r="CV47" s="570"/>
      <c r="CW47" s="570"/>
      <c r="CX47" s="571"/>
      <c r="CY47" s="554">
        <v>306306388</v>
      </c>
      <c r="CZ47" s="555"/>
      <c r="DA47" s="555"/>
      <c r="DB47" s="555"/>
      <c r="DC47" s="555"/>
      <c r="DD47" s="555"/>
      <c r="DE47" s="555"/>
      <c r="DF47" s="556"/>
      <c r="DG47" s="554">
        <v>181987874</v>
      </c>
      <c r="DH47" s="555"/>
      <c r="DI47" s="555"/>
      <c r="DJ47" s="555"/>
      <c r="DK47" s="555"/>
      <c r="DL47" s="555"/>
      <c r="DM47" s="555"/>
      <c r="DN47" s="555"/>
      <c r="DO47" s="555"/>
      <c r="DP47" s="555"/>
      <c r="DQ47" s="556"/>
      <c r="DR47" s="569">
        <v>32.200000000000003</v>
      </c>
      <c r="DS47" s="570"/>
      <c r="DT47" s="570"/>
      <c r="DU47" s="570"/>
      <c r="DV47" s="570"/>
      <c r="DW47" s="570"/>
      <c r="DX47" s="596"/>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63" t="s">
        <v>317</v>
      </c>
      <c r="BZ48" s="564"/>
      <c r="CA48" s="564"/>
      <c r="CB48" s="564"/>
      <c r="CC48" s="564"/>
      <c r="CD48" s="564"/>
      <c r="CE48" s="564"/>
      <c r="CF48" s="564"/>
      <c r="CG48" s="564"/>
      <c r="CH48" s="564"/>
      <c r="CI48" s="564"/>
      <c r="CJ48" s="564"/>
      <c r="CK48" s="564"/>
      <c r="CL48" s="565"/>
      <c r="CM48" s="566">
        <v>14905630</v>
      </c>
      <c r="CN48" s="555"/>
      <c r="CO48" s="555"/>
      <c r="CP48" s="555"/>
      <c r="CQ48" s="555"/>
      <c r="CR48" s="555"/>
      <c r="CS48" s="555"/>
      <c r="CT48" s="556"/>
      <c r="CU48" s="569">
        <v>1.4</v>
      </c>
      <c r="CV48" s="570"/>
      <c r="CW48" s="570"/>
      <c r="CX48" s="571"/>
      <c r="CY48" s="554">
        <v>14842774</v>
      </c>
      <c r="CZ48" s="555"/>
      <c r="DA48" s="555"/>
      <c r="DB48" s="555"/>
      <c r="DC48" s="555"/>
      <c r="DD48" s="555"/>
      <c r="DE48" s="555"/>
      <c r="DF48" s="556"/>
      <c r="DG48" s="554">
        <v>14032042</v>
      </c>
      <c r="DH48" s="555"/>
      <c r="DI48" s="555"/>
      <c r="DJ48" s="555"/>
      <c r="DK48" s="555"/>
      <c r="DL48" s="555"/>
      <c r="DM48" s="555"/>
      <c r="DN48" s="555"/>
      <c r="DO48" s="555"/>
      <c r="DP48" s="555"/>
      <c r="DQ48" s="556"/>
      <c r="DR48" s="569">
        <v>2.5</v>
      </c>
      <c r="DS48" s="570"/>
      <c r="DT48" s="570"/>
      <c r="DU48" s="570"/>
      <c r="DV48" s="570"/>
      <c r="DW48" s="570"/>
      <c r="DX48" s="596"/>
    </row>
    <row r="49" spans="2:128" ht="11.25" customHeight="1" x14ac:dyDescent="0.15">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63" t="s">
        <v>319</v>
      </c>
      <c r="BZ49" s="564"/>
      <c r="CA49" s="564"/>
      <c r="CB49" s="564"/>
      <c r="CC49" s="564"/>
      <c r="CD49" s="564"/>
      <c r="CE49" s="564"/>
      <c r="CF49" s="564"/>
      <c r="CG49" s="564"/>
      <c r="CH49" s="564"/>
      <c r="CI49" s="564"/>
      <c r="CJ49" s="564"/>
      <c r="CK49" s="564"/>
      <c r="CL49" s="565"/>
      <c r="CM49" s="566">
        <v>31207708</v>
      </c>
      <c r="CN49" s="567"/>
      <c r="CO49" s="567"/>
      <c r="CP49" s="567"/>
      <c r="CQ49" s="567"/>
      <c r="CR49" s="567"/>
      <c r="CS49" s="567"/>
      <c r="CT49" s="568"/>
      <c r="CU49" s="569">
        <v>3</v>
      </c>
      <c r="CV49" s="570"/>
      <c r="CW49" s="570"/>
      <c r="CX49" s="571"/>
      <c r="CY49" s="554">
        <v>22923714</v>
      </c>
      <c r="CZ49" s="555"/>
      <c r="DA49" s="555"/>
      <c r="DB49" s="555"/>
      <c r="DC49" s="555"/>
      <c r="DD49" s="555"/>
      <c r="DE49" s="555"/>
      <c r="DF49" s="556"/>
      <c r="DG49" s="554" t="s">
        <v>118</v>
      </c>
      <c r="DH49" s="555"/>
      <c r="DI49" s="555"/>
      <c r="DJ49" s="555"/>
      <c r="DK49" s="555"/>
      <c r="DL49" s="555"/>
      <c r="DM49" s="555"/>
      <c r="DN49" s="555"/>
      <c r="DO49" s="555"/>
      <c r="DP49" s="555"/>
      <c r="DQ49" s="556"/>
      <c r="DR49" s="569" t="s">
        <v>118</v>
      </c>
      <c r="DS49" s="570"/>
      <c r="DT49" s="570"/>
      <c r="DU49" s="570"/>
      <c r="DV49" s="570"/>
      <c r="DW49" s="570"/>
      <c r="DX49" s="596"/>
    </row>
    <row r="50" spans="2:128" ht="11.25" customHeight="1" x14ac:dyDescent="0.15">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63" t="s">
        <v>321</v>
      </c>
      <c r="BZ50" s="564"/>
      <c r="CA50" s="564"/>
      <c r="CB50" s="564"/>
      <c r="CC50" s="564"/>
      <c r="CD50" s="564"/>
      <c r="CE50" s="564"/>
      <c r="CF50" s="564"/>
      <c r="CG50" s="564"/>
      <c r="CH50" s="564"/>
      <c r="CI50" s="564"/>
      <c r="CJ50" s="564"/>
      <c r="CK50" s="564"/>
      <c r="CL50" s="565"/>
      <c r="CM50" s="566">
        <v>269230</v>
      </c>
      <c r="CN50" s="555"/>
      <c r="CO50" s="555"/>
      <c r="CP50" s="555"/>
      <c r="CQ50" s="555"/>
      <c r="CR50" s="555"/>
      <c r="CS50" s="555"/>
      <c r="CT50" s="556"/>
      <c r="CU50" s="569">
        <v>0</v>
      </c>
      <c r="CV50" s="570"/>
      <c r="CW50" s="570"/>
      <c r="CX50" s="571"/>
      <c r="CY50" s="554">
        <v>269230</v>
      </c>
      <c r="CZ50" s="555"/>
      <c r="DA50" s="555"/>
      <c r="DB50" s="555"/>
      <c r="DC50" s="555"/>
      <c r="DD50" s="555"/>
      <c r="DE50" s="555"/>
      <c r="DF50" s="556"/>
      <c r="DG50" s="554" t="s">
        <v>118</v>
      </c>
      <c r="DH50" s="555"/>
      <c r="DI50" s="555"/>
      <c r="DJ50" s="555"/>
      <c r="DK50" s="555"/>
      <c r="DL50" s="555"/>
      <c r="DM50" s="555"/>
      <c r="DN50" s="555"/>
      <c r="DO50" s="555"/>
      <c r="DP50" s="555"/>
      <c r="DQ50" s="556"/>
      <c r="DR50" s="569" t="s">
        <v>118</v>
      </c>
      <c r="DS50" s="570"/>
      <c r="DT50" s="570"/>
      <c r="DU50" s="570"/>
      <c r="DV50" s="570"/>
      <c r="DW50" s="570"/>
      <c r="DX50" s="596"/>
    </row>
    <row r="51" spans="2:128" ht="11.25" customHeight="1" x14ac:dyDescent="0.15">
      <c r="BY51" s="563" t="s">
        <v>322</v>
      </c>
      <c r="BZ51" s="564"/>
      <c r="CA51" s="564"/>
      <c r="CB51" s="564"/>
      <c r="CC51" s="564"/>
      <c r="CD51" s="564"/>
      <c r="CE51" s="564"/>
      <c r="CF51" s="564"/>
      <c r="CG51" s="564"/>
      <c r="CH51" s="564"/>
      <c r="CI51" s="564"/>
      <c r="CJ51" s="564"/>
      <c r="CK51" s="564"/>
      <c r="CL51" s="565"/>
      <c r="CM51" s="566">
        <v>154355854</v>
      </c>
      <c r="CN51" s="567"/>
      <c r="CO51" s="567"/>
      <c r="CP51" s="567"/>
      <c r="CQ51" s="567"/>
      <c r="CR51" s="567"/>
      <c r="CS51" s="567"/>
      <c r="CT51" s="568"/>
      <c r="CU51" s="569">
        <v>14.9</v>
      </c>
      <c r="CV51" s="570"/>
      <c r="CW51" s="570"/>
      <c r="CX51" s="571"/>
      <c r="CY51" s="554">
        <v>54956</v>
      </c>
      <c r="CZ51" s="555"/>
      <c r="DA51" s="555"/>
      <c r="DB51" s="555"/>
      <c r="DC51" s="555"/>
      <c r="DD51" s="555"/>
      <c r="DE51" s="555"/>
      <c r="DF51" s="556"/>
      <c r="DG51" s="554">
        <v>53487</v>
      </c>
      <c r="DH51" s="555"/>
      <c r="DI51" s="555"/>
      <c r="DJ51" s="555"/>
      <c r="DK51" s="555"/>
      <c r="DL51" s="555"/>
      <c r="DM51" s="555"/>
      <c r="DN51" s="555"/>
      <c r="DO51" s="555"/>
      <c r="DP51" s="555"/>
      <c r="DQ51" s="556"/>
      <c r="DR51" s="569">
        <v>0</v>
      </c>
      <c r="DS51" s="570"/>
      <c r="DT51" s="570"/>
      <c r="DU51" s="570"/>
      <c r="DV51" s="570"/>
      <c r="DW51" s="570"/>
      <c r="DX51" s="596"/>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63" t="s">
        <v>323</v>
      </c>
      <c r="BZ52" s="564"/>
      <c r="CA52" s="564"/>
      <c r="CB52" s="564"/>
      <c r="CC52" s="564"/>
      <c r="CD52" s="564"/>
      <c r="CE52" s="564"/>
      <c r="CF52" s="564"/>
      <c r="CG52" s="564"/>
      <c r="CH52" s="564"/>
      <c r="CI52" s="564"/>
      <c r="CJ52" s="564"/>
      <c r="CK52" s="564"/>
      <c r="CL52" s="565"/>
      <c r="CM52" s="566" t="s">
        <v>118</v>
      </c>
      <c r="CN52" s="567"/>
      <c r="CO52" s="567"/>
      <c r="CP52" s="567"/>
      <c r="CQ52" s="567"/>
      <c r="CR52" s="567"/>
      <c r="CS52" s="567"/>
      <c r="CT52" s="568"/>
      <c r="CU52" s="569" t="s">
        <v>118</v>
      </c>
      <c r="CV52" s="570"/>
      <c r="CW52" s="570"/>
      <c r="CX52" s="571"/>
      <c r="CY52" s="554" t="s">
        <v>118</v>
      </c>
      <c r="CZ52" s="555"/>
      <c r="DA52" s="555"/>
      <c r="DB52" s="555"/>
      <c r="DC52" s="555"/>
      <c r="DD52" s="555"/>
      <c r="DE52" s="555"/>
      <c r="DF52" s="556"/>
      <c r="DG52" s="554" t="s">
        <v>118</v>
      </c>
      <c r="DH52" s="555"/>
      <c r="DI52" s="555"/>
      <c r="DJ52" s="555"/>
      <c r="DK52" s="555"/>
      <c r="DL52" s="555"/>
      <c r="DM52" s="555"/>
      <c r="DN52" s="555"/>
      <c r="DO52" s="555"/>
      <c r="DP52" s="555"/>
      <c r="DQ52" s="556"/>
      <c r="DR52" s="569" t="s">
        <v>118</v>
      </c>
      <c r="DS52" s="570"/>
      <c r="DT52" s="570"/>
      <c r="DU52" s="570"/>
      <c r="DV52" s="570"/>
      <c r="DW52" s="570"/>
      <c r="DX52" s="596"/>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63" t="s">
        <v>324</v>
      </c>
      <c r="BZ53" s="564"/>
      <c r="CA53" s="564"/>
      <c r="CB53" s="564"/>
      <c r="CC53" s="564"/>
      <c r="CD53" s="564"/>
      <c r="CE53" s="564"/>
      <c r="CF53" s="564"/>
      <c r="CG53" s="564"/>
      <c r="CH53" s="564"/>
      <c r="CI53" s="564"/>
      <c r="CJ53" s="564"/>
      <c r="CK53" s="564"/>
      <c r="CL53" s="565"/>
      <c r="CM53" s="566">
        <v>105429575</v>
      </c>
      <c r="CN53" s="567"/>
      <c r="CO53" s="567"/>
      <c r="CP53" s="567"/>
      <c r="CQ53" s="567"/>
      <c r="CR53" s="567"/>
      <c r="CS53" s="567"/>
      <c r="CT53" s="568"/>
      <c r="CU53" s="569">
        <v>10.199999999999999</v>
      </c>
      <c r="CV53" s="570"/>
      <c r="CW53" s="570"/>
      <c r="CX53" s="571"/>
      <c r="CY53" s="554">
        <v>7259512</v>
      </c>
      <c r="CZ53" s="555"/>
      <c r="DA53" s="555"/>
      <c r="DB53" s="555"/>
      <c r="DC53" s="555"/>
      <c r="DD53" s="555"/>
      <c r="DE53" s="555"/>
      <c r="DF53" s="556"/>
      <c r="DG53" s="557"/>
      <c r="DH53" s="558"/>
      <c r="DI53" s="558"/>
      <c r="DJ53" s="558"/>
      <c r="DK53" s="558"/>
      <c r="DL53" s="558"/>
      <c r="DM53" s="558"/>
      <c r="DN53" s="558"/>
      <c r="DO53" s="558"/>
      <c r="DP53" s="558"/>
      <c r="DQ53" s="559"/>
      <c r="DR53" s="560"/>
      <c r="DS53" s="561"/>
      <c r="DT53" s="561"/>
      <c r="DU53" s="561"/>
      <c r="DV53" s="561"/>
      <c r="DW53" s="561"/>
      <c r="DX53" s="562"/>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63" t="s">
        <v>325</v>
      </c>
      <c r="BZ54" s="564"/>
      <c r="CA54" s="564"/>
      <c r="CB54" s="564"/>
      <c r="CC54" s="564"/>
      <c r="CD54" s="564"/>
      <c r="CE54" s="564"/>
      <c r="CF54" s="564"/>
      <c r="CG54" s="564"/>
      <c r="CH54" s="564"/>
      <c r="CI54" s="564"/>
      <c r="CJ54" s="564"/>
      <c r="CK54" s="564"/>
      <c r="CL54" s="565"/>
      <c r="CM54" s="566">
        <v>3074000</v>
      </c>
      <c r="CN54" s="567"/>
      <c r="CO54" s="567"/>
      <c r="CP54" s="567"/>
      <c r="CQ54" s="567"/>
      <c r="CR54" s="567"/>
      <c r="CS54" s="567"/>
      <c r="CT54" s="568"/>
      <c r="CU54" s="569">
        <v>0.3</v>
      </c>
      <c r="CV54" s="570"/>
      <c r="CW54" s="570"/>
      <c r="CX54" s="571"/>
      <c r="CY54" s="554">
        <v>3074000</v>
      </c>
      <c r="CZ54" s="555"/>
      <c r="DA54" s="555"/>
      <c r="DB54" s="555"/>
      <c r="DC54" s="555"/>
      <c r="DD54" s="555"/>
      <c r="DE54" s="555"/>
      <c r="DF54" s="556"/>
      <c r="DG54" s="557"/>
      <c r="DH54" s="558"/>
      <c r="DI54" s="558"/>
      <c r="DJ54" s="558"/>
      <c r="DK54" s="558"/>
      <c r="DL54" s="558"/>
      <c r="DM54" s="558"/>
      <c r="DN54" s="558"/>
      <c r="DO54" s="558"/>
      <c r="DP54" s="558"/>
      <c r="DQ54" s="559"/>
      <c r="DR54" s="560"/>
      <c r="DS54" s="561"/>
      <c r="DT54" s="561"/>
      <c r="DU54" s="561"/>
      <c r="DV54" s="561"/>
      <c r="DW54" s="561"/>
      <c r="DX54" s="562"/>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63" t="s">
        <v>326</v>
      </c>
      <c r="CB55" s="564"/>
      <c r="CC55" s="564"/>
      <c r="CD55" s="564"/>
      <c r="CE55" s="564"/>
      <c r="CF55" s="564"/>
      <c r="CG55" s="564"/>
      <c r="CH55" s="564"/>
      <c r="CI55" s="564"/>
      <c r="CJ55" s="564"/>
      <c r="CK55" s="564"/>
      <c r="CL55" s="565"/>
      <c r="CM55" s="566">
        <v>103369798</v>
      </c>
      <c r="CN55" s="567"/>
      <c r="CO55" s="567"/>
      <c r="CP55" s="567"/>
      <c r="CQ55" s="567"/>
      <c r="CR55" s="567"/>
      <c r="CS55" s="567"/>
      <c r="CT55" s="568"/>
      <c r="CU55" s="569">
        <v>10</v>
      </c>
      <c r="CV55" s="570"/>
      <c r="CW55" s="570"/>
      <c r="CX55" s="571"/>
      <c r="CY55" s="554">
        <v>7159727</v>
      </c>
      <c r="CZ55" s="555"/>
      <c r="DA55" s="555"/>
      <c r="DB55" s="555"/>
      <c r="DC55" s="555"/>
      <c r="DD55" s="555"/>
      <c r="DE55" s="555"/>
      <c r="DF55" s="556"/>
      <c r="DG55" s="557"/>
      <c r="DH55" s="558"/>
      <c r="DI55" s="558"/>
      <c r="DJ55" s="558"/>
      <c r="DK55" s="558"/>
      <c r="DL55" s="558"/>
      <c r="DM55" s="558"/>
      <c r="DN55" s="558"/>
      <c r="DO55" s="558"/>
      <c r="DP55" s="558"/>
      <c r="DQ55" s="559"/>
      <c r="DR55" s="560"/>
      <c r="DS55" s="561"/>
      <c r="DT55" s="561"/>
      <c r="DU55" s="561"/>
      <c r="DV55" s="561"/>
      <c r="DW55" s="561"/>
      <c r="DX55" s="562"/>
    </row>
    <row r="56" spans="2:128" ht="11.25" customHeight="1" x14ac:dyDescent="0.15">
      <c r="B56" s="204"/>
      <c r="BY56" s="592"/>
      <c r="BZ56" s="593"/>
      <c r="CA56" s="563" t="s">
        <v>327</v>
      </c>
      <c r="CB56" s="564"/>
      <c r="CC56" s="564"/>
      <c r="CD56" s="564"/>
      <c r="CE56" s="564"/>
      <c r="CF56" s="564"/>
      <c r="CG56" s="564"/>
      <c r="CH56" s="564"/>
      <c r="CI56" s="564"/>
      <c r="CJ56" s="564"/>
      <c r="CK56" s="564"/>
      <c r="CL56" s="565"/>
      <c r="CM56" s="566">
        <v>50990970</v>
      </c>
      <c r="CN56" s="567"/>
      <c r="CO56" s="567"/>
      <c r="CP56" s="567"/>
      <c r="CQ56" s="567"/>
      <c r="CR56" s="567"/>
      <c r="CS56" s="567"/>
      <c r="CT56" s="568"/>
      <c r="CU56" s="569">
        <v>4.9000000000000004</v>
      </c>
      <c r="CV56" s="570"/>
      <c r="CW56" s="570"/>
      <c r="CX56" s="571"/>
      <c r="CY56" s="554">
        <v>1403521</v>
      </c>
      <c r="CZ56" s="555"/>
      <c r="DA56" s="555"/>
      <c r="DB56" s="555"/>
      <c r="DC56" s="555"/>
      <c r="DD56" s="555"/>
      <c r="DE56" s="555"/>
      <c r="DF56" s="556"/>
      <c r="DG56" s="557"/>
      <c r="DH56" s="558"/>
      <c r="DI56" s="558"/>
      <c r="DJ56" s="558"/>
      <c r="DK56" s="558"/>
      <c r="DL56" s="558"/>
      <c r="DM56" s="558"/>
      <c r="DN56" s="558"/>
      <c r="DO56" s="558"/>
      <c r="DP56" s="558"/>
      <c r="DQ56" s="559"/>
      <c r="DR56" s="560"/>
      <c r="DS56" s="561"/>
      <c r="DT56" s="561"/>
      <c r="DU56" s="561"/>
      <c r="DV56" s="561"/>
      <c r="DW56" s="561"/>
      <c r="DX56" s="562"/>
    </row>
    <row r="57" spans="2:128" ht="11.25" customHeight="1" x14ac:dyDescent="0.15">
      <c r="BY57" s="592"/>
      <c r="BZ57" s="593"/>
      <c r="CA57" s="563" t="s">
        <v>328</v>
      </c>
      <c r="CB57" s="564"/>
      <c r="CC57" s="564"/>
      <c r="CD57" s="564"/>
      <c r="CE57" s="564"/>
      <c r="CF57" s="564"/>
      <c r="CG57" s="564"/>
      <c r="CH57" s="564"/>
      <c r="CI57" s="564"/>
      <c r="CJ57" s="564"/>
      <c r="CK57" s="564"/>
      <c r="CL57" s="565"/>
      <c r="CM57" s="566">
        <v>44149985</v>
      </c>
      <c r="CN57" s="567"/>
      <c r="CO57" s="567"/>
      <c r="CP57" s="567"/>
      <c r="CQ57" s="567"/>
      <c r="CR57" s="567"/>
      <c r="CS57" s="567"/>
      <c r="CT57" s="568"/>
      <c r="CU57" s="569">
        <v>4.3</v>
      </c>
      <c r="CV57" s="570"/>
      <c r="CW57" s="570"/>
      <c r="CX57" s="571"/>
      <c r="CY57" s="554">
        <v>5722140</v>
      </c>
      <c r="CZ57" s="555"/>
      <c r="DA57" s="555"/>
      <c r="DB57" s="555"/>
      <c r="DC57" s="555"/>
      <c r="DD57" s="555"/>
      <c r="DE57" s="555"/>
      <c r="DF57" s="556"/>
      <c r="DG57" s="557"/>
      <c r="DH57" s="558"/>
      <c r="DI57" s="558"/>
      <c r="DJ57" s="558"/>
      <c r="DK57" s="558"/>
      <c r="DL57" s="558"/>
      <c r="DM57" s="558"/>
      <c r="DN57" s="558"/>
      <c r="DO57" s="558"/>
      <c r="DP57" s="558"/>
      <c r="DQ57" s="559"/>
      <c r="DR57" s="560"/>
      <c r="DS57" s="561"/>
      <c r="DT57" s="561"/>
      <c r="DU57" s="561"/>
      <c r="DV57" s="561"/>
      <c r="DW57" s="561"/>
      <c r="DX57" s="562"/>
    </row>
    <row r="58" spans="2:128" ht="11.25" customHeight="1" x14ac:dyDescent="0.15">
      <c r="BY58" s="592"/>
      <c r="BZ58" s="593"/>
      <c r="CA58" s="563" t="s">
        <v>329</v>
      </c>
      <c r="CB58" s="564"/>
      <c r="CC58" s="564"/>
      <c r="CD58" s="564"/>
      <c r="CE58" s="564"/>
      <c r="CF58" s="564"/>
      <c r="CG58" s="564"/>
      <c r="CH58" s="564"/>
      <c r="CI58" s="564"/>
      <c r="CJ58" s="564"/>
      <c r="CK58" s="564"/>
      <c r="CL58" s="565"/>
      <c r="CM58" s="566">
        <v>2059777</v>
      </c>
      <c r="CN58" s="567"/>
      <c r="CO58" s="567"/>
      <c r="CP58" s="567"/>
      <c r="CQ58" s="567"/>
      <c r="CR58" s="567"/>
      <c r="CS58" s="567"/>
      <c r="CT58" s="568"/>
      <c r="CU58" s="569">
        <v>0.2</v>
      </c>
      <c r="CV58" s="570"/>
      <c r="CW58" s="570"/>
      <c r="CX58" s="571"/>
      <c r="CY58" s="554">
        <v>99785</v>
      </c>
      <c r="CZ58" s="555"/>
      <c r="DA58" s="555"/>
      <c r="DB58" s="555"/>
      <c r="DC58" s="555"/>
      <c r="DD58" s="555"/>
      <c r="DE58" s="555"/>
      <c r="DF58" s="556"/>
      <c r="DG58" s="557"/>
      <c r="DH58" s="558"/>
      <c r="DI58" s="558"/>
      <c r="DJ58" s="558"/>
      <c r="DK58" s="558"/>
      <c r="DL58" s="558"/>
      <c r="DM58" s="558"/>
      <c r="DN58" s="558"/>
      <c r="DO58" s="558"/>
      <c r="DP58" s="558"/>
      <c r="DQ58" s="559"/>
      <c r="DR58" s="560"/>
      <c r="DS58" s="561"/>
      <c r="DT58" s="561"/>
      <c r="DU58" s="561"/>
      <c r="DV58" s="561"/>
      <c r="DW58" s="561"/>
      <c r="DX58" s="562"/>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594"/>
      <c r="BZ59" s="595"/>
      <c r="CA59" s="563" t="s">
        <v>330</v>
      </c>
      <c r="CB59" s="564"/>
      <c r="CC59" s="564"/>
      <c r="CD59" s="564"/>
      <c r="CE59" s="564"/>
      <c r="CF59" s="564"/>
      <c r="CG59" s="564"/>
      <c r="CH59" s="564"/>
      <c r="CI59" s="564"/>
      <c r="CJ59" s="564"/>
      <c r="CK59" s="564"/>
      <c r="CL59" s="565"/>
      <c r="CM59" s="566" t="s">
        <v>118</v>
      </c>
      <c r="CN59" s="567"/>
      <c r="CO59" s="567"/>
      <c r="CP59" s="567"/>
      <c r="CQ59" s="567"/>
      <c r="CR59" s="567"/>
      <c r="CS59" s="567"/>
      <c r="CT59" s="568"/>
      <c r="CU59" s="569" t="s">
        <v>118</v>
      </c>
      <c r="CV59" s="570"/>
      <c r="CW59" s="570"/>
      <c r="CX59" s="571"/>
      <c r="CY59" s="554" t="s">
        <v>118</v>
      </c>
      <c r="CZ59" s="555"/>
      <c r="DA59" s="555"/>
      <c r="DB59" s="555"/>
      <c r="DC59" s="555"/>
      <c r="DD59" s="555"/>
      <c r="DE59" s="555"/>
      <c r="DF59" s="556"/>
      <c r="DG59" s="557"/>
      <c r="DH59" s="558"/>
      <c r="DI59" s="558"/>
      <c r="DJ59" s="558"/>
      <c r="DK59" s="558"/>
      <c r="DL59" s="558"/>
      <c r="DM59" s="558"/>
      <c r="DN59" s="558"/>
      <c r="DO59" s="558"/>
      <c r="DP59" s="558"/>
      <c r="DQ59" s="559"/>
      <c r="DR59" s="560"/>
      <c r="DS59" s="561"/>
      <c r="DT59" s="561"/>
      <c r="DU59" s="561"/>
      <c r="DV59" s="561"/>
      <c r="DW59" s="561"/>
      <c r="DX59" s="562"/>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1037555668</v>
      </c>
      <c r="CN60" s="576"/>
      <c r="CO60" s="576"/>
      <c r="CP60" s="576"/>
      <c r="CQ60" s="576"/>
      <c r="CR60" s="576"/>
      <c r="CS60" s="576"/>
      <c r="CT60" s="577"/>
      <c r="CU60" s="578">
        <v>100</v>
      </c>
      <c r="CV60" s="579"/>
      <c r="CW60" s="579"/>
      <c r="CX60" s="580"/>
      <c r="CY60" s="581">
        <v>698362151</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n1MOfIyF0DsSCc4mrB+hYPQc9apqL/qz3Nvzbd191YO4HJgRASldlbRUge4KZdvbAYFdTAWegpeEfO0qYmnwUg==" saltValue="AVbwtek02xG6EJfptnavz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15">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15">
      <c r="A7" s="215">
        <v>1</v>
      </c>
      <c r="B7" s="1004" t="s">
        <v>354</v>
      </c>
      <c r="C7" s="1005"/>
      <c r="D7" s="1005"/>
      <c r="E7" s="1005"/>
      <c r="F7" s="1005"/>
      <c r="G7" s="1005"/>
      <c r="H7" s="1005"/>
      <c r="I7" s="1005"/>
      <c r="J7" s="1005"/>
      <c r="K7" s="1005"/>
      <c r="L7" s="1005"/>
      <c r="M7" s="1005"/>
      <c r="N7" s="1005"/>
      <c r="O7" s="1005"/>
      <c r="P7" s="1006"/>
      <c r="Q7" s="1068">
        <v>1087634</v>
      </c>
      <c r="R7" s="1069"/>
      <c r="S7" s="1069"/>
      <c r="T7" s="1069"/>
      <c r="U7" s="1069"/>
      <c r="V7" s="1069">
        <v>1078394</v>
      </c>
      <c r="W7" s="1069"/>
      <c r="X7" s="1069"/>
      <c r="Y7" s="1069"/>
      <c r="Z7" s="1069"/>
      <c r="AA7" s="1069">
        <v>9240</v>
      </c>
      <c r="AB7" s="1069"/>
      <c r="AC7" s="1069"/>
      <c r="AD7" s="1069"/>
      <c r="AE7" s="1070"/>
      <c r="AF7" s="1071">
        <v>5185</v>
      </c>
      <c r="AG7" s="1072"/>
      <c r="AH7" s="1072"/>
      <c r="AI7" s="1072"/>
      <c r="AJ7" s="1073"/>
      <c r="AK7" s="1074">
        <v>18239</v>
      </c>
      <c r="AL7" s="1075"/>
      <c r="AM7" s="1075"/>
      <c r="AN7" s="1075"/>
      <c r="AO7" s="1075"/>
      <c r="AP7" s="1075">
        <v>2339306</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t="s">
        <v>538</v>
      </c>
      <c r="BS7" s="1065" t="s">
        <v>539</v>
      </c>
      <c r="BT7" s="1066"/>
      <c r="BU7" s="1066"/>
      <c r="BV7" s="1066"/>
      <c r="BW7" s="1066"/>
      <c r="BX7" s="1066"/>
      <c r="BY7" s="1066"/>
      <c r="BZ7" s="1066"/>
      <c r="CA7" s="1066"/>
      <c r="CB7" s="1066"/>
      <c r="CC7" s="1066"/>
      <c r="CD7" s="1066"/>
      <c r="CE7" s="1066"/>
      <c r="CF7" s="1066"/>
      <c r="CG7" s="1078"/>
      <c r="CH7" s="1062">
        <v>-43</v>
      </c>
      <c r="CI7" s="1063"/>
      <c r="CJ7" s="1063"/>
      <c r="CK7" s="1063"/>
      <c r="CL7" s="1064"/>
      <c r="CM7" s="1062">
        <v>8391</v>
      </c>
      <c r="CN7" s="1063"/>
      <c r="CO7" s="1063"/>
      <c r="CP7" s="1063"/>
      <c r="CQ7" s="1064"/>
      <c r="CR7" s="1062">
        <v>9471</v>
      </c>
      <c r="CS7" s="1063"/>
      <c r="CT7" s="1063"/>
      <c r="CU7" s="1063"/>
      <c r="CV7" s="1064"/>
      <c r="CW7" s="1062"/>
      <c r="CX7" s="1063"/>
      <c r="CY7" s="1063"/>
      <c r="CZ7" s="1063"/>
      <c r="DA7" s="1064"/>
      <c r="DB7" s="1062"/>
      <c r="DC7" s="1063"/>
      <c r="DD7" s="1063"/>
      <c r="DE7" s="1063"/>
      <c r="DF7" s="1064"/>
      <c r="DG7" s="1062">
        <v>328</v>
      </c>
      <c r="DH7" s="1063"/>
      <c r="DI7" s="1063"/>
      <c r="DJ7" s="1063"/>
      <c r="DK7" s="1064"/>
      <c r="DL7" s="1062"/>
      <c r="DM7" s="1063"/>
      <c r="DN7" s="1063"/>
      <c r="DO7" s="1063"/>
      <c r="DP7" s="1064"/>
      <c r="DQ7" s="1062"/>
      <c r="DR7" s="1063"/>
      <c r="DS7" s="1063"/>
      <c r="DT7" s="1063"/>
      <c r="DU7" s="1064"/>
      <c r="DV7" s="1065"/>
      <c r="DW7" s="1066"/>
      <c r="DX7" s="1066"/>
      <c r="DY7" s="1066"/>
      <c r="DZ7" s="1067"/>
      <c r="EA7" s="213"/>
    </row>
    <row r="8" spans="1:131" s="214" customFormat="1" ht="26.25" customHeight="1" x14ac:dyDescent="0.15">
      <c r="A8" s="217">
        <v>2</v>
      </c>
      <c r="B8" s="990" t="s">
        <v>355</v>
      </c>
      <c r="C8" s="991"/>
      <c r="D8" s="991"/>
      <c r="E8" s="991"/>
      <c r="F8" s="991"/>
      <c r="G8" s="991"/>
      <c r="H8" s="991"/>
      <c r="I8" s="991"/>
      <c r="J8" s="991"/>
      <c r="K8" s="991"/>
      <c r="L8" s="991"/>
      <c r="M8" s="991"/>
      <c r="N8" s="991"/>
      <c r="O8" s="991"/>
      <c r="P8" s="992"/>
      <c r="Q8" s="996">
        <v>346</v>
      </c>
      <c r="R8" s="994"/>
      <c r="S8" s="994"/>
      <c r="T8" s="994"/>
      <c r="U8" s="994"/>
      <c r="V8" s="994">
        <v>332</v>
      </c>
      <c r="W8" s="994"/>
      <c r="X8" s="994"/>
      <c r="Y8" s="994"/>
      <c r="Z8" s="994"/>
      <c r="AA8" s="994">
        <v>14</v>
      </c>
      <c r="AB8" s="994"/>
      <c r="AC8" s="994"/>
      <c r="AD8" s="994"/>
      <c r="AE8" s="997"/>
      <c r="AF8" s="1047" t="s">
        <v>118</v>
      </c>
      <c r="AG8" s="1048"/>
      <c r="AH8" s="1048"/>
      <c r="AI8" s="1048"/>
      <c r="AJ8" s="1049"/>
      <c r="AK8" s="1043">
        <v>69</v>
      </c>
      <c r="AL8" s="1044"/>
      <c r="AM8" s="1044"/>
      <c r="AN8" s="1044"/>
      <c r="AO8" s="1044"/>
      <c r="AP8" s="1044">
        <v>1171</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540</v>
      </c>
      <c r="BT8" s="944"/>
      <c r="BU8" s="944"/>
      <c r="BV8" s="944"/>
      <c r="BW8" s="944"/>
      <c r="BX8" s="944"/>
      <c r="BY8" s="944"/>
      <c r="BZ8" s="944"/>
      <c r="CA8" s="944"/>
      <c r="CB8" s="944"/>
      <c r="CC8" s="944"/>
      <c r="CD8" s="944"/>
      <c r="CE8" s="944"/>
      <c r="CF8" s="944"/>
      <c r="CG8" s="965"/>
      <c r="CH8" s="940">
        <v>2</v>
      </c>
      <c r="CI8" s="941"/>
      <c r="CJ8" s="941"/>
      <c r="CK8" s="941"/>
      <c r="CL8" s="942"/>
      <c r="CM8" s="940">
        <v>140</v>
      </c>
      <c r="CN8" s="941"/>
      <c r="CO8" s="941"/>
      <c r="CP8" s="941"/>
      <c r="CQ8" s="942"/>
      <c r="CR8" s="940">
        <v>100</v>
      </c>
      <c r="CS8" s="941"/>
      <c r="CT8" s="941"/>
      <c r="CU8" s="941"/>
      <c r="CV8" s="942"/>
      <c r="CW8" s="940">
        <v>65</v>
      </c>
      <c r="CX8" s="941"/>
      <c r="CY8" s="941"/>
      <c r="CZ8" s="941"/>
      <c r="DA8" s="942"/>
      <c r="DB8" s="940"/>
      <c r="DC8" s="941"/>
      <c r="DD8" s="941"/>
      <c r="DE8" s="941"/>
      <c r="DF8" s="942"/>
      <c r="DG8" s="940"/>
      <c r="DH8" s="941"/>
      <c r="DI8" s="941"/>
      <c r="DJ8" s="941"/>
      <c r="DK8" s="942"/>
      <c r="DL8" s="940"/>
      <c r="DM8" s="941"/>
      <c r="DN8" s="941"/>
      <c r="DO8" s="941"/>
      <c r="DP8" s="942"/>
      <c r="DQ8" s="940"/>
      <c r="DR8" s="941"/>
      <c r="DS8" s="941"/>
      <c r="DT8" s="941"/>
      <c r="DU8" s="942"/>
      <c r="DV8" s="943"/>
      <c r="DW8" s="944"/>
      <c r="DX8" s="944"/>
      <c r="DY8" s="944"/>
      <c r="DZ8" s="945"/>
      <c r="EA8" s="213"/>
    </row>
    <row r="9" spans="1:131" s="214" customFormat="1" ht="26.25" customHeight="1" x14ac:dyDescent="0.15">
      <c r="A9" s="217">
        <v>3</v>
      </c>
      <c r="B9" s="990" t="s">
        <v>356</v>
      </c>
      <c r="C9" s="991"/>
      <c r="D9" s="991"/>
      <c r="E9" s="991"/>
      <c r="F9" s="991"/>
      <c r="G9" s="991"/>
      <c r="H9" s="991"/>
      <c r="I9" s="991"/>
      <c r="J9" s="991"/>
      <c r="K9" s="991"/>
      <c r="L9" s="991"/>
      <c r="M9" s="991"/>
      <c r="N9" s="991"/>
      <c r="O9" s="991"/>
      <c r="P9" s="992"/>
      <c r="Q9" s="996">
        <v>591</v>
      </c>
      <c r="R9" s="994"/>
      <c r="S9" s="994"/>
      <c r="T9" s="994"/>
      <c r="U9" s="994"/>
      <c r="V9" s="994">
        <v>383</v>
      </c>
      <c r="W9" s="994"/>
      <c r="X9" s="994"/>
      <c r="Y9" s="994"/>
      <c r="Z9" s="994"/>
      <c r="AA9" s="994">
        <v>208</v>
      </c>
      <c r="AB9" s="994"/>
      <c r="AC9" s="994"/>
      <c r="AD9" s="994"/>
      <c r="AE9" s="997"/>
      <c r="AF9" s="1047" t="s">
        <v>118</v>
      </c>
      <c r="AG9" s="1048"/>
      <c r="AH9" s="1048"/>
      <c r="AI9" s="1048"/>
      <c r="AJ9" s="1049"/>
      <c r="AK9" s="1043" t="s">
        <v>535</v>
      </c>
      <c r="AL9" s="1044"/>
      <c r="AM9" s="1044"/>
      <c r="AN9" s="1044"/>
      <c r="AO9" s="1044"/>
      <c r="AP9" s="1044">
        <v>2766</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541</v>
      </c>
      <c r="BT9" s="944"/>
      <c r="BU9" s="944"/>
      <c r="BV9" s="944"/>
      <c r="BW9" s="944"/>
      <c r="BX9" s="944"/>
      <c r="BY9" s="944"/>
      <c r="BZ9" s="944"/>
      <c r="CA9" s="944"/>
      <c r="CB9" s="944"/>
      <c r="CC9" s="944"/>
      <c r="CD9" s="944"/>
      <c r="CE9" s="944"/>
      <c r="CF9" s="944"/>
      <c r="CG9" s="965"/>
      <c r="CH9" s="940">
        <v>8</v>
      </c>
      <c r="CI9" s="941"/>
      <c r="CJ9" s="941"/>
      <c r="CK9" s="941"/>
      <c r="CL9" s="942"/>
      <c r="CM9" s="940">
        <v>95</v>
      </c>
      <c r="CN9" s="941"/>
      <c r="CO9" s="941"/>
      <c r="CP9" s="941"/>
      <c r="CQ9" s="942"/>
      <c r="CR9" s="940">
        <v>33</v>
      </c>
      <c r="CS9" s="941"/>
      <c r="CT9" s="941"/>
      <c r="CU9" s="941"/>
      <c r="CV9" s="942"/>
      <c r="CW9" s="940">
        <v>12</v>
      </c>
      <c r="CX9" s="941"/>
      <c r="CY9" s="941"/>
      <c r="CZ9" s="941"/>
      <c r="DA9" s="942"/>
      <c r="DB9" s="940"/>
      <c r="DC9" s="941"/>
      <c r="DD9" s="941"/>
      <c r="DE9" s="941"/>
      <c r="DF9" s="942"/>
      <c r="DG9" s="940"/>
      <c r="DH9" s="941"/>
      <c r="DI9" s="941"/>
      <c r="DJ9" s="941"/>
      <c r="DK9" s="942"/>
      <c r="DL9" s="940"/>
      <c r="DM9" s="941"/>
      <c r="DN9" s="941"/>
      <c r="DO9" s="941"/>
      <c r="DP9" s="942"/>
      <c r="DQ9" s="940"/>
      <c r="DR9" s="941"/>
      <c r="DS9" s="941"/>
      <c r="DT9" s="941"/>
      <c r="DU9" s="942"/>
      <c r="DV9" s="943"/>
      <c r="DW9" s="944"/>
      <c r="DX9" s="944"/>
      <c r="DY9" s="944"/>
      <c r="DZ9" s="945"/>
      <c r="EA9" s="213"/>
    </row>
    <row r="10" spans="1:131" s="214" customFormat="1" ht="26.25" customHeight="1" x14ac:dyDescent="0.15">
      <c r="A10" s="217">
        <v>4</v>
      </c>
      <c r="B10" s="990" t="s">
        <v>357</v>
      </c>
      <c r="C10" s="991"/>
      <c r="D10" s="991"/>
      <c r="E10" s="991"/>
      <c r="F10" s="991"/>
      <c r="G10" s="991"/>
      <c r="H10" s="991"/>
      <c r="I10" s="991"/>
      <c r="J10" s="991"/>
      <c r="K10" s="991"/>
      <c r="L10" s="991"/>
      <c r="M10" s="991"/>
      <c r="N10" s="991"/>
      <c r="O10" s="991"/>
      <c r="P10" s="992"/>
      <c r="Q10" s="996">
        <v>241</v>
      </c>
      <c r="R10" s="994"/>
      <c r="S10" s="994"/>
      <c r="T10" s="994"/>
      <c r="U10" s="994"/>
      <c r="V10" s="994">
        <v>8</v>
      </c>
      <c r="W10" s="994"/>
      <c r="X10" s="994"/>
      <c r="Y10" s="994"/>
      <c r="Z10" s="994"/>
      <c r="AA10" s="994">
        <v>233</v>
      </c>
      <c r="AB10" s="994"/>
      <c r="AC10" s="994"/>
      <c r="AD10" s="994"/>
      <c r="AE10" s="997"/>
      <c r="AF10" s="1047" t="s">
        <v>118</v>
      </c>
      <c r="AG10" s="1048"/>
      <c r="AH10" s="1048"/>
      <c r="AI10" s="1048"/>
      <c r="AJ10" s="1049"/>
      <c r="AK10" s="1043">
        <v>0</v>
      </c>
      <c r="AL10" s="1044"/>
      <c r="AM10" s="1044"/>
      <c r="AN10" s="1044"/>
      <c r="AO10" s="1044"/>
      <c r="AP10" s="1044">
        <v>4</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542</v>
      </c>
      <c r="BT10" s="944"/>
      <c r="BU10" s="944"/>
      <c r="BV10" s="944"/>
      <c r="BW10" s="944"/>
      <c r="BX10" s="944"/>
      <c r="BY10" s="944"/>
      <c r="BZ10" s="944"/>
      <c r="CA10" s="944"/>
      <c r="CB10" s="944"/>
      <c r="CC10" s="944"/>
      <c r="CD10" s="944"/>
      <c r="CE10" s="944"/>
      <c r="CF10" s="944"/>
      <c r="CG10" s="965"/>
      <c r="CH10" s="940">
        <v>6</v>
      </c>
      <c r="CI10" s="941"/>
      <c r="CJ10" s="941"/>
      <c r="CK10" s="941"/>
      <c r="CL10" s="942"/>
      <c r="CM10" s="940">
        <v>71</v>
      </c>
      <c r="CN10" s="941"/>
      <c r="CO10" s="941"/>
      <c r="CP10" s="941"/>
      <c r="CQ10" s="942"/>
      <c r="CR10" s="940">
        <v>33</v>
      </c>
      <c r="CS10" s="941"/>
      <c r="CT10" s="941"/>
      <c r="CU10" s="941"/>
      <c r="CV10" s="942"/>
      <c r="CW10" s="940">
        <v>2</v>
      </c>
      <c r="CX10" s="941"/>
      <c r="CY10" s="941"/>
      <c r="CZ10" s="941"/>
      <c r="DA10" s="942"/>
      <c r="DB10" s="940"/>
      <c r="DC10" s="941"/>
      <c r="DD10" s="941"/>
      <c r="DE10" s="941"/>
      <c r="DF10" s="942"/>
      <c r="DG10" s="940"/>
      <c r="DH10" s="941"/>
      <c r="DI10" s="941"/>
      <c r="DJ10" s="941"/>
      <c r="DK10" s="942"/>
      <c r="DL10" s="940"/>
      <c r="DM10" s="941"/>
      <c r="DN10" s="941"/>
      <c r="DO10" s="941"/>
      <c r="DP10" s="942"/>
      <c r="DQ10" s="940"/>
      <c r="DR10" s="941"/>
      <c r="DS10" s="941"/>
      <c r="DT10" s="941"/>
      <c r="DU10" s="942"/>
      <c r="DV10" s="943"/>
      <c r="DW10" s="944"/>
      <c r="DX10" s="944"/>
      <c r="DY10" s="944"/>
      <c r="DZ10" s="945"/>
      <c r="EA10" s="213"/>
    </row>
    <row r="11" spans="1:131" s="214" customFormat="1" ht="26.25" customHeight="1" x14ac:dyDescent="0.15">
      <c r="A11" s="217">
        <v>5</v>
      </c>
      <c r="B11" s="990" t="s">
        <v>358</v>
      </c>
      <c r="C11" s="991"/>
      <c r="D11" s="991"/>
      <c r="E11" s="991"/>
      <c r="F11" s="991"/>
      <c r="G11" s="991"/>
      <c r="H11" s="991"/>
      <c r="I11" s="991"/>
      <c r="J11" s="991"/>
      <c r="K11" s="991"/>
      <c r="L11" s="991"/>
      <c r="M11" s="991"/>
      <c r="N11" s="991"/>
      <c r="O11" s="991"/>
      <c r="P11" s="992"/>
      <c r="Q11" s="996">
        <v>166</v>
      </c>
      <c r="R11" s="994"/>
      <c r="S11" s="994"/>
      <c r="T11" s="994"/>
      <c r="U11" s="994"/>
      <c r="V11" s="994">
        <v>140</v>
      </c>
      <c r="W11" s="994"/>
      <c r="X11" s="994"/>
      <c r="Y11" s="994"/>
      <c r="Z11" s="994"/>
      <c r="AA11" s="994">
        <v>26</v>
      </c>
      <c r="AB11" s="994"/>
      <c r="AC11" s="994"/>
      <c r="AD11" s="994"/>
      <c r="AE11" s="997"/>
      <c r="AF11" s="1047" t="s">
        <v>118</v>
      </c>
      <c r="AG11" s="1048"/>
      <c r="AH11" s="1048"/>
      <c r="AI11" s="1048"/>
      <c r="AJ11" s="1049"/>
      <c r="AK11" s="1043">
        <v>18</v>
      </c>
      <c r="AL11" s="1044"/>
      <c r="AM11" s="1044"/>
      <c r="AN11" s="1044"/>
      <c r="AO11" s="1044"/>
      <c r="AP11" s="1044">
        <v>1247</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t="s">
        <v>538</v>
      </c>
      <c r="BS11" s="943" t="s">
        <v>543</v>
      </c>
      <c r="BT11" s="944"/>
      <c r="BU11" s="944"/>
      <c r="BV11" s="944"/>
      <c r="BW11" s="944"/>
      <c r="BX11" s="944"/>
      <c r="BY11" s="944"/>
      <c r="BZ11" s="944"/>
      <c r="CA11" s="944"/>
      <c r="CB11" s="944"/>
      <c r="CC11" s="944"/>
      <c r="CD11" s="944"/>
      <c r="CE11" s="944"/>
      <c r="CF11" s="944"/>
      <c r="CG11" s="965"/>
      <c r="CH11" s="940">
        <v>-99</v>
      </c>
      <c r="CI11" s="941"/>
      <c r="CJ11" s="941"/>
      <c r="CK11" s="941"/>
      <c r="CL11" s="942"/>
      <c r="CM11" s="940">
        <v>3729</v>
      </c>
      <c r="CN11" s="941"/>
      <c r="CO11" s="941"/>
      <c r="CP11" s="941"/>
      <c r="CQ11" s="942"/>
      <c r="CR11" s="940">
        <v>20</v>
      </c>
      <c r="CS11" s="941"/>
      <c r="CT11" s="941"/>
      <c r="CU11" s="941"/>
      <c r="CV11" s="942"/>
      <c r="CW11" s="940"/>
      <c r="CX11" s="941"/>
      <c r="CY11" s="941"/>
      <c r="CZ11" s="941"/>
      <c r="DA11" s="942"/>
      <c r="DB11" s="940"/>
      <c r="DC11" s="941"/>
      <c r="DD11" s="941"/>
      <c r="DE11" s="941"/>
      <c r="DF11" s="942"/>
      <c r="DG11" s="940">
        <v>1897</v>
      </c>
      <c r="DH11" s="941"/>
      <c r="DI11" s="941"/>
      <c r="DJ11" s="941"/>
      <c r="DK11" s="942"/>
      <c r="DL11" s="940"/>
      <c r="DM11" s="941"/>
      <c r="DN11" s="941"/>
      <c r="DO11" s="941"/>
      <c r="DP11" s="942"/>
      <c r="DQ11" s="940"/>
      <c r="DR11" s="941"/>
      <c r="DS11" s="941"/>
      <c r="DT11" s="941"/>
      <c r="DU11" s="942"/>
      <c r="DV11" s="943"/>
      <c r="DW11" s="944"/>
      <c r="DX11" s="944"/>
      <c r="DY11" s="944"/>
      <c r="DZ11" s="945"/>
      <c r="EA11" s="213"/>
    </row>
    <row r="12" spans="1:131" s="214" customFormat="1" ht="26.25" customHeight="1" x14ac:dyDescent="0.15">
      <c r="A12" s="217">
        <v>6</v>
      </c>
      <c r="B12" s="990" t="s">
        <v>359</v>
      </c>
      <c r="C12" s="991"/>
      <c r="D12" s="991"/>
      <c r="E12" s="991"/>
      <c r="F12" s="991"/>
      <c r="G12" s="991"/>
      <c r="H12" s="991"/>
      <c r="I12" s="991"/>
      <c r="J12" s="991"/>
      <c r="K12" s="991"/>
      <c r="L12" s="991"/>
      <c r="M12" s="991"/>
      <c r="N12" s="991"/>
      <c r="O12" s="991"/>
      <c r="P12" s="992"/>
      <c r="Q12" s="996">
        <v>73</v>
      </c>
      <c r="R12" s="994"/>
      <c r="S12" s="994"/>
      <c r="T12" s="994"/>
      <c r="U12" s="994"/>
      <c r="V12" s="994">
        <v>73</v>
      </c>
      <c r="W12" s="994"/>
      <c r="X12" s="994"/>
      <c r="Y12" s="994"/>
      <c r="Z12" s="994"/>
      <c r="AA12" s="994">
        <v>0</v>
      </c>
      <c r="AB12" s="994"/>
      <c r="AC12" s="994"/>
      <c r="AD12" s="994"/>
      <c r="AE12" s="997"/>
      <c r="AF12" s="1047" t="s">
        <v>118</v>
      </c>
      <c r="AG12" s="1048"/>
      <c r="AH12" s="1048"/>
      <c r="AI12" s="1048"/>
      <c r="AJ12" s="1049"/>
      <c r="AK12" s="1043">
        <v>72</v>
      </c>
      <c r="AL12" s="1044"/>
      <c r="AM12" s="1044"/>
      <c r="AN12" s="1044"/>
      <c r="AO12" s="1044"/>
      <c r="AP12" s="1044">
        <v>72</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544</v>
      </c>
      <c r="BT12" s="944"/>
      <c r="BU12" s="944"/>
      <c r="BV12" s="944"/>
      <c r="BW12" s="944"/>
      <c r="BX12" s="944"/>
      <c r="BY12" s="944"/>
      <c r="BZ12" s="944"/>
      <c r="CA12" s="944"/>
      <c r="CB12" s="944"/>
      <c r="CC12" s="944"/>
      <c r="CD12" s="944"/>
      <c r="CE12" s="944"/>
      <c r="CF12" s="944"/>
      <c r="CG12" s="965"/>
      <c r="CH12" s="940">
        <v>-1</v>
      </c>
      <c r="CI12" s="941"/>
      <c r="CJ12" s="941"/>
      <c r="CK12" s="941"/>
      <c r="CL12" s="942"/>
      <c r="CM12" s="940">
        <v>864</v>
      </c>
      <c r="CN12" s="941"/>
      <c r="CO12" s="941"/>
      <c r="CP12" s="941"/>
      <c r="CQ12" s="942"/>
      <c r="CR12" s="940">
        <v>10</v>
      </c>
      <c r="CS12" s="941"/>
      <c r="CT12" s="941"/>
      <c r="CU12" s="941"/>
      <c r="CV12" s="942"/>
      <c r="CW12" s="940"/>
      <c r="CX12" s="941"/>
      <c r="CY12" s="941"/>
      <c r="CZ12" s="941"/>
      <c r="DA12" s="942"/>
      <c r="DB12" s="940"/>
      <c r="DC12" s="941"/>
      <c r="DD12" s="941"/>
      <c r="DE12" s="941"/>
      <c r="DF12" s="942"/>
      <c r="DG12" s="940"/>
      <c r="DH12" s="941"/>
      <c r="DI12" s="941"/>
      <c r="DJ12" s="941"/>
      <c r="DK12" s="942"/>
      <c r="DL12" s="940"/>
      <c r="DM12" s="941"/>
      <c r="DN12" s="941"/>
      <c r="DO12" s="941"/>
      <c r="DP12" s="942"/>
      <c r="DQ12" s="940"/>
      <c r="DR12" s="941"/>
      <c r="DS12" s="941"/>
      <c r="DT12" s="941"/>
      <c r="DU12" s="942"/>
      <c r="DV12" s="943"/>
      <c r="DW12" s="944"/>
      <c r="DX12" s="944"/>
      <c r="DY12" s="944"/>
      <c r="DZ12" s="945"/>
      <c r="EA12" s="213"/>
    </row>
    <row r="13" spans="1:131" s="214" customFormat="1" ht="26.25" customHeight="1" x14ac:dyDescent="0.15">
      <c r="A13" s="217">
        <v>7</v>
      </c>
      <c r="B13" s="990" t="s">
        <v>360</v>
      </c>
      <c r="C13" s="991"/>
      <c r="D13" s="991"/>
      <c r="E13" s="991"/>
      <c r="F13" s="991"/>
      <c r="G13" s="991"/>
      <c r="H13" s="991"/>
      <c r="I13" s="991"/>
      <c r="J13" s="991"/>
      <c r="K13" s="991"/>
      <c r="L13" s="991"/>
      <c r="M13" s="991"/>
      <c r="N13" s="991"/>
      <c r="O13" s="991"/>
      <c r="P13" s="992"/>
      <c r="Q13" s="996">
        <v>326472</v>
      </c>
      <c r="R13" s="994"/>
      <c r="S13" s="994"/>
      <c r="T13" s="994"/>
      <c r="U13" s="994"/>
      <c r="V13" s="994">
        <v>326472</v>
      </c>
      <c r="W13" s="994"/>
      <c r="X13" s="994"/>
      <c r="Y13" s="994"/>
      <c r="Z13" s="994"/>
      <c r="AA13" s="994">
        <v>0</v>
      </c>
      <c r="AB13" s="994"/>
      <c r="AC13" s="994"/>
      <c r="AD13" s="994"/>
      <c r="AE13" s="997"/>
      <c r="AF13" s="1047" t="s">
        <v>118</v>
      </c>
      <c r="AG13" s="1048"/>
      <c r="AH13" s="1048"/>
      <c r="AI13" s="1048"/>
      <c r="AJ13" s="1049"/>
      <c r="AK13" s="1043">
        <v>177212</v>
      </c>
      <c r="AL13" s="1044"/>
      <c r="AM13" s="1044"/>
      <c r="AN13" s="1044"/>
      <c r="AO13" s="1044"/>
      <c r="AP13" s="1044">
        <v>7442</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545</v>
      </c>
      <c r="BT13" s="944"/>
      <c r="BU13" s="944"/>
      <c r="BV13" s="944"/>
      <c r="BW13" s="944"/>
      <c r="BX13" s="944"/>
      <c r="BY13" s="944"/>
      <c r="BZ13" s="944"/>
      <c r="CA13" s="944"/>
      <c r="CB13" s="944"/>
      <c r="CC13" s="944"/>
      <c r="CD13" s="944"/>
      <c r="CE13" s="944"/>
      <c r="CF13" s="944"/>
      <c r="CG13" s="965"/>
      <c r="CH13" s="940">
        <v>4</v>
      </c>
      <c r="CI13" s="941"/>
      <c r="CJ13" s="941"/>
      <c r="CK13" s="941"/>
      <c r="CL13" s="942"/>
      <c r="CM13" s="940">
        <v>314</v>
      </c>
      <c r="CN13" s="941"/>
      <c r="CO13" s="941"/>
      <c r="CP13" s="941"/>
      <c r="CQ13" s="942"/>
      <c r="CR13" s="940">
        <v>10</v>
      </c>
      <c r="CS13" s="941"/>
      <c r="CT13" s="941"/>
      <c r="CU13" s="941"/>
      <c r="CV13" s="942"/>
      <c r="CW13" s="940"/>
      <c r="CX13" s="941"/>
      <c r="CY13" s="941"/>
      <c r="CZ13" s="941"/>
      <c r="DA13" s="942"/>
      <c r="DB13" s="940"/>
      <c r="DC13" s="941"/>
      <c r="DD13" s="941"/>
      <c r="DE13" s="941"/>
      <c r="DF13" s="942"/>
      <c r="DG13" s="940"/>
      <c r="DH13" s="941"/>
      <c r="DI13" s="941"/>
      <c r="DJ13" s="941"/>
      <c r="DK13" s="942"/>
      <c r="DL13" s="940"/>
      <c r="DM13" s="941"/>
      <c r="DN13" s="941"/>
      <c r="DO13" s="941"/>
      <c r="DP13" s="942"/>
      <c r="DQ13" s="940"/>
      <c r="DR13" s="941"/>
      <c r="DS13" s="941"/>
      <c r="DT13" s="941"/>
      <c r="DU13" s="942"/>
      <c r="DV13" s="943"/>
      <c r="DW13" s="944"/>
      <c r="DX13" s="944"/>
      <c r="DY13" s="944"/>
      <c r="DZ13" s="945"/>
      <c r="EA13" s="213"/>
    </row>
    <row r="14" spans="1:131" s="214" customFormat="1" ht="26.25" customHeight="1" x14ac:dyDescent="0.15">
      <c r="A14" s="217">
        <v>8</v>
      </c>
      <c r="B14" s="990"/>
      <c r="C14" s="991"/>
      <c r="D14" s="991"/>
      <c r="E14" s="991"/>
      <c r="F14" s="991"/>
      <c r="G14" s="991"/>
      <c r="H14" s="991"/>
      <c r="I14" s="991"/>
      <c r="J14" s="991"/>
      <c r="K14" s="991"/>
      <c r="L14" s="991"/>
      <c r="M14" s="991"/>
      <c r="N14" s="991"/>
      <c r="O14" s="991"/>
      <c r="P14" s="992"/>
      <c r="Q14" s="996"/>
      <c r="R14" s="994"/>
      <c r="S14" s="994"/>
      <c r="T14" s="994"/>
      <c r="U14" s="994"/>
      <c r="V14" s="994"/>
      <c r="W14" s="994"/>
      <c r="X14" s="994"/>
      <c r="Y14" s="994"/>
      <c r="Z14" s="994"/>
      <c r="AA14" s="994"/>
      <c r="AB14" s="994"/>
      <c r="AC14" s="994"/>
      <c r="AD14" s="994"/>
      <c r="AE14" s="997"/>
      <c r="AF14" s="1047"/>
      <c r="AG14" s="1048"/>
      <c r="AH14" s="1048"/>
      <c r="AI14" s="1048"/>
      <c r="AJ14" s="1049"/>
      <c r="AK14" s="1043"/>
      <c r="AL14" s="1044"/>
      <c r="AM14" s="1044"/>
      <c r="AN14" s="1044"/>
      <c r="AO14" s="1044"/>
      <c r="AP14" s="1044"/>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546</v>
      </c>
      <c r="BT14" s="944"/>
      <c r="BU14" s="944"/>
      <c r="BV14" s="944"/>
      <c r="BW14" s="944"/>
      <c r="BX14" s="944"/>
      <c r="BY14" s="944"/>
      <c r="BZ14" s="944"/>
      <c r="CA14" s="944"/>
      <c r="CB14" s="944"/>
      <c r="CC14" s="944"/>
      <c r="CD14" s="944"/>
      <c r="CE14" s="944"/>
      <c r="CF14" s="944"/>
      <c r="CG14" s="965"/>
      <c r="CH14" s="940">
        <v>30</v>
      </c>
      <c r="CI14" s="941"/>
      <c r="CJ14" s="941"/>
      <c r="CK14" s="941"/>
      <c r="CL14" s="942"/>
      <c r="CM14" s="940">
        <v>2311</v>
      </c>
      <c r="CN14" s="941"/>
      <c r="CO14" s="941"/>
      <c r="CP14" s="941"/>
      <c r="CQ14" s="942"/>
      <c r="CR14" s="940">
        <v>10</v>
      </c>
      <c r="CS14" s="941"/>
      <c r="CT14" s="941"/>
      <c r="CU14" s="941"/>
      <c r="CV14" s="942"/>
      <c r="CW14" s="940"/>
      <c r="CX14" s="941"/>
      <c r="CY14" s="941"/>
      <c r="CZ14" s="941"/>
      <c r="DA14" s="942"/>
      <c r="DB14" s="940"/>
      <c r="DC14" s="941"/>
      <c r="DD14" s="941"/>
      <c r="DE14" s="941"/>
      <c r="DF14" s="942"/>
      <c r="DG14" s="940"/>
      <c r="DH14" s="941"/>
      <c r="DI14" s="941"/>
      <c r="DJ14" s="941"/>
      <c r="DK14" s="942"/>
      <c r="DL14" s="940"/>
      <c r="DM14" s="941"/>
      <c r="DN14" s="941"/>
      <c r="DO14" s="941"/>
      <c r="DP14" s="942"/>
      <c r="DQ14" s="940"/>
      <c r="DR14" s="941"/>
      <c r="DS14" s="941"/>
      <c r="DT14" s="941"/>
      <c r="DU14" s="942"/>
      <c r="DV14" s="943"/>
      <c r="DW14" s="944"/>
      <c r="DX14" s="944"/>
      <c r="DY14" s="944"/>
      <c r="DZ14" s="945"/>
      <c r="EA14" s="213"/>
    </row>
    <row r="15" spans="1:131" s="214" customFormat="1" ht="26.25" customHeight="1" x14ac:dyDescent="0.15">
      <c r="A15" s="217">
        <v>9</v>
      </c>
      <c r="B15" s="990"/>
      <c r="C15" s="991"/>
      <c r="D15" s="991"/>
      <c r="E15" s="991"/>
      <c r="F15" s="991"/>
      <c r="G15" s="991"/>
      <c r="H15" s="991"/>
      <c r="I15" s="991"/>
      <c r="J15" s="991"/>
      <c r="K15" s="991"/>
      <c r="L15" s="991"/>
      <c r="M15" s="991"/>
      <c r="N15" s="991"/>
      <c r="O15" s="991"/>
      <c r="P15" s="992"/>
      <c r="Q15" s="996"/>
      <c r="R15" s="994"/>
      <c r="S15" s="994"/>
      <c r="T15" s="994"/>
      <c r="U15" s="994"/>
      <c r="V15" s="994"/>
      <c r="W15" s="994"/>
      <c r="X15" s="994"/>
      <c r="Y15" s="994"/>
      <c r="Z15" s="994"/>
      <c r="AA15" s="994"/>
      <c r="AB15" s="994"/>
      <c r="AC15" s="994"/>
      <c r="AD15" s="994"/>
      <c r="AE15" s="997"/>
      <c r="AF15" s="1047"/>
      <c r="AG15" s="1048"/>
      <c r="AH15" s="1048"/>
      <c r="AI15" s="1048"/>
      <c r="AJ15" s="1049"/>
      <c r="AK15" s="1043"/>
      <c r="AL15" s="1044"/>
      <c r="AM15" s="1044"/>
      <c r="AN15" s="1044"/>
      <c r="AO15" s="1044"/>
      <c r="AP15" s="1044"/>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547</v>
      </c>
      <c r="BT15" s="944"/>
      <c r="BU15" s="944"/>
      <c r="BV15" s="944"/>
      <c r="BW15" s="944"/>
      <c r="BX15" s="944"/>
      <c r="BY15" s="944"/>
      <c r="BZ15" s="944"/>
      <c r="CA15" s="944"/>
      <c r="CB15" s="944"/>
      <c r="CC15" s="944"/>
      <c r="CD15" s="944"/>
      <c r="CE15" s="944"/>
      <c r="CF15" s="944"/>
      <c r="CG15" s="965"/>
      <c r="CH15" s="940">
        <v>7</v>
      </c>
      <c r="CI15" s="941"/>
      <c r="CJ15" s="941"/>
      <c r="CK15" s="941"/>
      <c r="CL15" s="942"/>
      <c r="CM15" s="940">
        <v>404</v>
      </c>
      <c r="CN15" s="941"/>
      <c r="CO15" s="941"/>
      <c r="CP15" s="941"/>
      <c r="CQ15" s="942"/>
      <c r="CR15" s="940">
        <v>10</v>
      </c>
      <c r="CS15" s="941"/>
      <c r="CT15" s="941"/>
      <c r="CU15" s="941"/>
      <c r="CV15" s="942"/>
      <c r="CW15" s="940"/>
      <c r="CX15" s="941"/>
      <c r="CY15" s="941"/>
      <c r="CZ15" s="941"/>
      <c r="DA15" s="942"/>
      <c r="DB15" s="940"/>
      <c r="DC15" s="941"/>
      <c r="DD15" s="941"/>
      <c r="DE15" s="941"/>
      <c r="DF15" s="942"/>
      <c r="DG15" s="940"/>
      <c r="DH15" s="941"/>
      <c r="DI15" s="941"/>
      <c r="DJ15" s="941"/>
      <c r="DK15" s="942"/>
      <c r="DL15" s="940"/>
      <c r="DM15" s="941"/>
      <c r="DN15" s="941"/>
      <c r="DO15" s="941"/>
      <c r="DP15" s="942"/>
      <c r="DQ15" s="940"/>
      <c r="DR15" s="941"/>
      <c r="DS15" s="941"/>
      <c r="DT15" s="941"/>
      <c r="DU15" s="942"/>
      <c r="DV15" s="943"/>
      <c r="DW15" s="944"/>
      <c r="DX15" s="944"/>
      <c r="DY15" s="944"/>
      <c r="DZ15" s="945"/>
      <c r="EA15" s="213"/>
    </row>
    <row r="16" spans="1:131" s="214" customFormat="1" ht="26.25" customHeight="1" x14ac:dyDescent="0.15">
      <c r="A16" s="217">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548</v>
      </c>
      <c r="BT16" s="944"/>
      <c r="BU16" s="944"/>
      <c r="BV16" s="944"/>
      <c r="BW16" s="944"/>
      <c r="BX16" s="944"/>
      <c r="BY16" s="944"/>
      <c r="BZ16" s="944"/>
      <c r="CA16" s="944"/>
      <c r="CB16" s="944"/>
      <c r="CC16" s="944"/>
      <c r="CD16" s="944"/>
      <c r="CE16" s="944"/>
      <c r="CF16" s="944"/>
      <c r="CG16" s="965"/>
      <c r="CH16" s="940">
        <v>5</v>
      </c>
      <c r="CI16" s="941"/>
      <c r="CJ16" s="941"/>
      <c r="CK16" s="941"/>
      <c r="CL16" s="942"/>
      <c r="CM16" s="940">
        <v>296</v>
      </c>
      <c r="CN16" s="941"/>
      <c r="CO16" s="941"/>
      <c r="CP16" s="941"/>
      <c r="CQ16" s="942"/>
      <c r="CR16" s="940">
        <v>105</v>
      </c>
      <c r="CS16" s="941"/>
      <c r="CT16" s="941"/>
      <c r="CU16" s="941"/>
      <c r="CV16" s="942"/>
      <c r="CW16" s="940">
        <v>7</v>
      </c>
      <c r="CX16" s="941"/>
      <c r="CY16" s="941"/>
      <c r="CZ16" s="941"/>
      <c r="DA16" s="942"/>
      <c r="DB16" s="940"/>
      <c r="DC16" s="941"/>
      <c r="DD16" s="941"/>
      <c r="DE16" s="941"/>
      <c r="DF16" s="942"/>
      <c r="DG16" s="940"/>
      <c r="DH16" s="941"/>
      <c r="DI16" s="941"/>
      <c r="DJ16" s="941"/>
      <c r="DK16" s="942"/>
      <c r="DL16" s="940"/>
      <c r="DM16" s="941"/>
      <c r="DN16" s="941"/>
      <c r="DO16" s="941"/>
      <c r="DP16" s="942"/>
      <c r="DQ16" s="940"/>
      <c r="DR16" s="941"/>
      <c r="DS16" s="941"/>
      <c r="DT16" s="941"/>
      <c r="DU16" s="942"/>
      <c r="DV16" s="943"/>
      <c r="DW16" s="944"/>
      <c r="DX16" s="944"/>
      <c r="DY16" s="944"/>
      <c r="DZ16" s="945"/>
      <c r="EA16" s="213"/>
    </row>
    <row r="17" spans="1:131" s="214" customFormat="1" ht="26.25" customHeight="1" x14ac:dyDescent="0.15">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549</v>
      </c>
      <c r="BT17" s="944"/>
      <c r="BU17" s="944"/>
      <c r="BV17" s="944"/>
      <c r="BW17" s="944"/>
      <c r="BX17" s="944"/>
      <c r="BY17" s="944"/>
      <c r="BZ17" s="944"/>
      <c r="CA17" s="944"/>
      <c r="CB17" s="944"/>
      <c r="CC17" s="944"/>
      <c r="CD17" s="944"/>
      <c r="CE17" s="944"/>
      <c r="CF17" s="944"/>
      <c r="CG17" s="965"/>
      <c r="CH17" s="940">
        <v>8</v>
      </c>
      <c r="CI17" s="941"/>
      <c r="CJ17" s="941"/>
      <c r="CK17" s="941"/>
      <c r="CL17" s="942"/>
      <c r="CM17" s="940">
        <v>327</v>
      </c>
      <c r="CN17" s="941"/>
      <c r="CO17" s="941"/>
      <c r="CP17" s="941"/>
      <c r="CQ17" s="942"/>
      <c r="CR17" s="940">
        <v>25</v>
      </c>
      <c r="CS17" s="941"/>
      <c r="CT17" s="941"/>
      <c r="CU17" s="941"/>
      <c r="CV17" s="942"/>
      <c r="CW17" s="940">
        <v>137</v>
      </c>
      <c r="CX17" s="941"/>
      <c r="CY17" s="941"/>
      <c r="CZ17" s="941"/>
      <c r="DA17" s="942"/>
      <c r="DB17" s="940"/>
      <c r="DC17" s="941"/>
      <c r="DD17" s="941"/>
      <c r="DE17" s="941"/>
      <c r="DF17" s="942"/>
      <c r="DG17" s="940"/>
      <c r="DH17" s="941"/>
      <c r="DI17" s="941"/>
      <c r="DJ17" s="941"/>
      <c r="DK17" s="942"/>
      <c r="DL17" s="940"/>
      <c r="DM17" s="941"/>
      <c r="DN17" s="941"/>
      <c r="DO17" s="941"/>
      <c r="DP17" s="942"/>
      <c r="DQ17" s="940"/>
      <c r="DR17" s="941"/>
      <c r="DS17" s="941"/>
      <c r="DT17" s="941"/>
      <c r="DU17" s="942"/>
      <c r="DV17" s="943"/>
      <c r="DW17" s="944"/>
      <c r="DX17" s="944"/>
      <c r="DY17" s="944"/>
      <c r="DZ17" s="945"/>
      <c r="EA17" s="213"/>
    </row>
    <row r="18" spans="1:131" s="214" customFormat="1" ht="26.25" customHeight="1" x14ac:dyDescent="0.15">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550</v>
      </c>
      <c r="BT18" s="944"/>
      <c r="BU18" s="944"/>
      <c r="BV18" s="944"/>
      <c r="BW18" s="944"/>
      <c r="BX18" s="944"/>
      <c r="BY18" s="944"/>
      <c r="BZ18" s="944"/>
      <c r="CA18" s="944"/>
      <c r="CB18" s="944"/>
      <c r="CC18" s="944"/>
      <c r="CD18" s="944"/>
      <c r="CE18" s="944"/>
      <c r="CF18" s="944"/>
      <c r="CG18" s="965"/>
      <c r="CH18" s="940">
        <v>1</v>
      </c>
      <c r="CI18" s="941"/>
      <c r="CJ18" s="941"/>
      <c r="CK18" s="941"/>
      <c r="CL18" s="942"/>
      <c r="CM18" s="940">
        <v>52</v>
      </c>
      <c r="CN18" s="941"/>
      <c r="CO18" s="941"/>
      <c r="CP18" s="941"/>
      <c r="CQ18" s="942"/>
      <c r="CR18" s="940">
        <v>10</v>
      </c>
      <c r="CS18" s="941"/>
      <c r="CT18" s="941"/>
      <c r="CU18" s="941"/>
      <c r="CV18" s="942"/>
      <c r="CW18" s="940">
        <v>42</v>
      </c>
      <c r="CX18" s="941"/>
      <c r="CY18" s="941"/>
      <c r="CZ18" s="941"/>
      <c r="DA18" s="942"/>
      <c r="DB18" s="940"/>
      <c r="DC18" s="941"/>
      <c r="DD18" s="941"/>
      <c r="DE18" s="941"/>
      <c r="DF18" s="942"/>
      <c r="DG18" s="940"/>
      <c r="DH18" s="941"/>
      <c r="DI18" s="941"/>
      <c r="DJ18" s="941"/>
      <c r="DK18" s="942"/>
      <c r="DL18" s="940"/>
      <c r="DM18" s="941"/>
      <c r="DN18" s="941"/>
      <c r="DO18" s="941"/>
      <c r="DP18" s="942"/>
      <c r="DQ18" s="940"/>
      <c r="DR18" s="941"/>
      <c r="DS18" s="941"/>
      <c r="DT18" s="941"/>
      <c r="DU18" s="942"/>
      <c r="DV18" s="943"/>
      <c r="DW18" s="944"/>
      <c r="DX18" s="944"/>
      <c r="DY18" s="944"/>
      <c r="DZ18" s="945"/>
      <c r="EA18" s="213"/>
    </row>
    <row r="19" spans="1:131" s="214" customFormat="1" ht="26.25" customHeight="1" x14ac:dyDescent="0.15">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551</v>
      </c>
      <c r="BT19" s="944"/>
      <c r="BU19" s="944"/>
      <c r="BV19" s="944"/>
      <c r="BW19" s="944"/>
      <c r="BX19" s="944"/>
      <c r="BY19" s="944"/>
      <c r="BZ19" s="944"/>
      <c r="CA19" s="944"/>
      <c r="CB19" s="944"/>
      <c r="CC19" s="944"/>
      <c r="CD19" s="944"/>
      <c r="CE19" s="944"/>
      <c r="CF19" s="944"/>
      <c r="CG19" s="965"/>
      <c r="CH19" s="940">
        <v>5</v>
      </c>
      <c r="CI19" s="941"/>
      <c r="CJ19" s="941"/>
      <c r="CK19" s="941"/>
      <c r="CL19" s="942"/>
      <c r="CM19" s="940">
        <v>59</v>
      </c>
      <c r="CN19" s="941"/>
      <c r="CO19" s="941"/>
      <c r="CP19" s="941"/>
      <c r="CQ19" s="942"/>
      <c r="CR19" s="940">
        <v>2</v>
      </c>
      <c r="CS19" s="941"/>
      <c r="CT19" s="941"/>
      <c r="CU19" s="941"/>
      <c r="CV19" s="942"/>
      <c r="CW19" s="940"/>
      <c r="CX19" s="941"/>
      <c r="CY19" s="941"/>
      <c r="CZ19" s="941"/>
      <c r="DA19" s="942"/>
      <c r="DB19" s="940"/>
      <c r="DC19" s="941"/>
      <c r="DD19" s="941"/>
      <c r="DE19" s="941"/>
      <c r="DF19" s="942"/>
      <c r="DG19" s="940"/>
      <c r="DH19" s="941"/>
      <c r="DI19" s="941"/>
      <c r="DJ19" s="941"/>
      <c r="DK19" s="942"/>
      <c r="DL19" s="940"/>
      <c r="DM19" s="941"/>
      <c r="DN19" s="941"/>
      <c r="DO19" s="941"/>
      <c r="DP19" s="942"/>
      <c r="DQ19" s="940"/>
      <c r="DR19" s="941"/>
      <c r="DS19" s="941"/>
      <c r="DT19" s="941"/>
      <c r="DU19" s="942"/>
      <c r="DV19" s="943"/>
      <c r="DW19" s="944"/>
      <c r="DX19" s="944"/>
      <c r="DY19" s="944"/>
      <c r="DZ19" s="945"/>
      <c r="EA19" s="213"/>
    </row>
    <row r="20" spans="1:131" s="214" customFormat="1" ht="26.25" customHeight="1" x14ac:dyDescent="0.15">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552</v>
      </c>
      <c r="BT20" s="944"/>
      <c r="BU20" s="944"/>
      <c r="BV20" s="944"/>
      <c r="BW20" s="944"/>
      <c r="BX20" s="944"/>
      <c r="BY20" s="944"/>
      <c r="BZ20" s="944"/>
      <c r="CA20" s="944"/>
      <c r="CB20" s="944"/>
      <c r="CC20" s="944"/>
      <c r="CD20" s="944"/>
      <c r="CE20" s="944"/>
      <c r="CF20" s="944"/>
      <c r="CG20" s="965"/>
      <c r="CH20" s="940">
        <v>59</v>
      </c>
      <c r="CI20" s="941"/>
      <c r="CJ20" s="941"/>
      <c r="CK20" s="941"/>
      <c r="CL20" s="942"/>
      <c r="CM20" s="940">
        <v>866</v>
      </c>
      <c r="CN20" s="941"/>
      <c r="CO20" s="941"/>
      <c r="CP20" s="941"/>
      <c r="CQ20" s="942"/>
      <c r="CR20" s="940">
        <v>2</v>
      </c>
      <c r="CS20" s="941"/>
      <c r="CT20" s="941"/>
      <c r="CU20" s="941"/>
      <c r="CV20" s="942"/>
      <c r="CW20" s="940">
        <v>1</v>
      </c>
      <c r="CX20" s="941"/>
      <c r="CY20" s="941"/>
      <c r="CZ20" s="941"/>
      <c r="DA20" s="942"/>
      <c r="DB20" s="940"/>
      <c r="DC20" s="941"/>
      <c r="DD20" s="941"/>
      <c r="DE20" s="941"/>
      <c r="DF20" s="942"/>
      <c r="DG20" s="940"/>
      <c r="DH20" s="941"/>
      <c r="DI20" s="941"/>
      <c r="DJ20" s="941"/>
      <c r="DK20" s="942"/>
      <c r="DL20" s="940"/>
      <c r="DM20" s="941"/>
      <c r="DN20" s="941"/>
      <c r="DO20" s="941"/>
      <c r="DP20" s="942"/>
      <c r="DQ20" s="940"/>
      <c r="DR20" s="941"/>
      <c r="DS20" s="941"/>
      <c r="DT20" s="941"/>
      <c r="DU20" s="942"/>
      <c r="DV20" s="943"/>
      <c r="DW20" s="944"/>
      <c r="DX20" s="944"/>
      <c r="DY20" s="944"/>
      <c r="DZ20" s="945"/>
      <c r="EA20" s="213"/>
    </row>
    <row r="21" spans="1:131" s="214" customFormat="1" ht="26.25" customHeight="1" thickBot="1" x14ac:dyDescent="0.2">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553</v>
      </c>
      <c r="BT21" s="944"/>
      <c r="BU21" s="944"/>
      <c r="BV21" s="944"/>
      <c r="BW21" s="944"/>
      <c r="BX21" s="944"/>
      <c r="BY21" s="944"/>
      <c r="BZ21" s="944"/>
      <c r="CA21" s="944"/>
      <c r="CB21" s="944"/>
      <c r="CC21" s="944"/>
      <c r="CD21" s="944"/>
      <c r="CE21" s="944"/>
      <c r="CF21" s="944"/>
      <c r="CG21" s="965"/>
      <c r="CH21" s="940">
        <v>2</v>
      </c>
      <c r="CI21" s="941"/>
      <c r="CJ21" s="941"/>
      <c r="CK21" s="941"/>
      <c r="CL21" s="942"/>
      <c r="CM21" s="940">
        <v>54</v>
      </c>
      <c r="CN21" s="941"/>
      <c r="CO21" s="941"/>
      <c r="CP21" s="941"/>
      <c r="CQ21" s="942"/>
      <c r="CR21" s="940">
        <v>15</v>
      </c>
      <c r="CS21" s="941"/>
      <c r="CT21" s="941"/>
      <c r="CU21" s="941"/>
      <c r="CV21" s="942"/>
      <c r="CW21" s="940">
        <v>9</v>
      </c>
      <c r="CX21" s="941"/>
      <c r="CY21" s="941"/>
      <c r="CZ21" s="941"/>
      <c r="DA21" s="942"/>
      <c r="DB21" s="940"/>
      <c r="DC21" s="941"/>
      <c r="DD21" s="941"/>
      <c r="DE21" s="941"/>
      <c r="DF21" s="942"/>
      <c r="DG21" s="940"/>
      <c r="DH21" s="941"/>
      <c r="DI21" s="941"/>
      <c r="DJ21" s="941"/>
      <c r="DK21" s="942"/>
      <c r="DL21" s="940"/>
      <c r="DM21" s="941"/>
      <c r="DN21" s="941"/>
      <c r="DO21" s="941"/>
      <c r="DP21" s="942"/>
      <c r="DQ21" s="940"/>
      <c r="DR21" s="941"/>
      <c r="DS21" s="941"/>
      <c r="DT21" s="941"/>
      <c r="DU21" s="942"/>
      <c r="DV21" s="943"/>
      <c r="DW21" s="944"/>
      <c r="DX21" s="944"/>
      <c r="DY21" s="944"/>
      <c r="DZ21" s="945"/>
      <c r="EA21" s="213"/>
    </row>
    <row r="22" spans="1:131" s="214" customFormat="1" ht="26.25" customHeight="1" x14ac:dyDescent="0.15">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361</v>
      </c>
      <c r="BA22" s="981"/>
      <c r="BB22" s="981"/>
      <c r="BC22" s="981"/>
      <c r="BD22" s="982"/>
      <c r="BE22" s="211"/>
      <c r="BF22" s="211"/>
      <c r="BG22" s="211"/>
      <c r="BH22" s="211"/>
      <c r="BI22" s="211"/>
      <c r="BJ22" s="211"/>
      <c r="BK22" s="211"/>
      <c r="BL22" s="211"/>
      <c r="BM22" s="211"/>
      <c r="BN22" s="211"/>
      <c r="BO22" s="211"/>
      <c r="BP22" s="211"/>
      <c r="BQ22" s="217">
        <v>16</v>
      </c>
      <c r="BR22" s="218"/>
      <c r="BS22" s="943" t="s">
        <v>554</v>
      </c>
      <c r="BT22" s="944"/>
      <c r="BU22" s="944"/>
      <c r="BV22" s="944"/>
      <c r="BW22" s="944"/>
      <c r="BX22" s="944"/>
      <c r="BY22" s="944"/>
      <c r="BZ22" s="944"/>
      <c r="CA22" s="944"/>
      <c r="CB22" s="944"/>
      <c r="CC22" s="944"/>
      <c r="CD22" s="944"/>
      <c r="CE22" s="944"/>
      <c r="CF22" s="944"/>
      <c r="CG22" s="965"/>
      <c r="CH22" s="940">
        <v>-2</v>
      </c>
      <c r="CI22" s="941"/>
      <c r="CJ22" s="941"/>
      <c r="CK22" s="941"/>
      <c r="CL22" s="942"/>
      <c r="CM22" s="940">
        <v>31</v>
      </c>
      <c r="CN22" s="941"/>
      <c r="CO22" s="941"/>
      <c r="CP22" s="941"/>
      <c r="CQ22" s="942"/>
      <c r="CR22" s="940">
        <v>5</v>
      </c>
      <c r="CS22" s="941"/>
      <c r="CT22" s="941"/>
      <c r="CU22" s="941"/>
      <c r="CV22" s="942"/>
      <c r="CW22" s="940">
        <v>7</v>
      </c>
      <c r="CX22" s="941"/>
      <c r="CY22" s="941"/>
      <c r="CZ22" s="941"/>
      <c r="DA22" s="942"/>
      <c r="DB22" s="940"/>
      <c r="DC22" s="941"/>
      <c r="DD22" s="941"/>
      <c r="DE22" s="941"/>
      <c r="DF22" s="942"/>
      <c r="DG22" s="940"/>
      <c r="DH22" s="941"/>
      <c r="DI22" s="941"/>
      <c r="DJ22" s="941"/>
      <c r="DK22" s="942"/>
      <c r="DL22" s="940"/>
      <c r="DM22" s="941"/>
      <c r="DN22" s="941"/>
      <c r="DO22" s="941"/>
      <c r="DP22" s="942"/>
      <c r="DQ22" s="940"/>
      <c r="DR22" s="941"/>
      <c r="DS22" s="941"/>
      <c r="DT22" s="941"/>
      <c r="DU22" s="942"/>
      <c r="DV22" s="943"/>
      <c r="DW22" s="944"/>
      <c r="DX22" s="944"/>
      <c r="DY22" s="944"/>
      <c r="DZ22" s="945"/>
      <c r="EA22" s="213"/>
    </row>
    <row r="23" spans="1:131" s="214" customFormat="1" ht="26.25" customHeight="1" thickBot="1" x14ac:dyDescent="0.2">
      <c r="A23" s="219" t="s">
        <v>362</v>
      </c>
      <c r="B23" s="888" t="s">
        <v>363</v>
      </c>
      <c r="C23" s="889"/>
      <c r="D23" s="889"/>
      <c r="E23" s="889"/>
      <c r="F23" s="889"/>
      <c r="G23" s="889"/>
      <c r="H23" s="889"/>
      <c r="I23" s="889"/>
      <c r="J23" s="889"/>
      <c r="K23" s="889"/>
      <c r="L23" s="889"/>
      <c r="M23" s="889"/>
      <c r="N23" s="889"/>
      <c r="O23" s="889"/>
      <c r="P23" s="899"/>
      <c r="Q23" s="1024">
        <v>1047276</v>
      </c>
      <c r="R23" s="1018"/>
      <c r="S23" s="1018"/>
      <c r="T23" s="1018"/>
      <c r="U23" s="1018"/>
      <c r="V23" s="1018">
        <v>1037556</v>
      </c>
      <c r="W23" s="1018"/>
      <c r="X23" s="1018"/>
      <c r="Y23" s="1018"/>
      <c r="Z23" s="1018"/>
      <c r="AA23" s="1018">
        <v>9720</v>
      </c>
      <c r="AB23" s="1018"/>
      <c r="AC23" s="1018"/>
      <c r="AD23" s="1018"/>
      <c r="AE23" s="1025"/>
      <c r="AF23" s="1026">
        <v>5185</v>
      </c>
      <c r="AG23" s="1018"/>
      <c r="AH23" s="1018"/>
      <c r="AI23" s="1018"/>
      <c r="AJ23" s="1027"/>
      <c r="AK23" s="1028"/>
      <c r="AL23" s="1029"/>
      <c r="AM23" s="1029"/>
      <c r="AN23" s="1029"/>
      <c r="AO23" s="1029"/>
      <c r="AP23" s="1018"/>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555</v>
      </c>
      <c r="BT23" s="944"/>
      <c r="BU23" s="944"/>
      <c r="BV23" s="944"/>
      <c r="BW23" s="944"/>
      <c r="BX23" s="944"/>
      <c r="BY23" s="944"/>
      <c r="BZ23" s="944"/>
      <c r="CA23" s="944"/>
      <c r="CB23" s="944"/>
      <c r="CC23" s="944"/>
      <c r="CD23" s="944"/>
      <c r="CE23" s="944"/>
      <c r="CF23" s="944"/>
      <c r="CG23" s="965"/>
      <c r="CH23" s="940">
        <v>11</v>
      </c>
      <c r="CI23" s="941"/>
      <c r="CJ23" s="941"/>
      <c r="CK23" s="941"/>
      <c r="CL23" s="942"/>
      <c r="CM23" s="940">
        <v>1537</v>
      </c>
      <c r="CN23" s="941"/>
      <c r="CO23" s="941"/>
      <c r="CP23" s="941"/>
      <c r="CQ23" s="942"/>
      <c r="CR23" s="940">
        <v>800</v>
      </c>
      <c r="CS23" s="941"/>
      <c r="CT23" s="941"/>
      <c r="CU23" s="941"/>
      <c r="CV23" s="942"/>
      <c r="CW23" s="940"/>
      <c r="CX23" s="941"/>
      <c r="CY23" s="941"/>
      <c r="CZ23" s="941"/>
      <c r="DA23" s="942"/>
      <c r="DB23" s="940"/>
      <c r="DC23" s="941"/>
      <c r="DD23" s="941"/>
      <c r="DE23" s="941"/>
      <c r="DF23" s="942"/>
      <c r="DG23" s="940"/>
      <c r="DH23" s="941"/>
      <c r="DI23" s="941"/>
      <c r="DJ23" s="941"/>
      <c r="DK23" s="942"/>
      <c r="DL23" s="940"/>
      <c r="DM23" s="941"/>
      <c r="DN23" s="941"/>
      <c r="DO23" s="941"/>
      <c r="DP23" s="942"/>
      <c r="DQ23" s="940"/>
      <c r="DR23" s="941"/>
      <c r="DS23" s="941"/>
      <c r="DT23" s="941"/>
      <c r="DU23" s="942"/>
      <c r="DV23" s="943"/>
      <c r="DW23" s="944"/>
      <c r="DX23" s="944"/>
      <c r="DY23" s="944"/>
      <c r="DZ23" s="945"/>
      <c r="EA23" s="213"/>
    </row>
    <row r="24" spans="1:131" s="214" customFormat="1" ht="26.25" customHeight="1" x14ac:dyDescent="0.15">
      <c r="A24" s="1017" t="s">
        <v>364</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556</v>
      </c>
      <c r="BT24" s="944"/>
      <c r="BU24" s="944"/>
      <c r="BV24" s="944"/>
      <c r="BW24" s="944"/>
      <c r="BX24" s="944"/>
      <c r="BY24" s="944"/>
      <c r="BZ24" s="944"/>
      <c r="CA24" s="944"/>
      <c r="CB24" s="944"/>
      <c r="CC24" s="944"/>
      <c r="CD24" s="944"/>
      <c r="CE24" s="944"/>
      <c r="CF24" s="944"/>
      <c r="CG24" s="965"/>
      <c r="CH24" s="940">
        <v>-1331</v>
      </c>
      <c r="CI24" s="941"/>
      <c r="CJ24" s="941"/>
      <c r="CK24" s="941"/>
      <c r="CL24" s="942"/>
      <c r="CM24" s="940">
        <v>2150</v>
      </c>
      <c r="CN24" s="941"/>
      <c r="CO24" s="941"/>
      <c r="CP24" s="941"/>
      <c r="CQ24" s="942"/>
      <c r="CR24" s="940">
        <v>626</v>
      </c>
      <c r="CS24" s="941"/>
      <c r="CT24" s="941"/>
      <c r="CU24" s="941"/>
      <c r="CV24" s="942"/>
      <c r="CW24" s="940">
        <v>1022</v>
      </c>
      <c r="CX24" s="941"/>
      <c r="CY24" s="941"/>
      <c r="CZ24" s="941"/>
      <c r="DA24" s="942"/>
      <c r="DB24" s="940"/>
      <c r="DC24" s="941"/>
      <c r="DD24" s="941"/>
      <c r="DE24" s="941"/>
      <c r="DF24" s="942"/>
      <c r="DG24" s="940"/>
      <c r="DH24" s="941"/>
      <c r="DI24" s="941"/>
      <c r="DJ24" s="941"/>
      <c r="DK24" s="942"/>
      <c r="DL24" s="940"/>
      <c r="DM24" s="941"/>
      <c r="DN24" s="941"/>
      <c r="DO24" s="941"/>
      <c r="DP24" s="942"/>
      <c r="DQ24" s="940"/>
      <c r="DR24" s="941"/>
      <c r="DS24" s="941"/>
      <c r="DT24" s="941"/>
      <c r="DU24" s="942"/>
      <c r="DV24" s="943"/>
      <c r="DW24" s="944"/>
      <c r="DX24" s="944"/>
      <c r="DY24" s="944"/>
      <c r="DZ24" s="945"/>
      <c r="EA24" s="213"/>
    </row>
    <row r="25" spans="1:131" ht="26.25" customHeight="1" thickBot="1" x14ac:dyDescent="0.2">
      <c r="A25" s="1016" t="s">
        <v>365</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557</v>
      </c>
      <c r="BT25" s="944"/>
      <c r="BU25" s="944"/>
      <c r="BV25" s="944"/>
      <c r="BW25" s="944"/>
      <c r="BX25" s="944"/>
      <c r="BY25" s="944"/>
      <c r="BZ25" s="944"/>
      <c r="CA25" s="944"/>
      <c r="CB25" s="944"/>
      <c r="CC25" s="944"/>
      <c r="CD25" s="944"/>
      <c r="CE25" s="944"/>
      <c r="CF25" s="944"/>
      <c r="CG25" s="965"/>
      <c r="CH25" s="940">
        <v>-5</v>
      </c>
      <c r="CI25" s="941"/>
      <c r="CJ25" s="941"/>
      <c r="CK25" s="941"/>
      <c r="CL25" s="942"/>
      <c r="CM25" s="940">
        <v>1229</v>
      </c>
      <c r="CN25" s="941"/>
      <c r="CO25" s="941"/>
      <c r="CP25" s="941"/>
      <c r="CQ25" s="942"/>
      <c r="CR25" s="940">
        <v>628</v>
      </c>
      <c r="CS25" s="941"/>
      <c r="CT25" s="941"/>
      <c r="CU25" s="941"/>
      <c r="CV25" s="942"/>
      <c r="CW25" s="940">
        <v>24</v>
      </c>
      <c r="CX25" s="941"/>
      <c r="CY25" s="941"/>
      <c r="CZ25" s="941"/>
      <c r="DA25" s="942"/>
      <c r="DB25" s="940"/>
      <c r="DC25" s="941"/>
      <c r="DD25" s="941"/>
      <c r="DE25" s="941"/>
      <c r="DF25" s="942"/>
      <c r="DG25" s="940"/>
      <c r="DH25" s="941"/>
      <c r="DI25" s="941"/>
      <c r="DJ25" s="941"/>
      <c r="DK25" s="942"/>
      <c r="DL25" s="940"/>
      <c r="DM25" s="941"/>
      <c r="DN25" s="941"/>
      <c r="DO25" s="941"/>
      <c r="DP25" s="942"/>
      <c r="DQ25" s="940"/>
      <c r="DR25" s="941"/>
      <c r="DS25" s="941"/>
      <c r="DT25" s="941"/>
      <c r="DU25" s="942"/>
      <c r="DV25" s="943"/>
      <c r="DW25" s="944"/>
      <c r="DX25" s="944"/>
      <c r="DY25" s="944"/>
      <c r="DZ25" s="945"/>
      <c r="EA25" s="208"/>
    </row>
    <row r="26" spans="1:131" ht="26.25" customHeight="1" x14ac:dyDescent="0.15">
      <c r="A26" s="946" t="s">
        <v>337</v>
      </c>
      <c r="B26" s="947"/>
      <c r="C26" s="947"/>
      <c r="D26" s="947"/>
      <c r="E26" s="947"/>
      <c r="F26" s="947"/>
      <c r="G26" s="947"/>
      <c r="H26" s="947"/>
      <c r="I26" s="947"/>
      <c r="J26" s="947"/>
      <c r="K26" s="947"/>
      <c r="L26" s="947"/>
      <c r="M26" s="947"/>
      <c r="N26" s="947"/>
      <c r="O26" s="947"/>
      <c r="P26" s="948"/>
      <c r="Q26" s="952" t="s">
        <v>366</v>
      </c>
      <c r="R26" s="953"/>
      <c r="S26" s="953"/>
      <c r="T26" s="953"/>
      <c r="U26" s="954"/>
      <c r="V26" s="952" t="s">
        <v>367</v>
      </c>
      <c r="W26" s="953"/>
      <c r="X26" s="953"/>
      <c r="Y26" s="953"/>
      <c r="Z26" s="954"/>
      <c r="AA26" s="952" t="s">
        <v>368</v>
      </c>
      <c r="AB26" s="953"/>
      <c r="AC26" s="953"/>
      <c r="AD26" s="953"/>
      <c r="AE26" s="953"/>
      <c r="AF26" s="1012" t="s">
        <v>369</v>
      </c>
      <c r="AG26" s="959"/>
      <c r="AH26" s="959"/>
      <c r="AI26" s="959"/>
      <c r="AJ26" s="1013"/>
      <c r="AK26" s="953" t="s">
        <v>370</v>
      </c>
      <c r="AL26" s="953"/>
      <c r="AM26" s="953"/>
      <c r="AN26" s="953"/>
      <c r="AO26" s="954"/>
      <c r="AP26" s="952" t="s">
        <v>371</v>
      </c>
      <c r="AQ26" s="953"/>
      <c r="AR26" s="953"/>
      <c r="AS26" s="953"/>
      <c r="AT26" s="954"/>
      <c r="AU26" s="952" t="s">
        <v>372</v>
      </c>
      <c r="AV26" s="953"/>
      <c r="AW26" s="953"/>
      <c r="AX26" s="953"/>
      <c r="AY26" s="954"/>
      <c r="AZ26" s="952" t="s">
        <v>373</v>
      </c>
      <c r="BA26" s="953"/>
      <c r="BB26" s="953"/>
      <c r="BC26" s="953"/>
      <c r="BD26" s="954"/>
      <c r="BE26" s="952" t="s">
        <v>344</v>
      </c>
      <c r="BF26" s="953"/>
      <c r="BG26" s="953"/>
      <c r="BH26" s="953"/>
      <c r="BI26" s="966"/>
      <c r="BJ26" s="210"/>
      <c r="BK26" s="210"/>
      <c r="BL26" s="210"/>
      <c r="BM26" s="210"/>
      <c r="BN26" s="210"/>
      <c r="BO26" s="220"/>
      <c r="BP26" s="220"/>
      <c r="BQ26" s="217">
        <v>20</v>
      </c>
      <c r="BR26" s="218"/>
      <c r="BS26" s="943" t="s">
        <v>558</v>
      </c>
      <c r="BT26" s="944"/>
      <c r="BU26" s="944"/>
      <c r="BV26" s="944"/>
      <c r="BW26" s="944"/>
      <c r="BX26" s="944"/>
      <c r="BY26" s="944"/>
      <c r="BZ26" s="944"/>
      <c r="CA26" s="944"/>
      <c r="CB26" s="944"/>
      <c r="CC26" s="944"/>
      <c r="CD26" s="944"/>
      <c r="CE26" s="944"/>
      <c r="CF26" s="944"/>
      <c r="CG26" s="965"/>
      <c r="CH26" s="940">
        <v>31</v>
      </c>
      <c r="CI26" s="941"/>
      <c r="CJ26" s="941"/>
      <c r="CK26" s="941"/>
      <c r="CL26" s="942"/>
      <c r="CM26" s="940">
        <v>462</v>
      </c>
      <c r="CN26" s="941"/>
      <c r="CO26" s="941"/>
      <c r="CP26" s="941"/>
      <c r="CQ26" s="942"/>
      <c r="CR26" s="940">
        <v>40</v>
      </c>
      <c r="CS26" s="941"/>
      <c r="CT26" s="941"/>
      <c r="CU26" s="941"/>
      <c r="CV26" s="942"/>
      <c r="CW26" s="940">
        <v>86</v>
      </c>
      <c r="CX26" s="941"/>
      <c r="CY26" s="941"/>
      <c r="CZ26" s="941"/>
      <c r="DA26" s="942"/>
      <c r="DB26" s="940"/>
      <c r="DC26" s="941"/>
      <c r="DD26" s="941"/>
      <c r="DE26" s="941"/>
      <c r="DF26" s="942"/>
      <c r="DG26" s="940"/>
      <c r="DH26" s="941"/>
      <c r="DI26" s="941"/>
      <c r="DJ26" s="941"/>
      <c r="DK26" s="942"/>
      <c r="DL26" s="940"/>
      <c r="DM26" s="941"/>
      <c r="DN26" s="941"/>
      <c r="DO26" s="941"/>
      <c r="DP26" s="942"/>
      <c r="DQ26" s="940"/>
      <c r="DR26" s="941"/>
      <c r="DS26" s="941"/>
      <c r="DT26" s="941"/>
      <c r="DU26" s="942"/>
      <c r="DV26" s="943"/>
      <c r="DW26" s="944"/>
      <c r="DX26" s="944"/>
      <c r="DY26" s="944"/>
      <c r="DZ26" s="945"/>
      <c r="EA26" s="208"/>
    </row>
    <row r="27" spans="1:13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559</v>
      </c>
      <c r="BT27" s="944"/>
      <c r="BU27" s="944"/>
      <c r="BV27" s="944"/>
      <c r="BW27" s="944"/>
      <c r="BX27" s="944"/>
      <c r="BY27" s="944"/>
      <c r="BZ27" s="944"/>
      <c r="CA27" s="944"/>
      <c r="CB27" s="944"/>
      <c r="CC27" s="944"/>
      <c r="CD27" s="944"/>
      <c r="CE27" s="944"/>
      <c r="CF27" s="944"/>
      <c r="CG27" s="965"/>
      <c r="CH27" s="940">
        <v>-31</v>
      </c>
      <c r="CI27" s="941"/>
      <c r="CJ27" s="941"/>
      <c r="CK27" s="941"/>
      <c r="CL27" s="942"/>
      <c r="CM27" s="940">
        <v>477</v>
      </c>
      <c r="CN27" s="941"/>
      <c r="CO27" s="941"/>
      <c r="CP27" s="941"/>
      <c r="CQ27" s="942"/>
      <c r="CR27" s="940">
        <v>1</v>
      </c>
      <c r="CS27" s="941"/>
      <c r="CT27" s="941"/>
      <c r="CU27" s="941"/>
      <c r="CV27" s="942"/>
      <c r="CW27" s="940">
        <v>23</v>
      </c>
      <c r="CX27" s="941"/>
      <c r="CY27" s="941"/>
      <c r="CZ27" s="941"/>
      <c r="DA27" s="942"/>
      <c r="DB27" s="940"/>
      <c r="DC27" s="941"/>
      <c r="DD27" s="941"/>
      <c r="DE27" s="941"/>
      <c r="DF27" s="942"/>
      <c r="DG27" s="940"/>
      <c r="DH27" s="941"/>
      <c r="DI27" s="941"/>
      <c r="DJ27" s="941"/>
      <c r="DK27" s="942"/>
      <c r="DL27" s="940"/>
      <c r="DM27" s="941"/>
      <c r="DN27" s="941"/>
      <c r="DO27" s="941"/>
      <c r="DP27" s="942"/>
      <c r="DQ27" s="940"/>
      <c r="DR27" s="941"/>
      <c r="DS27" s="941"/>
      <c r="DT27" s="941"/>
      <c r="DU27" s="942"/>
      <c r="DV27" s="943"/>
      <c r="DW27" s="944"/>
      <c r="DX27" s="944"/>
      <c r="DY27" s="944"/>
      <c r="DZ27" s="945"/>
      <c r="EA27" s="208"/>
    </row>
    <row r="28" spans="1:131" ht="26.25" customHeight="1" thickTop="1" x14ac:dyDescent="0.15">
      <c r="A28" s="221">
        <v>1</v>
      </c>
      <c r="B28" s="1004" t="s">
        <v>374</v>
      </c>
      <c r="C28" s="1005"/>
      <c r="D28" s="1005"/>
      <c r="E28" s="1005"/>
      <c r="F28" s="1005"/>
      <c r="G28" s="1005"/>
      <c r="H28" s="1005"/>
      <c r="I28" s="1005"/>
      <c r="J28" s="1005"/>
      <c r="K28" s="1005"/>
      <c r="L28" s="1005"/>
      <c r="M28" s="1005"/>
      <c r="N28" s="1005"/>
      <c r="O28" s="1005"/>
      <c r="P28" s="1006"/>
      <c r="Q28" s="1007">
        <v>31853</v>
      </c>
      <c r="R28" s="1008"/>
      <c r="S28" s="1008"/>
      <c r="T28" s="1008"/>
      <c r="U28" s="1008"/>
      <c r="V28" s="1008">
        <v>29915</v>
      </c>
      <c r="W28" s="1008"/>
      <c r="X28" s="1008"/>
      <c r="Y28" s="1008"/>
      <c r="Z28" s="1008"/>
      <c r="AA28" s="1008">
        <v>1938</v>
      </c>
      <c r="AB28" s="1008"/>
      <c r="AC28" s="1008"/>
      <c r="AD28" s="1008"/>
      <c r="AE28" s="1009"/>
      <c r="AF28" s="1010">
        <v>1695</v>
      </c>
      <c r="AG28" s="1008"/>
      <c r="AH28" s="1008"/>
      <c r="AI28" s="1008"/>
      <c r="AJ28" s="1011"/>
      <c r="AK28" s="999" t="s">
        <v>535</v>
      </c>
      <c r="AL28" s="1000"/>
      <c r="AM28" s="1000"/>
      <c r="AN28" s="1000"/>
      <c r="AO28" s="1000"/>
      <c r="AP28" s="1000" t="s">
        <v>535</v>
      </c>
      <c r="AQ28" s="1000"/>
      <c r="AR28" s="1000"/>
      <c r="AS28" s="1000"/>
      <c r="AT28" s="1000"/>
      <c r="AU28" s="1000" t="s">
        <v>535</v>
      </c>
      <c r="AV28" s="1000"/>
      <c r="AW28" s="1000"/>
      <c r="AX28" s="1000"/>
      <c r="AY28" s="1000"/>
      <c r="AZ28" s="1001" t="s">
        <v>535</v>
      </c>
      <c r="BA28" s="1001"/>
      <c r="BB28" s="1001"/>
      <c r="BC28" s="1001"/>
      <c r="BD28" s="1001"/>
      <c r="BE28" s="1002"/>
      <c r="BF28" s="1002"/>
      <c r="BG28" s="1002"/>
      <c r="BH28" s="1002"/>
      <c r="BI28" s="1003"/>
      <c r="BJ28" s="210"/>
      <c r="BK28" s="210"/>
      <c r="BL28" s="210"/>
      <c r="BM28" s="210"/>
      <c r="BN28" s="210"/>
      <c r="BO28" s="220"/>
      <c r="BP28" s="220"/>
      <c r="BQ28" s="217">
        <v>22</v>
      </c>
      <c r="BR28" s="218"/>
      <c r="BS28" s="943" t="s">
        <v>560</v>
      </c>
      <c r="BT28" s="944"/>
      <c r="BU28" s="944"/>
      <c r="BV28" s="944"/>
      <c r="BW28" s="944"/>
      <c r="BX28" s="944"/>
      <c r="BY28" s="944"/>
      <c r="BZ28" s="944"/>
      <c r="CA28" s="944"/>
      <c r="CB28" s="944"/>
      <c r="CC28" s="944"/>
      <c r="CD28" s="944"/>
      <c r="CE28" s="944"/>
      <c r="CF28" s="944"/>
      <c r="CG28" s="965"/>
      <c r="CH28" s="940">
        <v>1</v>
      </c>
      <c r="CI28" s="941"/>
      <c r="CJ28" s="941"/>
      <c r="CK28" s="941"/>
      <c r="CL28" s="942"/>
      <c r="CM28" s="940">
        <v>1067</v>
      </c>
      <c r="CN28" s="941"/>
      <c r="CO28" s="941"/>
      <c r="CP28" s="941"/>
      <c r="CQ28" s="942"/>
      <c r="CR28" s="940">
        <v>400</v>
      </c>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08"/>
    </row>
    <row r="29" spans="1:131" ht="26.25" customHeight="1" x14ac:dyDescent="0.15">
      <c r="A29" s="221">
        <v>2</v>
      </c>
      <c r="B29" s="990" t="s">
        <v>375</v>
      </c>
      <c r="C29" s="991"/>
      <c r="D29" s="991"/>
      <c r="E29" s="991"/>
      <c r="F29" s="991"/>
      <c r="G29" s="991"/>
      <c r="H29" s="991"/>
      <c r="I29" s="991"/>
      <c r="J29" s="991"/>
      <c r="K29" s="991"/>
      <c r="L29" s="991"/>
      <c r="M29" s="991"/>
      <c r="N29" s="991"/>
      <c r="O29" s="991"/>
      <c r="P29" s="992"/>
      <c r="Q29" s="996">
        <v>222050</v>
      </c>
      <c r="R29" s="994"/>
      <c r="S29" s="994"/>
      <c r="T29" s="994"/>
      <c r="U29" s="994"/>
      <c r="V29" s="994">
        <v>218272</v>
      </c>
      <c r="W29" s="994"/>
      <c r="X29" s="994"/>
      <c r="Y29" s="994"/>
      <c r="Z29" s="994"/>
      <c r="AA29" s="994">
        <v>3778</v>
      </c>
      <c r="AB29" s="994"/>
      <c r="AC29" s="994"/>
      <c r="AD29" s="994"/>
      <c r="AE29" s="997"/>
      <c r="AF29" s="993">
        <v>3778</v>
      </c>
      <c r="AG29" s="994"/>
      <c r="AH29" s="994"/>
      <c r="AI29" s="994"/>
      <c r="AJ29" s="995"/>
      <c r="AK29" s="931">
        <v>14092</v>
      </c>
      <c r="AL29" s="922"/>
      <c r="AM29" s="922"/>
      <c r="AN29" s="922"/>
      <c r="AO29" s="922"/>
      <c r="AP29" s="922" t="s">
        <v>535</v>
      </c>
      <c r="AQ29" s="922"/>
      <c r="AR29" s="922"/>
      <c r="AS29" s="922"/>
      <c r="AT29" s="922"/>
      <c r="AU29" s="922" t="s">
        <v>535</v>
      </c>
      <c r="AV29" s="922"/>
      <c r="AW29" s="922"/>
      <c r="AX29" s="922"/>
      <c r="AY29" s="922"/>
      <c r="AZ29" s="998" t="s">
        <v>535</v>
      </c>
      <c r="BA29" s="998"/>
      <c r="BB29" s="998"/>
      <c r="BC29" s="998"/>
      <c r="BD29" s="998"/>
      <c r="BE29" s="923"/>
      <c r="BF29" s="923"/>
      <c r="BG29" s="923"/>
      <c r="BH29" s="923"/>
      <c r="BI29" s="924"/>
      <c r="BJ29" s="210"/>
      <c r="BK29" s="210"/>
      <c r="BL29" s="210"/>
      <c r="BM29" s="210"/>
      <c r="BN29" s="210"/>
      <c r="BO29" s="220"/>
      <c r="BP29" s="220"/>
      <c r="BQ29" s="217">
        <v>23</v>
      </c>
      <c r="BR29" s="218"/>
      <c r="BS29" s="943" t="s">
        <v>561</v>
      </c>
      <c r="BT29" s="944"/>
      <c r="BU29" s="944"/>
      <c r="BV29" s="944"/>
      <c r="BW29" s="944"/>
      <c r="BX29" s="944"/>
      <c r="BY29" s="944"/>
      <c r="BZ29" s="944"/>
      <c r="CA29" s="944"/>
      <c r="CB29" s="944"/>
      <c r="CC29" s="944"/>
      <c r="CD29" s="944"/>
      <c r="CE29" s="944"/>
      <c r="CF29" s="944"/>
      <c r="CG29" s="965"/>
      <c r="CH29" s="940">
        <v>94</v>
      </c>
      <c r="CI29" s="941"/>
      <c r="CJ29" s="941"/>
      <c r="CK29" s="941"/>
      <c r="CL29" s="942"/>
      <c r="CM29" s="940">
        <v>1737</v>
      </c>
      <c r="CN29" s="941"/>
      <c r="CO29" s="941"/>
      <c r="CP29" s="941"/>
      <c r="CQ29" s="942"/>
      <c r="CR29" s="940">
        <v>100</v>
      </c>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08"/>
    </row>
    <row r="30" spans="1:131" ht="26.25" customHeight="1" x14ac:dyDescent="0.15">
      <c r="A30" s="221">
        <v>3</v>
      </c>
      <c r="B30" s="990" t="s">
        <v>376</v>
      </c>
      <c r="C30" s="991"/>
      <c r="D30" s="991"/>
      <c r="E30" s="991"/>
      <c r="F30" s="991"/>
      <c r="G30" s="991"/>
      <c r="H30" s="991"/>
      <c r="I30" s="991"/>
      <c r="J30" s="991"/>
      <c r="K30" s="991"/>
      <c r="L30" s="991"/>
      <c r="M30" s="991"/>
      <c r="N30" s="991"/>
      <c r="O30" s="991"/>
      <c r="P30" s="992"/>
      <c r="Q30" s="996">
        <v>525</v>
      </c>
      <c r="R30" s="994"/>
      <c r="S30" s="994"/>
      <c r="T30" s="994"/>
      <c r="U30" s="994"/>
      <c r="V30" s="994">
        <v>385</v>
      </c>
      <c r="W30" s="994"/>
      <c r="X30" s="994"/>
      <c r="Y30" s="994"/>
      <c r="Z30" s="994"/>
      <c r="AA30" s="994">
        <v>140</v>
      </c>
      <c r="AB30" s="994"/>
      <c r="AC30" s="994"/>
      <c r="AD30" s="994"/>
      <c r="AE30" s="997"/>
      <c r="AF30" s="993">
        <v>1068</v>
      </c>
      <c r="AG30" s="994"/>
      <c r="AH30" s="994"/>
      <c r="AI30" s="994"/>
      <c r="AJ30" s="995"/>
      <c r="AK30" s="931" t="s">
        <v>535</v>
      </c>
      <c r="AL30" s="922"/>
      <c r="AM30" s="922"/>
      <c r="AN30" s="922"/>
      <c r="AO30" s="922"/>
      <c r="AP30" s="922">
        <v>168</v>
      </c>
      <c r="AQ30" s="922"/>
      <c r="AR30" s="922"/>
      <c r="AS30" s="922"/>
      <c r="AT30" s="922"/>
      <c r="AU30" s="922" t="s">
        <v>535</v>
      </c>
      <c r="AV30" s="922"/>
      <c r="AW30" s="922"/>
      <c r="AX30" s="922"/>
      <c r="AY30" s="922"/>
      <c r="AZ30" s="998" t="s">
        <v>535</v>
      </c>
      <c r="BA30" s="998"/>
      <c r="BB30" s="998"/>
      <c r="BC30" s="998"/>
      <c r="BD30" s="998"/>
      <c r="BE30" s="923" t="s">
        <v>377</v>
      </c>
      <c r="BF30" s="923"/>
      <c r="BG30" s="923"/>
      <c r="BH30" s="923"/>
      <c r="BI30" s="924"/>
      <c r="BJ30" s="210"/>
      <c r="BK30" s="210"/>
      <c r="BL30" s="210"/>
      <c r="BM30" s="210"/>
      <c r="BN30" s="210"/>
      <c r="BO30" s="220"/>
      <c r="BP30" s="220"/>
      <c r="BQ30" s="217">
        <v>24</v>
      </c>
      <c r="BR30" s="218"/>
      <c r="BS30" s="943" t="s">
        <v>562</v>
      </c>
      <c r="BT30" s="944"/>
      <c r="BU30" s="944"/>
      <c r="BV30" s="944"/>
      <c r="BW30" s="944"/>
      <c r="BX30" s="944"/>
      <c r="BY30" s="944"/>
      <c r="BZ30" s="944"/>
      <c r="CA30" s="944"/>
      <c r="CB30" s="944"/>
      <c r="CC30" s="944"/>
      <c r="CD30" s="944"/>
      <c r="CE30" s="944"/>
      <c r="CF30" s="944"/>
      <c r="CG30" s="965"/>
      <c r="CH30" s="940">
        <v>-2</v>
      </c>
      <c r="CI30" s="941"/>
      <c r="CJ30" s="941"/>
      <c r="CK30" s="941"/>
      <c r="CL30" s="942"/>
      <c r="CM30" s="940">
        <v>18</v>
      </c>
      <c r="CN30" s="941"/>
      <c r="CO30" s="941"/>
      <c r="CP30" s="941"/>
      <c r="CQ30" s="942"/>
      <c r="CR30" s="940">
        <v>5</v>
      </c>
      <c r="CS30" s="941"/>
      <c r="CT30" s="941"/>
      <c r="CU30" s="941"/>
      <c r="CV30" s="942"/>
      <c r="CW30" s="940">
        <v>1</v>
      </c>
      <c r="CX30" s="941"/>
      <c r="CY30" s="941"/>
      <c r="CZ30" s="941"/>
      <c r="DA30" s="942"/>
      <c r="DB30" s="940"/>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08"/>
    </row>
    <row r="31" spans="1:131" ht="26.25" customHeight="1" x14ac:dyDescent="0.15">
      <c r="A31" s="221">
        <v>4</v>
      </c>
      <c r="B31" s="990" t="s">
        <v>378</v>
      </c>
      <c r="C31" s="991"/>
      <c r="D31" s="991"/>
      <c r="E31" s="991"/>
      <c r="F31" s="991"/>
      <c r="G31" s="991"/>
      <c r="H31" s="991"/>
      <c r="I31" s="991"/>
      <c r="J31" s="991"/>
      <c r="K31" s="991"/>
      <c r="L31" s="991"/>
      <c r="M31" s="991"/>
      <c r="N31" s="991"/>
      <c r="O31" s="991"/>
      <c r="P31" s="992"/>
      <c r="Q31" s="996">
        <v>5289</v>
      </c>
      <c r="R31" s="994"/>
      <c r="S31" s="994"/>
      <c r="T31" s="994"/>
      <c r="U31" s="994"/>
      <c r="V31" s="994">
        <v>4622</v>
      </c>
      <c r="W31" s="994"/>
      <c r="X31" s="994"/>
      <c r="Y31" s="994"/>
      <c r="Z31" s="994"/>
      <c r="AA31" s="994">
        <v>667</v>
      </c>
      <c r="AB31" s="994"/>
      <c r="AC31" s="994"/>
      <c r="AD31" s="994"/>
      <c r="AE31" s="997"/>
      <c r="AF31" s="993">
        <v>5305</v>
      </c>
      <c r="AG31" s="994"/>
      <c r="AH31" s="994"/>
      <c r="AI31" s="994"/>
      <c r="AJ31" s="995"/>
      <c r="AK31" s="931" t="s">
        <v>535</v>
      </c>
      <c r="AL31" s="922"/>
      <c r="AM31" s="922"/>
      <c r="AN31" s="922"/>
      <c r="AO31" s="922"/>
      <c r="AP31" s="922">
        <v>23614</v>
      </c>
      <c r="AQ31" s="922"/>
      <c r="AR31" s="922"/>
      <c r="AS31" s="922"/>
      <c r="AT31" s="922"/>
      <c r="AU31" s="922" t="s">
        <v>535</v>
      </c>
      <c r="AV31" s="922"/>
      <c r="AW31" s="922"/>
      <c r="AX31" s="922"/>
      <c r="AY31" s="922"/>
      <c r="AZ31" s="998" t="s">
        <v>535</v>
      </c>
      <c r="BA31" s="998"/>
      <c r="BB31" s="998"/>
      <c r="BC31" s="998"/>
      <c r="BD31" s="998"/>
      <c r="BE31" s="923" t="s">
        <v>377</v>
      </c>
      <c r="BF31" s="923"/>
      <c r="BG31" s="923"/>
      <c r="BH31" s="923"/>
      <c r="BI31" s="924"/>
      <c r="BJ31" s="210"/>
      <c r="BK31" s="210"/>
      <c r="BL31" s="210"/>
      <c r="BM31" s="210"/>
      <c r="BN31" s="210"/>
      <c r="BO31" s="220"/>
      <c r="BP31" s="220"/>
      <c r="BQ31" s="217">
        <v>25</v>
      </c>
      <c r="BR31" s="218"/>
      <c r="BS31" s="943" t="s">
        <v>563</v>
      </c>
      <c r="BT31" s="944"/>
      <c r="BU31" s="944"/>
      <c r="BV31" s="944"/>
      <c r="BW31" s="944"/>
      <c r="BX31" s="944"/>
      <c r="BY31" s="944"/>
      <c r="BZ31" s="944"/>
      <c r="CA31" s="944"/>
      <c r="CB31" s="944"/>
      <c r="CC31" s="944"/>
      <c r="CD31" s="944"/>
      <c r="CE31" s="944"/>
      <c r="CF31" s="944"/>
      <c r="CG31" s="965"/>
      <c r="CH31" s="940">
        <v>-7</v>
      </c>
      <c r="CI31" s="941"/>
      <c r="CJ31" s="941"/>
      <c r="CK31" s="941"/>
      <c r="CL31" s="942"/>
      <c r="CM31" s="940">
        <v>120</v>
      </c>
      <c r="CN31" s="941"/>
      <c r="CO31" s="941"/>
      <c r="CP31" s="941"/>
      <c r="CQ31" s="942"/>
      <c r="CR31" s="940">
        <v>5</v>
      </c>
      <c r="CS31" s="941"/>
      <c r="CT31" s="941"/>
      <c r="CU31" s="941"/>
      <c r="CV31" s="942"/>
      <c r="CW31" s="940"/>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15">
      <c r="A32" s="221">
        <v>5</v>
      </c>
      <c r="B32" s="990" t="s">
        <v>379</v>
      </c>
      <c r="C32" s="991"/>
      <c r="D32" s="991"/>
      <c r="E32" s="991"/>
      <c r="F32" s="991"/>
      <c r="G32" s="991"/>
      <c r="H32" s="991"/>
      <c r="I32" s="991"/>
      <c r="J32" s="991"/>
      <c r="K32" s="991"/>
      <c r="L32" s="991"/>
      <c r="M32" s="991"/>
      <c r="N32" s="991"/>
      <c r="O32" s="991"/>
      <c r="P32" s="992"/>
      <c r="Q32" s="996">
        <v>332</v>
      </c>
      <c r="R32" s="994"/>
      <c r="S32" s="994"/>
      <c r="T32" s="994"/>
      <c r="U32" s="994"/>
      <c r="V32" s="994">
        <v>322</v>
      </c>
      <c r="W32" s="994"/>
      <c r="X32" s="994"/>
      <c r="Y32" s="994"/>
      <c r="Z32" s="994"/>
      <c r="AA32" s="994">
        <v>10</v>
      </c>
      <c r="AB32" s="994"/>
      <c r="AC32" s="994"/>
      <c r="AD32" s="994"/>
      <c r="AE32" s="997"/>
      <c r="AF32" s="993">
        <v>728</v>
      </c>
      <c r="AG32" s="994"/>
      <c r="AH32" s="994"/>
      <c r="AI32" s="994"/>
      <c r="AJ32" s="995"/>
      <c r="AK32" s="931" t="s">
        <v>535</v>
      </c>
      <c r="AL32" s="922"/>
      <c r="AM32" s="922"/>
      <c r="AN32" s="922"/>
      <c r="AO32" s="922"/>
      <c r="AP32" s="922">
        <v>332</v>
      </c>
      <c r="AQ32" s="922"/>
      <c r="AR32" s="922"/>
      <c r="AS32" s="922"/>
      <c r="AT32" s="922"/>
      <c r="AU32" s="922" t="s">
        <v>535</v>
      </c>
      <c r="AV32" s="922"/>
      <c r="AW32" s="922"/>
      <c r="AX32" s="922"/>
      <c r="AY32" s="922"/>
      <c r="AZ32" s="998" t="s">
        <v>535</v>
      </c>
      <c r="BA32" s="998"/>
      <c r="BB32" s="998"/>
      <c r="BC32" s="998"/>
      <c r="BD32" s="998"/>
      <c r="BE32" s="923" t="s">
        <v>377</v>
      </c>
      <c r="BF32" s="923"/>
      <c r="BG32" s="923"/>
      <c r="BH32" s="923"/>
      <c r="BI32" s="924"/>
      <c r="BJ32" s="210"/>
      <c r="BK32" s="210"/>
      <c r="BL32" s="210"/>
      <c r="BM32" s="210"/>
      <c r="BN32" s="210"/>
      <c r="BO32" s="220"/>
      <c r="BP32" s="220"/>
      <c r="BQ32" s="217">
        <v>26</v>
      </c>
      <c r="BR32" s="218"/>
      <c r="BS32" s="943" t="s">
        <v>564</v>
      </c>
      <c r="BT32" s="944"/>
      <c r="BU32" s="944"/>
      <c r="BV32" s="944"/>
      <c r="BW32" s="944"/>
      <c r="BX32" s="944"/>
      <c r="BY32" s="944"/>
      <c r="BZ32" s="944"/>
      <c r="CA32" s="944"/>
      <c r="CB32" s="944"/>
      <c r="CC32" s="944"/>
      <c r="CD32" s="944"/>
      <c r="CE32" s="944"/>
      <c r="CF32" s="944"/>
      <c r="CG32" s="965"/>
      <c r="CH32" s="940">
        <v>-4</v>
      </c>
      <c r="CI32" s="941"/>
      <c r="CJ32" s="941"/>
      <c r="CK32" s="941"/>
      <c r="CL32" s="942"/>
      <c r="CM32" s="940">
        <v>95</v>
      </c>
      <c r="CN32" s="941"/>
      <c r="CO32" s="941"/>
      <c r="CP32" s="941"/>
      <c r="CQ32" s="942"/>
      <c r="CR32" s="940">
        <v>5</v>
      </c>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15">
      <c r="A33" s="221">
        <v>6</v>
      </c>
      <c r="B33" s="990" t="s">
        <v>380</v>
      </c>
      <c r="C33" s="991"/>
      <c r="D33" s="991"/>
      <c r="E33" s="991"/>
      <c r="F33" s="991"/>
      <c r="G33" s="991"/>
      <c r="H33" s="991"/>
      <c r="I33" s="991"/>
      <c r="J33" s="991"/>
      <c r="K33" s="991"/>
      <c r="L33" s="991"/>
      <c r="M33" s="991"/>
      <c r="N33" s="991"/>
      <c r="O33" s="991"/>
      <c r="P33" s="992"/>
      <c r="Q33" s="996">
        <v>2655</v>
      </c>
      <c r="R33" s="994"/>
      <c r="S33" s="994"/>
      <c r="T33" s="994"/>
      <c r="U33" s="994"/>
      <c r="V33" s="994">
        <v>2643</v>
      </c>
      <c r="W33" s="994"/>
      <c r="X33" s="994"/>
      <c r="Y33" s="994"/>
      <c r="Z33" s="994"/>
      <c r="AA33" s="994">
        <v>12</v>
      </c>
      <c r="AB33" s="994"/>
      <c r="AC33" s="994"/>
      <c r="AD33" s="994"/>
      <c r="AE33" s="997"/>
      <c r="AF33" s="993">
        <v>2157</v>
      </c>
      <c r="AG33" s="994"/>
      <c r="AH33" s="994"/>
      <c r="AI33" s="994"/>
      <c r="AJ33" s="995"/>
      <c r="AK33" s="931">
        <v>1017</v>
      </c>
      <c r="AL33" s="922"/>
      <c r="AM33" s="922"/>
      <c r="AN33" s="922"/>
      <c r="AO33" s="922"/>
      <c r="AP33" s="922">
        <v>1949</v>
      </c>
      <c r="AQ33" s="922"/>
      <c r="AR33" s="922"/>
      <c r="AS33" s="922"/>
      <c r="AT33" s="922"/>
      <c r="AU33" s="922">
        <v>771</v>
      </c>
      <c r="AV33" s="922"/>
      <c r="AW33" s="922"/>
      <c r="AX33" s="922"/>
      <c r="AY33" s="922"/>
      <c r="AZ33" s="998" t="s">
        <v>535</v>
      </c>
      <c r="BA33" s="998"/>
      <c r="BB33" s="998"/>
      <c r="BC33" s="998"/>
      <c r="BD33" s="998"/>
      <c r="BE33" s="923" t="s">
        <v>377</v>
      </c>
      <c r="BF33" s="923"/>
      <c r="BG33" s="923"/>
      <c r="BH33" s="923"/>
      <c r="BI33" s="924"/>
      <c r="BJ33" s="210"/>
      <c r="BK33" s="210"/>
      <c r="BL33" s="210"/>
      <c r="BM33" s="210"/>
      <c r="BN33" s="210"/>
      <c r="BO33" s="220"/>
      <c r="BP33" s="220"/>
      <c r="BQ33" s="217">
        <v>27</v>
      </c>
      <c r="BR33" s="218"/>
      <c r="BS33" s="943" t="s">
        <v>565</v>
      </c>
      <c r="BT33" s="944"/>
      <c r="BU33" s="944"/>
      <c r="BV33" s="944"/>
      <c r="BW33" s="944"/>
      <c r="BX33" s="944"/>
      <c r="BY33" s="944"/>
      <c r="BZ33" s="944"/>
      <c r="CA33" s="944"/>
      <c r="CB33" s="944"/>
      <c r="CC33" s="944"/>
      <c r="CD33" s="944"/>
      <c r="CE33" s="944"/>
      <c r="CF33" s="944"/>
      <c r="CG33" s="965"/>
      <c r="CH33" s="940">
        <v>-2</v>
      </c>
      <c r="CI33" s="941"/>
      <c r="CJ33" s="941"/>
      <c r="CK33" s="941"/>
      <c r="CL33" s="942"/>
      <c r="CM33" s="940">
        <v>51</v>
      </c>
      <c r="CN33" s="941"/>
      <c r="CO33" s="941"/>
      <c r="CP33" s="941"/>
      <c r="CQ33" s="942"/>
      <c r="CR33" s="940">
        <v>1</v>
      </c>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15">
      <c r="A34" s="221">
        <v>7</v>
      </c>
      <c r="B34" s="990" t="s">
        <v>381</v>
      </c>
      <c r="C34" s="991"/>
      <c r="D34" s="991"/>
      <c r="E34" s="991"/>
      <c r="F34" s="991"/>
      <c r="G34" s="991"/>
      <c r="H34" s="991"/>
      <c r="I34" s="991"/>
      <c r="J34" s="991"/>
      <c r="K34" s="991"/>
      <c r="L34" s="991"/>
      <c r="M34" s="991"/>
      <c r="N34" s="991"/>
      <c r="O34" s="991"/>
      <c r="P34" s="992"/>
      <c r="Q34" s="996">
        <v>13667</v>
      </c>
      <c r="R34" s="994"/>
      <c r="S34" s="994"/>
      <c r="T34" s="994"/>
      <c r="U34" s="994"/>
      <c r="V34" s="994">
        <v>13620</v>
      </c>
      <c r="W34" s="994"/>
      <c r="X34" s="994"/>
      <c r="Y34" s="994"/>
      <c r="Z34" s="994"/>
      <c r="AA34" s="994">
        <v>47</v>
      </c>
      <c r="AB34" s="994"/>
      <c r="AC34" s="994"/>
      <c r="AD34" s="994"/>
      <c r="AE34" s="997"/>
      <c r="AF34" s="993">
        <v>139</v>
      </c>
      <c r="AG34" s="994"/>
      <c r="AH34" s="994"/>
      <c r="AI34" s="994"/>
      <c r="AJ34" s="995"/>
      <c r="AK34" s="931">
        <v>1715</v>
      </c>
      <c r="AL34" s="922"/>
      <c r="AM34" s="922"/>
      <c r="AN34" s="922"/>
      <c r="AO34" s="922"/>
      <c r="AP34" s="922">
        <v>37586</v>
      </c>
      <c r="AQ34" s="922"/>
      <c r="AR34" s="922"/>
      <c r="AS34" s="922"/>
      <c r="AT34" s="922"/>
      <c r="AU34" s="922">
        <v>21499</v>
      </c>
      <c r="AV34" s="922"/>
      <c r="AW34" s="922"/>
      <c r="AX34" s="922"/>
      <c r="AY34" s="922"/>
      <c r="AZ34" s="998" t="s">
        <v>535</v>
      </c>
      <c r="BA34" s="998"/>
      <c r="BB34" s="998"/>
      <c r="BC34" s="998"/>
      <c r="BD34" s="998"/>
      <c r="BE34" s="923" t="s">
        <v>377</v>
      </c>
      <c r="BF34" s="923"/>
      <c r="BG34" s="923"/>
      <c r="BH34" s="923"/>
      <c r="BI34" s="924"/>
      <c r="BJ34" s="210"/>
      <c r="BK34" s="210"/>
      <c r="BL34" s="210"/>
      <c r="BM34" s="210"/>
      <c r="BN34" s="210"/>
      <c r="BO34" s="220"/>
      <c r="BP34" s="220"/>
      <c r="BQ34" s="217">
        <v>28</v>
      </c>
      <c r="BR34" s="218"/>
      <c r="BS34" s="943" t="s">
        <v>566</v>
      </c>
      <c r="BT34" s="944"/>
      <c r="BU34" s="944"/>
      <c r="BV34" s="944"/>
      <c r="BW34" s="944"/>
      <c r="BX34" s="944"/>
      <c r="BY34" s="944"/>
      <c r="BZ34" s="944"/>
      <c r="CA34" s="944"/>
      <c r="CB34" s="944"/>
      <c r="CC34" s="944"/>
      <c r="CD34" s="944"/>
      <c r="CE34" s="944"/>
      <c r="CF34" s="944"/>
      <c r="CG34" s="965"/>
      <c r="CH34" s="940">
        <v>-37</v>
      </c>
      <c r="CI34" s="941"/>
      <c r="CJ34" s="941"/>
      <c r="CK34" s="941"/>
      <c r="CL34" s="942"/>
      <c r="CM34" s="940">
        <v>1250</v>
      </c>
      <c r="CN34" s="941"/>
      <c r="CO34" s="941"/>
      <c r="CP34" s="941"/>
      <c r="CQ34" s="942"/>
      <c r="CR34" s="940">
        <v>56</v>
      </c>
      <c r="CS34" s="941"/>
      <c r="CT34" s="941"/>
      <c r="CU34" s="941"/>
      <c r="CV34" s="942"/>
      <c r="CW34" s="940">
        <v>50</v>
      </c>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15">
      <c r="A35" s="221">
        <v>8</v>
      </c>
      <c r="B35" s="990" t="s">
        <v>382</v>
      </c>
      <c r="C35" s="991"/>
      <c r="D35" s="991"/>
      <c r="E35" s="991"/>
      <c r="F35" s="991"/>
      <c r="G35" s="991"/>
      <c r="H35" s="991"/>
      <c r="I35" s="991"/>
      <c r="J35" s="991"/>
      <c r="K35" s="991"/>
      <c r="L35" s="991"/>
      <c r="M35" s="991"/>
      <c r="N35" s="991"/>
      <c r="O35" s="991"/>
      <c r="P35" s="992"/>
      <c r="Q35" s="996">
        <v>2497</v>
      </c>
      <c r="R35" s="994"/>
      <c r="S35" s="994"/>
      <c r="T35" s="994"/>
      <c r="U35" s="994"/>
      <c r="V35" s="994">
        <v>2497</v>
      </c>
      <c r="W35" s="994"/>
      <c r="X35" s="994"/>
      <c r="Y35" s="994"/>
      <c r="Z35" s="994"/>
      <c r="AA35" s="994">
        <v>0</v>
      </c>
      <c r="AB35" s="994"/>
      <c r="AC35" s="994"/>
      <c r="AD35" s="994"/>
      <c r="AE35" s="997"/>
      <c r="AF35" s="993" t="s">
        <v>118</v>
      </c>
      <c r="AG35" s="994"/>
      <c r="AH35" s="994"/>
      <c r="AI35" s="994"/>
      <c r="AJ35" s="995"/>
      <c r="AK35" s="931">
        <v>813</v>
      </c>
      <c r="AL35" s="922"/>
      <c r="AM35" s="922"/>
      <c r="AN35" s="922"/>
      <c r="AO35" s="922"/>
      <c r="AP35" s="922">
        <v>10441</v>
      </c>
      <c r="AQ35" s="922"/>
      <c r="AR35" s="922"/>
      <c r="AS35" s="922"/>
      <c r="AT35" s="922"/>
      <c r="AU35" s="922">
        <v>1384</v>
      </c>
      <c r="AV35" s="922"/>
      <c r="AW35" s="922"/>
      <c r="AX35" s="922"/>
      <c r="AY35" s="922"/>
      <c r="AZ35" s="998" t="s">
        <v>535</v>
      </c>
      <c r="BA35" s="998"/>
      <c r="BB35" s="998"/>
      <c r="BC35" s="998"/>
      <c r="BD35" s="998"/>
      <c r="BE35" s="923" t="s">
        <v>383</v>
      </c>
      <c r="BF35" s="923"/>
      <c r="BG35" s="923"/>
      <c r="BH35" s="923"/>
      <c r="BI35" s="924"/>
      <c r="BJ35" s="210"/>
      <c r="BK35" s="210"/>
      <c r="BL35" s="210"/>
      <c r="BM35" s="210"/>
      <c r="BN35" s="210"/>
      <c r="BO35" s="220"/>
      <c r="BP35" s="220"/>
      <c r="BQ35" s="217">
        <v>29</v>
      </c>
      <c r="BR35" s="218" t="s">
        <v>538</v>
      </c>
      <c r="BS35" s="943" t="s">
        <v>567</v>
      </c>
      <c r="BT35" s="944"/>
      <c r="BU35" s="944"/>
      <c r="BV35" s="944"/>
      <c r="BW35" s="944"/>
      <c r="BX35" s="944"/>
      <c r="BY35" s="944"/>
      <c r="BZ35" s="944"/>
      <c r="CA35" s="944"/>
      <c r="CB35" s="944"/>
      <c r="CC35" s="944"/>
      <c r="CD35" s="944"/>
      <c r="CE35" s="944"/>
      <c r="CF35" s="944"/>
      <c r="CG35" s="965"/>
      <c r="CH35" s="940">
        <v>27</v>
      </c>
      <c r="CI35" s="941"/>
      <c r="CJ35" s="941"/>
      <c r="CK35" s="941"/>
      <c r="CL35" s="942"/>
      <c r="CM35" s="940">
        <v>3347</v>
      </c>
      <c r="CN35" s="941"/>
      <c r="CO35" s="941"/>
      <c r="CP35" s="941"/>
      <c r="CQ35" s="942"/>
      <c r="CR35" s="940">
        <v>65</v>
      </c>
      <c r="CS35" s="941"/>
      <c r="CT35" s="941"/>
      <c r="CU35" s="941"/>
      <c r="CV35" s="942"/>
      <c r="CW35" s="940">
        <v>1773</v>
      </c>
      <c r="CX35" s="941"/>
      <c r="CY35" s="941"/>
      <c r="CZ35" s="941"/>
      <c r="DA35" s="942"/>
      <c r="DB35" s="940">
        <v>404</v>
      </c>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15">
      <c r="A36" s="221">
        <v>9</v>
      </c>
      <c r="B36" s="990" t="s">
        <v>384</v>
      </c>
      <c r="C36" s="991"/>
      <c r="D36" s="991"/>
      <c r="E36" s="991"/>
      <c r="F36" s="991"/>
      <c r="G36" s="991"/>
      <c r="H36" s="991"/>
      <c r="I36" s="991"/>
      <c r="J36" s="991"/>
      <c r="K36" s="991"/>
      <c r="L36" s="991"/>
      <c r="M36" s="991"/>
      <c r="N36" s="991"/>
      <c r="O36" s="991"/>
      <c r="P36" s="992"/>
      <c r="Q36" s="996">
        <v>66</v>
      </c>
      <c r="R36" s="994"/>
      <c r="S36" s="994"/>
      <c r="T36" s="994"/>
      <c r="U36" s="994"/>
      <c r="V36" s="994">
        <v>66</v>
      </c>
      <c r="W36" s="994"/>
      <c r="X36" s="994"/>
      <c r="Y36" s="994"/>
      <c r="Z36" s="994"/>
      <c r="AA36" s="994">
        <v>0</v>
      </c>
      <c r="AB36" s="994"/>
      <c r="AC36" s="994"/>
      <c r="AD36" s="994"/>
      <c r="AE36" s="997"/>
      <c r="AF36" s="993" t="s">
        <v>118</v>
      </c>
      <c r="AG36" s="994"/>
      <c r="AH36" s="994"/>
      <c r="AI36" s="994"/>
      <c r="AJ36" s="995"/>
      <c r="AK36" s="931">
        <v>29</v>
      </c>
      <c r="AL36" s="922"/>
      <c r="AM36" s="922"/>
      <c r="AN36" s="922"/>
      <c r="AO36" s="922"/>
      <c r="AP36" s="922">
        <v>1064</v>
      </c>
      <c r="AQ36" s="922"/>
      <c r="AR36" s="922"/>
      <c r="AS36" s="922"/>
      <c r="AT36" s="922"/>
      <c r="AU36" s="922">
        <v>610</v>
      </c>
      <c r="AV36" s="922"/>
      <c r="AW36" s="922"/>
      <c r="AX36" s="922"/>
      <c r="AY36" s="922"/>
      <c r="AZ36" s="998" t="s">
        <v>535</v>
      </c>
      <c r="BA36" s="998"/>
      <c r="BB36" s="998"/>
      <c r="BC36" s="998"/>
      <c r="BD36" s="998"/>
      <c r="BE36" s="923" t="s">
        <v>383</v>
      </c>
      <c r="BF36" s="923"/>
      <c r="BG36" s="923"/>
      <c r="BH36" s="923"/>
      <c r="BI36" s="924"/>
      <c r="BJ36" s="210"/>
      <c r="BK36" s="210"/>
      <c r="BL36" s="210"/>
      <c r="BM36" s="210"/>
      <c r="BN36" s="210"/>
      <c r="BO36" s="220"/>
      <c r="BP36" s="220"/>
      <c r="BQ36" s="217">
        <v>30</v>
      </c>
      <c r="BR36" s="218"/>
      <c r="BS36" s="943" t="s">
        <v>568</v>
      </c>
      <c r="BT36" s="944"/>
      <c r="BU36" s="944"/>
      <c r="BV36" s="944"/>
      <c r="BW36" s="944"/>
      <c r="BX36" s="944"/>
      <c r="BY36" s="944"/>
      <c r="BZ36" s="944"/>
      <c r="CA36" s="944"/>
      <c r="CB36" s="944"/>
      <c r="CC36" s="944"/>
      <c r="CD36" s="944"/>
      <c r="CE36" s="944"/>
      <c r="CF36" s="944"/>
      <c r="CG36" s="965"/>
      <c r="CH36" s="940">
        <v>-1</v>
      </c>
      <c r="CI36" s="941"/>
      <c r="CJ36" s="941"/>
      <c r="CK36" s="941"/>
      <c r="CL36" s="942"/>
      <c r="CM36" s="940">
        <v>52</v>
      </c>
      <c r="CN36" s="941"/>
      <c r="CO36" s="941"/>
      <c r="CP36" s="941"/>
      <c r="CQ36" s="942"/>
      <c r="CR36" s="940">
        <v>4</v>
      </c>
      <c r="CS36" s="941"/>
      <c r="CT36" s="941"/>
      <c r="CU36" s="941"/>
      <c r="CV36" s="942"/>
      <c r="CW36" s="940">
        <v>33</v>
      </c>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15">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569</v>
      </c>
      <c r="BT37" s="944"/>
      <c r="BU37" s="944"/>
      <c r="BV37" s="944"/>
      <c r="BW37" s="944"/>
      <c r="BX37" s="944"/>
      <c r="BY37" s="944"/>
      <c r="BZ37" s="944"/>
      <c r="CA37" s="944"/>
      <c r="CB37" s="944"/>
      <c r="CC37" s="944"/>
      <c r="CD37" s="944"/>
      <c r="CE37" s="944"/>
      <c r="CF37" s="944"/>
      <c r="CG37" s="965"/>
      <c r="CH37" s="940">
        <v>1</v>
      </c>
      <c r="CI37" s="941"/>
      <c r="CJ37" s="941"/>
      <c r="CK37" s="941"/>
      <c r="CL37" s="942"/>
      <c r="CM37" s="940">
        <v>259</v>
      </c>
      <c r="CN37" s="941"/>
      <c r="CO37" s="941"/>
      <c r="CP37" s="941"/>
      <c r="CQ37" s="942"/>
      <c r="CR37" s="940">
        <v>4</v>
      </c>
      <c r="CS37" s="941"/>
      <c r="CT37" s="941"/>
      <c r="CU37" s="941"/>
      <c r="CV37" s="942"/>
      <c r="CW37" s="940">
        <v>300</v>
      </c>
      <c r="CX37" s="941"/>
      <c r="CY37" s="941"/>
      <c r="CZ37" s="941"/>
      <c r="DA37" s="942"/>
      <c r="DB37" s="940">
        <v>110</v>
      </c>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15">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t="s">
        <v>570</v>
      </c>
      <c r="BT38" s="944"/>
      <c r="BU38" s="944"/>
      <c r="BV38" s="944"/>
      <c r="BW38" s="944"/>
      <c r="BX38" s="944"/>
      <c r="BY38" s="944"/>
      <c r="BZ38" s="944"/>
      <c r="CA38" s="944"/>
      <c r="CB38" s="944"/>
      <c r="CC38" s="944"/>
      <c r="CD38" s="944"/>
      <c r="CE38" s="944"/>
      <c r="CF38" s="944"/>
      <c r="CG38" s="965"/>
      <c r="CH38" s="940">
        <v>-14</v>
      </c>
      <c r="CI38" s="941"/>
      <c r="CJ38" s="941"/>
      <c r="CK38" s="941"/>
      <c r="CL38" s="942"/>
      <c r="CM38" s="940">
        <v>1645</v>
      </c>
      <c r="CN38" s="941"/>
      <c r="CO38" s="941"/>
      <c r="CP38" s="941"/>
      <c r="CQ38" s="942"/>
      <c r="CR38" s="940">
        <v>295</v>
      </c>
      <c r="CS38" s="941"/>
      <c r="CT38" s="941"/>
      <c r="CU38" s="941"/>
      <c r="CV38" s="942"/>
      <c r="CW38" s="940">
        <v>40</v>
      </c>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15">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t="s">
        <v>571</v>
      </c>
      <c r="BT39" s="944"/>
      <c r="BU39" s="944"/>
      <c r="BV39" s="944"/>
      <c r="BW39" s="944"/>
      <c r="BX39" s="944"/>
      <c r="BY39" s="944"/>
      <c r="BZ39" s="944"/>
      <c r="CA39" s="944"/>
      <c r="CB39" s="944"/>
      <c r="CC39" s="944"/>
      <c r="CD39" s="944"/>
      <c r="CE39" s="944"/>
      <c r="CF39" s="944"/>
      <c r="CG39" s="965"/>
      <c r="CH39" s="940">
        <v>47</v>
      </c>
      <c r="CI39" s="941"/>
      <c r="CJ39" s="941"/>
      <c r="CK39" s="941"/>
      <c r="CL39" s="942"/>
      <c r="CM39" s="940">
        <v>1515</v>
      </c>
      <c r="CN39" s="941"/>
      <c r="CO39" s="941"/>
      <c r="CP39" s="941"/>
      <c r="CQ39" s="942"/>
      <c r="CR39" s="940">
        <v>125</v>
      </c>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15">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t="s">
        <v>572</v>
      </c>
      <c r="BT40" s="944"/>
      <c r="BU40" s="944"/>
      <c r="BV40" s="944"/>
      <c r="BW40" s="944"/>
      <c r="BX40" s="944"/>
      <c r="BY40" s="944"/>
      <c r="BZ40" s="944"/>
      <c r="CA40" s="944"/>
      <c r="CB40" s="944"/>
      <c r="CC40" s="944"/>
      <c r="CD40" s="944"/>
      <c r="CE40" s="944"/>
      <c r="CF40" s="944"/>
      <c r="CG40" s="965"/>
      <c r="CH40" s="940">
        <v>3</v>
      </c>
      <c r="CI40" s="941"/>
      <c r="CJ40" s="941"/>
      <c r="CK40" s="941"/>
      <c r="CL40" s="942"/>
      <c r="CM40" s="940">
        <v>702</v>
      </c>
      <c r="CN40" s="941"/>
      <c r="CO40" s="941"/>
      <c r="CP40" s="941"/>
      <c r="CQ40" s="942"/>
      <c r="CR40" s="940">
        <v>125</v>
      </c>
      <c r="CS40" s="941"/>
      <c r="CT40" s="941"/>
      <c r="CU40" s="941"/>
      <c r="CV40" s="942"/>
      <c r="CW40" s="940">
        <v>108</v>
      </c>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15">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t="s">
        <v>573</v>
      </c>
      <c r="BT41" s="944"/>
      <c r="BU41" s="944"/>
      <c r="BV41" s="944"/>
      <c r="BW41" s="944"/>
      <c r="BX41" s="944"/>
      <c r="BY41" s="944"/>
      <c r="BZ41" s="944"/>
      <c r="CA41" s="944"/>
      <c r="CB41" s="944"/>
      <c r="CC41" s="944"/>
      <c r="CD41" s="944"/>
      <c r="CE41" s="944"/>
      <c r="CF41" s="944"/>
      <c r="CG41" s="965"/>
      <c r="CH41" s="940">
        <v>33</v>
      </c>
      <c r="CI41" s="941"/>
      <c r="CJ41" s="941"/>
      <c r="CK41" s="941"/>
      <c r="CL41" s="942"/>
      <c r="CM41" s="940">
        <v>1183</v>
      </c>
      <c r="CN41" s="941"/>
      <c r="CO41" s="941"/>
      <c r="CP41" s="941"/>
      <c r="CQ41" s="942"/>
      <c r="CR41" s="940">
        <v>13</v>
      </c>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15">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t="s">
        <v>574</v>
      </c>
      <c r="BT42" s="944"/>
      <c r="BU42" s="944"/>
      <c r="BV42" s="944"/>
      <c r="BW42" s="944"/>
      <c r="BX42" s="944"/>
      <c r="BY42" s="944"/>
      <c r="BZ42" s="944"/>
      <c r="CA42" s="944"/>
      <c r="CB42" s="944"/>
      <c r="CC42" s="944"/>
      <c r="CD42" s="944"/>
      <c r="CE42" s="944"/>
      <c r="CF42" s="944"/>
      <c r="CG42" s="965"/>
      <c r="CH42" s="940">
        <v>71</v>
      </c>
      <c r="CI42" s="941"/>
      <c r="CJ42" s="941"/>
      <c r="CK42" s="941"/>
      <c r="CL42" s="942"/>
      <c r="CM42" s="940">
        <v>1990</v>
      </c>
      <c r="CN42" s="941"/>
      <c r="CO42" s="941"/>
      <c r="CP42" s="941"/>
      <c r="CQ42" s="942"/>
      <c r="CR42" s="940">
        <v>16</v>
      </c>
      <c r="CS42" s="941"/>
      <c r="CT42" s="941"/>
      <c r="CU42" s="941"/>
      <c r="CV42" s="942"/>
      <c r="CW42" s="940">
        <v>49</v>
      </c>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15">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t="s">
        <v>538</v>
      </c>
      <c r="BS43" s="943" t="s">
        <v>575</v>
      </c>
      <c r="BT43" s="944"/>
      <c r="BU43" s="944"/>
      <c r="BV43" s="944"/>
      <c r="BW43" s="944"/>
      <c r="BX43" s="944"/>
      <c r="BY43" s="944"/>
      <c r="BZ43" s="944"/>
      <c r="CA43" s="944"/>
      <c r="CB43" s="944"/>
      <c r="CC43" s="944"/>
      <c r="CD43" s="944"/>
      <c r="CE43" s="944"/>
      <c r="CF43" s="944"/>
      <c r="CG43" s="965"/>
      <c r="CH43" s="940">
        <v>-3502</v>
      </c>
      <c r="CI43" s="941"/>
      <c r="CJ43" s="941"/>
      <c r="CK43" s="941"/>
      <c r="CL43" s="942"/>
      <c r="CM43" s="940">
        <v>39031</v>
      </c>
      <c r="CN43" s="941"/>
      <c r="CO43" s="941"/>
      <c r="CP43" s="941"/>
      <c r="CQ43" s="942"/>
      <c r="CR43" s="940">
        <v>38245</v>
      </c>
      <c r="CS43" s="941"/>
      <c r="CT43" s="941"/>
      <c r="CU43" s="941"/>
      <c r="CV43" s="942"/>
      <c r="CW43" s="940">
        <v>10739</v>
      </c>
      <c r="CX43" s="941"/>
      <c r="CY43" s="941"/>
      <c r="CZ43" s="941"/>
      <c r="DA43" s="942"/>
      <c r="DB43" s="940">
        <v>13012</v>
      </c>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15">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15">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15">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15">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15">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15">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15">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15">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15">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15">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15">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15">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15">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15">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15">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15">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15">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15">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385</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
      <c r="A63" s="219" t="s">
        <v>362</v>
      </c>
      <c r="B63" s="888" t="s">
        <v>386</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14870</v>
      </c>
      <c r="AG63" s="910"/>
      <c r="AH63" s="910"/>
      <c r="AI63" s="910"/>
      <c r="AJ63" s="973"/>
      <c r="AK63" s="974"/>
      <c r="AL63" s="914"/>
      <c r="AM63" s="914"/>
      <c r="AN63" s="914"/>
      <c r="AO63" s="914"/>
      <c r="AP63" s="910">
        <v>75154</v>
      </c>
      <c r="AQ63" s="910"/>
      <c r="AR63" s="910"/>
      <c r="AS63" s="910"/>
      <c r="AT63" s="910"/>
      <c r="AU63" s="910">
        <v>24264</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
      <c r="A65" s="210" t="s">
        <v>387</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15">
      <c r="A66" s="946" t="s">
        <v>388</v>
      </c>
      <c r="B66" s="947"/>
      <c r="C66" s="947"/>
      <c r="D66" s="947"/>
      <c r="E66" s="947"/>
      <c r="F66" s="947"/>
      <c r="G66" s="947"/>
      <c r="H66" s="947"/>
      <c r="I66" s="947"/>
      <c r="J66" s="947"/>
      <c r="K66" s="947"/>
      <c r="L66" s="947"/>
      <c r="M66" s="947"/>
      <c r="N66" s="947"/>
      <c r="O66" s="947"/>
      <c r="P66" s="948"/>
      <c r="Q66" s="952" t="s">
        <v>366</v>
      </c>
      <c r="R66" s="953"/>
      <c r="S66" s="953"/>
      <c r="T66" s="953"/>
      <c r="U66" s="954"/>
      <c r="V66" s="952" t="s">
        <v>367</v>
      </c>
      <c r="W66" s="953"/>
      <c r="X66" s="953"/>
      <c r="Y66" s="953"/>
      <c r="Z66" s="954"/>
      <c r="AA66" s="952" t="s">
        <v>368</v>
      </c>
      <c r="AB66" s="953"/>
      <c r="AC66" s="953"/>
      <c r="AD66" s="953"/>
      <c r="AE66" s="954"/>
      <c r="AF66" s="958" t="s">
        <v>369</v>
      </c>
      <c r="AG66" s="959"/>
      <c r="AH66" s="959"/>
      <c r="AI66" s="959"/>
      <c r="AJ66" s="960"/>
      <c r="AK66" s="952" t="s">
        <v>370</v>
      </c>
      <c r="AL66" s="947"/>
      <c r="AM66" s="947"/>
      <c r="AN66" s="947"/>
      <c r="AO66" s="948"/>
      <c r="AP66" s="952" t="s">
        <v>371</v>
      </c>
      <c r="AQ66" s="953"/>
      <c r="AR66" s="953"/>
      <c r="AS66" s="953"/>
      <c r="AT66" s="954"/>
      <c r="AU66" s="952" t="s">
        <v>389</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15">
      <c r="A68" s="215">
        <v>1</v>
      </c>
      <c r="B68" s="936" t="s">
        <v>536</v>
      </c>
      <c r="C68" s="937"/>
      <c r="D68" s="937"/>
      <c r="E68" s="937"/>
      <c r="F68" s="937"/>
      <c r="G68" s="937"/>
      <c r="H68" s="937"/>
      <c r="I68" s="937"/>
      <c r="J68" s="937"/>
      <c r="K68" s="937"/>
      <c r="L68" s="937"/>
      <c r="M68" s="937"/>
      <c r="N68" s="937"/>
      <c r="O68" s="937"/>
      <c r="P68" s="938"/>
      <c r="Q68" s="939">
        <v>2645</v>
      </c>
      <c r="R68" s="933"/>
      <c r="S68" s="933"/>
      <c r="T68" s="933"/>
      <c r="U68" s="933"/>
      <c r="V68" s="933">
        <v>2643</v>
      </c>
      <c r="W68" s="933"/>
      <c r="X68" s="933"/>
      <c r="Y68" s="933"/>
      <c r="Z68" s="933"/>
      <c r="AA68" s="933">
        <v>2</v>
      </c>
      <c r="AB68" s="933"/>
      <c r="AC68" s="933"/>
      <c r="AD68" s="933"/>
      <c r="AE68" s="933"/>
      <c r="AF68" s="933">
        <v>2</v>
      </c>
      <c r="AG68" s="933"/>
      <c r="AH68" s="933"/>
      <c r="AI68" s="933"/>
      <c r="AJ68" s="933"/>
      <c r="AK68" s="933" t="s">
        <v>474</v>
      </c>
      <c r="AL68" s="933"/>
      <c r="AM68" s="933"/>
      <c r="AN68" s="933"/>
      <c r="AO68" s="933"/>
      <c r="AP68" s="933" t="s">
        <v>474</v>
      </c>
      <c r="AQ68" s="933"/>
      <c r="AR68" s="933"/>
      <c r="AS68" s="933"/>
      <c r="AT68" s="933"/>
      <c r="AU68" s="933" t="s">
        <v>474</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15">
      <c r="A69" s="217">
        <v>2</v>
      </c>
      <c r="B69" s="925" t="s">
        <v>537</v>
      </c>
      <c r="C69" s="926"/>
      <c r="D69" s="926"/>
      <c r="E69" s="926"/>
      <c r="F69" s="926"/>
      <c r="G69" s="926"/>
      <c r="H69" s="926"/>
      <c r="I69" s="926"/>
      <c r="J69" s="926"/>
      <c r="K69" s="926"/>
      <c r="L69" s="926"/>
      <c r="M69" s="926"/>
      <c r="N69" s="926"/>
      <c r="O69" s="926"/>
      <c r="P69" s="927"/>
      <c r="Q69" s="928">
        <v>4520</v>
      </c>
      <c r="R69" s="922"/>
      <c r="S69" s="922"/>
      <c r="T69" s="922"/>
      <c r="U69" s="922"/>
      <c r="V69" s="922">
        <v>4460</v>
      </c>
      <c r="W69" s="922"/>
      <c r="X69" s="922"/>
      <c r="Y69" s="922"/>
      <c r="Z69" s="922"/>
      <c r="AA69" s="922">
        <v>60</v>
      </c>
      <c r="AB69" s="922"/>
      <c r="AC69" s="922"/>
      <c r="AD69" s="922"/>
      <c r="AE69" s="922"/>
      <c r="AF69" s="922">
        <v>60</v>
      </c>
      <c r="AG69" s="922"/>
      <c r="AH69" s="922"/>
      <c r="AI69" s="922"/>
      <c r="AJ69" s="922"/>
      <c r="AK69" s="922" t="s">
        <v>474</v>
      </c>
      <c r="AL69" s="922"/>
      <c r="AM69" s="922"/>
      <c r="AN69" s="922"/>
      <c r="AO69" s="922"/>
      <c r="AP69" s="922">
        <v>16</v>
      </c>
      <c r="AQ69" s="922"/>
      <c r="AR69" s="922"/>
      <c r="AS69" s="922"/>
      <c r="AT69" s="922"/>
      <c r="AU69" s="922">
        <v>2</v>
      </c>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15">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15">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15">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15">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15">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15">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15">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15">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15">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15">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15">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15">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15">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15">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15">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15">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15">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15">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
      <c r="A88" s="219" t="s">
        <v>362</v>
      </c>
      <c r="B88" s="888" t="s">
        <v>390</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62</v>
      </c>
      <c r="AG88" s="910"/>
      <c r="AH88" s="910"/>
      <c r="AI88" s="910"/>
      <c r="AJ88" s="910"/>
      <c r="AK88" s="914"/>
      <c r="AL88" s="914"/>
      <c r="AM88" s="914"/>
      <c r="AN88" s="914"/>
      <c r="AO88" s="914"/>
      <c r="AP88" s="910">
        <v>16</v>
      </c>
      <c r="AQ88" s="910"/>
      <c r="AR88" s="910"/>
      <c r="AS88" s="910"/>
      <c r="AT88" s="910"/>
      <c r="AU88" s="910">
        <v>2</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362</v>
      </c>
      <c r="BR102" s="888" t="s">
        <v>391</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51420</v>
      </c>
      <c r="CS102" s="904"/>
      <c r="CT102" s="904"/>
      <c r="CU102" s="904"/>
      <c r="CV102" s="905"/>
      <c r="CW102" s="903">
        <v>14530</v>
      </c>
      <c r="CX102" s="904"/>
      <c r="CY102" s="904"/>
      <c r="CZ102" s="904"/>
      <c r="DA102" s="905"/>
      <c r="DB102" s="903">
        <v>13526</v>
      </c>
      <c r="DC102" s="904"/>
      <c r="DD102" s="904"/>
      <c r="DE102" s="904"/>
      <c r="DF102" s="905"/>
      <c r="DG102" s="903">
        <v>2225</v>
      </c>
      <c r="DH102" s="904"/>
      <c r="DI102" s="904"/>
      <c r="DJ102" s="904"/>
      <c r="DK102" s="905"/>
      <c r="DL102" s="903">
        <v>0</v>
      </c>
      <c r="DM102" s="904"/>
      <c r="DN102" s="904"/>
      <c r="DO102" s="904"/>
      <c r="DP102" s="905"/>
      <c r="DQ102" s="903">
        <v>0</v>
      </c>
      <c r="DR102" s="904"/>
      <c r="DS102" s="904"/>
      <c r="DT102" s="904"/>
      <c r="DU102" s="905"/>
      <c r="DV102" s="888"/>
      <c r="DW102" s="889"/>
      <c r="DX102" s="889"/>
      <c r="DY102" s="889"/>
      <c r="DZ102" s="890"/>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392</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393</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394</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395</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93" t="s">
        <v>396</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397</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15">
      <c r="A109" s="846" t="s">
        <v>398</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399</v>
      </c>
      <c r="AB109" s="847"/>
      <c r="AC109" s="847"/>
      <c r="AD109" s="847"/>
      <c r="AE109" s="848"/>
      <c r="AF109" s="849" t="s">
        <v>299</v>
      </c>
      <c r="AG109" s="847"/>
      <c r="AH109" s="847"/>
      <c r="AI109" s="847"/>
      <c r="AJ109" s="848"/>
      <c r="AK109" s="849" t="s">
        <v>298</v>
      </c>
      <c r="AL109" s="847"/>
      <c r="AM109" s="847"/>
      <c r="AN109" s="847"/>
      <c r="AO109" s="848"/>
      <c r="AP109" s="849" t="s">
        <v>400</v>
      </c>
      <c r="AQ109" s="847"/>
      <c r="AR109" s="847"/>
      <c r="AS109" s="847"/>
      <c r="AT109" s="880"/>
      <c r="AU109" s="846" t="s">
        <v>398</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399</v>
      </c>
      <c r="BR109" s="847"/>
      <c r="BS109" s="847"/>
      <c r="BT109" s="847"/>
      <c r="BU109" s="848"/>
      <c r="BV109" s="849" t="s">
        <v>299</v>
      </c>
      <c r="BW109" s="847"/>
      <c r="BX109" s="847"/>
      <c r="BY109" s="847"/>
      <c r="BZ109" s="848"/>
      <c r="CA109" s="849" t="s">
        <v>298</v>
      </c>
      <c r="CB109" s="847"/>
      <c r="CC109" s="847"/>
      <c r="CD109" s="847"/>
      <c r="CE109" s="848"/>
      <c r="CF109" s="887" t="s">
        <v>400</v>
      </c>
      <c r="CG109" s="887"/>
      <c r="CH109" s="887"/>
      <c r="CI109" s="887"/>
      <c r="CJ109" s="887"/>
      <c r="CK109" s="849" t="s">
        <v>401</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399</v>
      </c>
      <c r="DH109" s="847"/>
      <c r="DI109" s="847"/>
      <c r="DJ109" s="847"/>
      <c r="DK109" s="848"/>
      <c r="DL109" s="849" t="s">
        <v>299</v>
      </c>
      <c r="DM109" s="847"/>
      <c r="DN109" s="847"/>
      <c r="DO109" s="847"/>
      <c r="DP109" s="848"/>
      <c r="DQ109" s="849" t="s">
        <v>298</v>
      </c>
      <c r="DR109" s="847"/>
      <c r="DS109" s="847"/>
      <c r="DT109" s="847"/>
      <c r="DU109" s="848"/>
      <c r="DV109" s="849" t="s">
        <v>400</v>
      </c>
      <c r="DW109" s="847"/>
      <c r="DX109" s="847"/>
      <c r="DY109" s="847"/>
      <c r="DZ109" s="880"/>
    </row>
    <row r="110" spans="1:131" s="208" customFormat="1" ht="26.25" customHeight="1" x14ac:dyDescent="0.15">
      <c r="A110" s="756" t="s">
        <v>402</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47590803</v>
      </c>
      <c r="AB110" s="840"/>
      <c r="AC110" s="840"/>
      <c r="AD110" s="840"/>
      <c r="AE110" s="841"/>
      <c r="AF110" s="842">
        <v>50825408</v>
      </c>
      <c r="AG110" s="840"/>
      <c r="AH110" s="840"/>
      <c r="AI110" s="840"/>
      <c r="AJ110" s="841"/>
      <c r="AK110" s="842">
        <v>48375522</v>
      </c>
      <c r="AL110" s="840"/>
      <c r="AM110" s="840"/>
      <c r="AN110" s="840"/>
      <c r="AO110" s="841"/>
      <c r="AP110" s="843">
        <v>10</v>
      </c>
      <c r="AQ110" s="844"/>
      <c r="AR110" s="844"/>
      <c r="AS110" s="844"/>
      <c r="AT110" s="845"/>
      <c r="AU110" s="881" t="s">
        <v>70</v>
      </c>
      <c r="AV110" s="882"/>
      <c r="AW110" s="882"/>
      <c r="AX110" s="882"/>
      <c r="AY110" s="882"/>
      <c r="AZ110" s="808" t="s">
        <v>403</v>
      </c>
      <c r="BA110" s="757"/>
      <c r="BB110" s="757"/>
      <c r="BC110" s="757"/>
      <c r="BD110" s="757"/>
      <c r="BE110" s="757"/>
      <c r="BF110" s="757"/>
      <c r="BG110" s="757"/>
      <c r="BH110" s="757"/>
      <c r="BI110" s="757"/>
      <c r="BJ110" s="757"/>
      <c r="BK110" s="757"/>
      <c r="BL110" s="757"/>
      <c r="BM110" s="757"/>
      <c r="BN110" s="757"/>
      <c r="BO110" s="757"/>
      <c r="BP110" s="758"/>
      <c r="BQ110" s="809">
        <v>2378667161</v>
      </c>
      <c r="BR110" s="791"/>
      <c r="BS110" s="791"/>
      <c r="BT110" s="791"/>
      <c r="BU110" s="791"/>
      <c r="BV110" s="791">
        <v>2379158854</v>
      </c>
      <c r="BW110" s="791"/>
      <c r="BX110" s="791"/>
      <c r="BY110" s="791"/>
      <c r="BZ110" s="791"/>
      <c r="CA110" s="791">
        <v>2352008386</v>
      </c>
      <c r="CB110" s="791"/>
      <c r="CC110" s="791"/>
      <c r="CD110" s="791"/>
      <c r="CE110" s="791"/>
      <c r="CF110" s="818">
        <v>486.8</v>
      </c>
      <c r="CG110" s="819"/>
      <c r="CH110" s="819"/>
      <c r="CI110" s="819"/>
      <c r="CJ110" s="819"/>
      <c r="CK110" s="877" t="s">
        <v>404</v>
      </c>
      <c r="CL110" s="768"/>
      <c r="CM110" s="808" t="s">
        <v>405</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957806</v>
      </c>
      <c r="DH110" s="791"/>
      <c r="DI110" s="791"/>
      <c r="DJ110" s="791"/>
      <c r="DK110" s="791"/>
      <c r="DL110" s="791">
        <v>957806</v>
      </c>
      <c r="DM110" s="791"/>
      <c r="DN110" s="791"/>
      <c r="DO110" s="791"/>
      <c r="DP110" s="791"/>
      <c r="DQ110" s="791">
        <v>906375</v>
      </c>
      <c r="DR110" s="791"/>
      <c r="DS110" s="791"/>
      <c r="DT110" s="791"/>
      <c r="DU110" s="791"/>
      <c r="DV110" s="792">
        <v>0.2</v>
      </c>
      <c r="DW110" s="792"/>
      <c r="DX110" s="792"/>
      <c r="DY110" s="792"/>
      <c r="DZ110" s="793"/>
    </row>
    <row r="111" spans="1:131" s="208" customFormat="1" ht="26.25" customHeight="1" x14ac:dyDescent="0.15">
      <c r="A111" s="723" t="s">
        <v>406</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v>18974286</v>
      </c>
      <c r="AB111" s="871"/>
      <c r="AC111" s="871"/>
      <c r="AD111" s="871"/>
      <c r="AE111" s="872"/>
      <c r="AF111" s="873">
        <v>16973096</v>
      </c>
      <c r="AG111" s="871"/>
      <c r="AH111" s="871"/>
      <c r="AI111" s="871"/>
      <c r="AJ111" s="872"/>
      <c r="AK111" s="873">
        <v>13540844</v>
      </c>
      <c r="AL111" s="871"/>
      <c r="AM111" s="871"/>
      <c r="AN111" s="871"/>
      <c r="AO111" s="872"/>
      <c r="AP111" s="874">
        <v>2.8</v>
      </c>
      <c r="AQ111" s="875"/>
      <c r="AR111" s="875"/>
      <c r="AS111" s="875"/>
      <c r="AT111" s="876"/>
      <c r="AU111" s="883"/>
      <c r="AV111" s="884"/>
      <c r="AW111" s="884"/>
      <c r="AX111" s="884"/>
      <c r="AY111" s="884"/>
      <c r="AZ111" s="764" t="s">
        <v>407</v>
      </c>
      <c r="BA111" s="701"/>
      <c r="BB111" s="701"/>
      <c r="BC111" s="701"/>
      <c r="BD111" s="701"/>
      <c r="BE111" s="701"/>
      <c r="BF111" s="701"/>
      <c r="BG111" s="701"/>
      <c r="BH111" s="701"/>
      <c r="BI111" s="701"/>
      <c r="BJ111" s="701"/>
      <c r="BK111" s="701"/>
      <c r="BL111" s="701"/>
      <c r="BM111" s="701"/>
      <c r="BN111" s="701"/>
      <c r="BO111" s="701"/>
      <c r="BP111" s="702"/>
      <c r="BQ111" s="765">
        <v>2783998</v>
      </c>
      <c r="BR111" s="766"/>
      <c r="BS111" s="766"/>
      <c r="BT111" s="766"/>
      <c r="BU111" s="766"/>
      <c r="BV111" s="766">
        <v>2256840</v>
      </c>
      <c r="BW111" s="766"/>
      <c r="BX111" s="766"/>
      <c r="BY111" s="766"/>
      <c r="BZ111" s="766"/>
      <c r="CA111" s="766">
        <v>1780395</v>
      </c>
      <c r="CB111" s="766"/>
      <c r="CC111" s="766"/>
      <c r="CD111" s="766"/>
      <c r="CE111" s="766"/>
      <c r="CF111" s="827">
        <v>0.4</v>
      </c>
      <c r="CG111" s="828"/>
      <c r="CH111" s="828"/>
      <c r="CI111" s="828"/>
      <c r="CJ111" s="828"/>
      <c r="CK111" s="878"/>
      <c r="CL111" s="770"/>
      <c r="CM111" s="764" t="s">
        <v>408</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15">
      <c r="A112" s="863" t="s">
        <v>409</v>
      </c>
      <c r="B112" s="864"/>
      <c r="C112" s="701" t="s">
        <v>410</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87372974</v>
      </c>
      <c r="AB112" s="729"/>
      <c r="AC112" s="729"/>
      <c r="AD112" s="729"/>
      <c r="AE112" s="730"/>
      <c r="AF112" s="731">
        <v>86900994</v>
      </c>
      <c r="AG112" s="729"/>
      <c r="AH112" s="729"/>
      <c r="AI112" s="729"/>
      <c r="AJ112" s="730"/>
      <c r="AK112" s="731">
        <v>90547460</v>
      </c>
      <c r="AL112" s="729"/>
      <c r="AM112" s="729"/>
      <c r="AN112" s="729"/>
      <c r="AO112" s="730"/>
      <c r="AP112" s="773">
        <v>18.7</v>
      </c>
      <c r="AQ112" s="774"/>
      <c r="AR112" s="774"/>
      <c r="AS112" s="774"/>
      <c r="AT112" s="775"/>
      <c r="AU112" s="883"/>
      <c r="AV112" s="884"/>
      <c r="AW112" s="884"/>
      <c r="AX112" s="884"/>
      <c r="AY112" s="884"/>
      <c r="AZ112" s="764" t="s">
        <v>411</v>
      </c>
      <c r="BA112" s="701"/>
      <c r="BB112" s="701"/>
      <c r="BC112" s="701"/>
      <c r="BD112" s="701"/>
      <c r="BE112" s="701"/>
      <c r="BF112" s="701"/>
      <c r="BG112" s="701"/>
      <c r="BH112" s="701"/>
      <c r="BI112" s="701"/>
      <c r="BJ112" s="701"/>
      <c r="BK112" s="701"/>
      <c r="BL112" s="701"/>
      <c r="BM112" s="701"/>
      <c r="BN112" s="701"/>
      <c r="BO112" s="701"/>
      <c r="BP112" s="702"/>
      <c r="BQ112" s="765">
        <v>26451715</v>
      </c>
      <c r="BR112" s="766"/>
      <c r="BS112" s="766"/>
      <c r="BT112" s="766"/>
      <c r="BU112" s="766"/>
      <c r="BV112" s="766">
        <v>25185217</v>
      </c>
      <c r="BW112" s="766"/>
      <c r="BX112" s="766"/>
      <c r="BY112" s="766"/>
      <c r="BZ112" s="766"/>
      <c r="CA112" s="766">
        <v>24264092</v>
      </c>
      <c r="CB112" s="766"/>
      <c r="CC112" s="766"/>
      <c r="CD112" s="766"/>
      <c r="CE112" s="766"/>
      <c r="CF112" s="827">
        <v>5</v>
      </c>
      <c r="CG112" s="828"/>
      <c r="CH112" s="828"/>
      <c r="CI112" s="828"/>
      <c r="CJ112" s="828"/>
      <c r="CK112" s="878"/>
      <c r="CL112" s="770"/>
      <c r="CM112" s="764" t="s">
        <v>412</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15">
      <c r="A113" s="865"/>
      <c r="B113" s="866"/>
      <c r="C113" s="701" t="s">
        <v>413</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1601668</v>
      </c>
      <c r="AB113" s="729"/>
      <c r="AC113" s="729"/>
      <c r="AD113" s="729"/>
      <c r="AE113" s="730"/>
      <c r="AF113" s="731">
        <v>2158176</v>
      </c>
      <c r="AG113" s="729"/>
      <c r="AH113" s="729"/>
      <c r="AI113" s="729"/>
      <c r="AJ113" s="730"/>
      <c r="AK113" s="731">
        <v>1882578</v>
      </c>
      <c r="AL113" s="729"/>
      <c r="AM113" s="729"/>
      <c r="AN113" s="729"/>
      <c r="AO113" s="730"/>
      <c r="AP113" s="773">
        <v>0.4</v>
      </c>
      <c r="AQ113" s="774"/>
      <c r="AR113" s="774"/>
      <c r="AS113" s="774"/>
      <c r="AT113" s="775"/>
      <c r="AU113" s="883"/>
      <c r="AV113" s="884"/>
      <c r="AW113" s="884"/>
      <c r="AX113" s="884"/>
      <c r="AY113" s="884"/>
      <c r="AZ113" s="764" t="s">
        <v>414</v>
      </c>
      <c r="BA113" s="701"/>
      <c r="BB113" s="701"/>
      <c r="BC113" s="701"/>
      <c r="BD113" s="701"/>
      <c r="BE113" s="701"/>
      <c r="BF113" s="701"/>
      <c r="BG113" s="701"/>
      <c r="BH113" s="701"/>
      <c r="BI113" s="701"/>
      <c r="BJ113" s="701"/>
      <c r="BK113" s="701"/>
      <c r="BL113" s="701"/>
      <c r="BM113" s="701"/>
      <c r="BN113" s="701"/>
      <c r="BO113" s="701"/>
      <c r="BP113" s="702"/>
      <c r="BQ113" s="765">
        <v>5171</v>
      </c>
      <c r="BR113" s="766"/>
      <c r="BS113" s="766"/>
      <c r="BT113" s="766"/>
      <c r="BU113" s="766"/>
      <c r="BV113" s="766">
        <v>4172</v>
      </c>
      <c r="BW113" s="766"/>
      <c r="BX113" s="766"/>
      <c r="BY113" s="766"/>
      <c r="BZ113" s="766"/>
      <c r="CA113" s="766">
        <v>2317</v>
      </c>
      <c r="CB113" s="766"/>
      <c r="CC113" s="766"/>
      <c r="CD113" s="766"/>
      <c r="CE113" s="766"/>
      <c r="CF113" s="827">
        <v>0</v>
      </c>
      <c r="CG113" s="828"/>
      <c r="CH113" s="828"/>
      <c r="CI113" s="828"/>
      <c r="CJ113" s="828"/>
      <c r="CK113" s="878"/>
      <c r="CL113" s="770"/>
      <c r="CM113" s="764" t="s">
        <v>415</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15">
      <c r="A114" s="865"/>
      <c r="B114" s="866"/>
      <c r="C114" s="701" t="s">
        <v>416</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417</v>
      </c>
      <c r="BA114" s="701"/>
      <c r="BB114" s="701"/>
      <c r="BC114" s="701"/>
      <c r="BD114" s="701"/>
      <c r="BE114" s="701"/>
      <c r="BF114" s="701"/>
      <c r="BG114" s="701"/>
      <c r="BH114" s="701"/>
      <c r="BI114" s="701"/>
      <c r="BJ114" s="701"/>
      <c r="BK114" s="701"/>
      <c r="BL114" s="701"/>
      <c r="BM114" s="701"/>
      <c r="BN114" s="701"/>
      <c r="BO114" s="701"/>
      <c r="BP114" s="702"/>
      <c r="BQ114" s="765">
        <v>127771661</v>
      </c>
      <c r="BR114" s="766"/>
      <c r="BS114" s="766"/>
      <c r="BT114" s="766"/>
      <c r="BU114" s="766"/>
      <c r="BV114" s="766">
        <v>131192874</v>
      </c>
      <c r="BW114" s="766"/>
      <c r="BX114" s="766"/>
      <c r="BY114" s="766"/>
      <c r="BZ114" s="766"/>
      <c r="CA114" s="766">
        <v>128923576</v>
      </c>
      <c r="CB114" s="766"/>
      <c r="CC114" s="766"/>
      <c r="CD114" s="766"/>
      <c r="CE114" s="766"/>
      <c r="CF114" s="827">
        <v>26.7</v>
      </c>
      <c r="CG114" s="828"/>
      <c r="CH114" s="828"/>
      <c r="CI114" s="828"/>
      <c r="CJ114" s="828"/>
      <c r="CK114" s="878"/>
      <c r="CL114" s="770"/>
      <c r="CM114" s="764" t="s">
        <v>418</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15">
      <c r="A115" s="865"/>
      <c r="B115" s="866"/>
      <c r="C115" s="701" t="s">
        <v>419</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435686</v>
      </c>
      <c r="AB115" s="729"/>
      <c r="AC115" s="729"/>
      <c r="AD115" s="729"/>
      <c r="AE115" s="730"/>
      <c r="AF115" s="731">
        <v>468131</v>
      </c>
      <c r="AG115" s="729"/>
      <c r="AH115" s="729"/>
      <c r="AI115" s="729"/>
      <c r="AJ115" s="730"/>
      <c r="AK115" s="731">
        <v>372575</v>
      </c>
      <c r="AL115" s="729"/>
      <c r="AM115" s="729"/>
      <c r="AN115" s="729"/>
      <c r="AO115" s="730"/>
      <c r="AP115" s="773">
        <v>0.1</v>
      </c>
      <c r="AQ115" s="774"/>
      <c r="AR115" s="774"/>
      <c r="AS115" s="774"/>
      <c r="AT115" s="775"/>
      <c r="AU115" s="883"/>
      <c r="AV115" s="884"/>
      <c r="AW115" s="884"/>
      <c r="AX115" s="884"/>
      <c r="AY115" s="884"/>
      <c r="AZ115" s="764" t="s">
        <v>420</v>
      </c>
      <c r="BA115" s="701"/>
      <c r="BB115" s="701"/>
      <c r="BC115" s="701"/>
      <c r="BD115" s="701"/>
      <c r="BE115" s="701"/>
      <c r="BF115" s="701"/>
      <c r="BG115" s="701"/>
      <c r="BH115" s="701"/>
      <c r="BI115" s="701"/>
      <c r="BJ115" s="701"/>
      <c r="BK115" s="701"/>
      <c r="BL115" s="701"/>
      <c r="BM115" s="701"/>
      <c r="BN115" s="701"/>
      <c r="BO115" s="701"/>
      <c r="BP115" s="702"/>
      <c r="BQ115" s="765">
        <v>5218714</v>
      </c>
      <c r="BR115" s="766"/>
      <c r="BS115" s="766"/>
      <c r="BT115" s="766"/>
      <c r="BU115" s="766"/>
      <c r="BV115" s="766">
        <v>2048876</v>
      </c>
      <c r="BW115" s="766"/>
      <c r="BX115" s="766"/>
      <c r="BY115" s="766"/>
      <c r="BZ115" s="766"/>
      <c r="CA115" s="766">
        <v>5412429</v>
      </c>
      <c r="CB115" s="766"/>
      <c r="CC115" s="766"/>
      <c r="CD115" s="766"/>
      <c r="CE115" s="766"/>
      <c r="CF115" s="827">
        <v>1.1000000000000001</v>
      </c>
      <c r="CG115" s="828"/>
      <c r="CH115" s="828"/>
      <c r="CI115" s="828"/>
      <c r="CJ115" s="828"/>
      <c r="CK115" s="878"/>
      <c r="CL115" s="770"/>
      <c r="CM115" s="764" t="s">
        <v>421</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v>1826192</v>
      </c>
      <c r="DH115" s="766"/>
      <c r="DI115" s="766"/>
      <c r="DJ115" s="766"/>
      <c r="DK115" s="766"/>
      <c r="DL115" s="766">
        <v>1299034</v>
      </c>
      <c r="DM115" s="766"/>
      <c r="DN115" s="766"/>
      <c r="DO115" s="766"/>
      <c r="DP115" s="766"/>
      <c r="DQ115" s="766">
        <v>874020</v>
      </c>
      <c r="DR115" s="766"/>
      <c r="DS115" s="766"/>
      <c r="DT115" s="766"/>
      <c r="DU115" s="766"/>
      <c r="DV115" s="743">
        <v>0.2</v>
      </c>
      <c r="DW115" s="743"/>
      <c r="DX115" s="743"/>
      <c r="DY115" s="743"/>
      <c r="DZ115" s="744"/>
    </row>
    <row r="116" spans="1:130" s="208" customFormat="1" ht="26.25" customHeight="1" x14ac:dyDescent="0.15">
      <c r="A116" s="867"/>
      <c r="B116" s="868"/>
      <c r="C116" s="788" t="s">
        <v>422</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423</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424</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15">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425</v>
      </c>
      <c r="Z117" s="848"/>
      <c r="AA117" s="853">
        <v>155975417</v>
      </c>
      <c r="AB117" s="854"/>
      <c r="AC117" s="854"/>
      <c r="AD117" s="854"/>
      <c r="AE117" s="855"/>
      <c r="AF117" s="856">
        <v>157325805</v>
      </c>
      <c r="AG117" s="854"/>
      <c r="AH117" s="854"/>
      <c r="AI117" s="854"/>
      <c r="AJ117" s="855"/>
      <c r="AK117" s="856">
        <v>154718979</v>
      </c>
      <c r="AL117" s="854"/>
      <c r="AM117" s="854"/>
      <c r="AN117" s="854"/>
      <c r="AO117" s="855"/>
      <c r="AP117" s="857"/>
      <c r="AQ117" s="858"/>
      <c r="AR117" s="858"/>
      <c r="AS117" s="858"/>
      <c r="AT117" s="859"/>
      <c r="AU117" s="883"/>
      <c r="AV117" s="884"/>
      <c r="AW117" s="884"/>
      <c r="AX117" s="884"/>
      <c r="AY117" s="884"/>
      <c r="AZ117" s="764" t="s">
        <v>426</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427</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15">
      <c r="A118" s="846" t="s">
        <v>401</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399</v>
      </c>
      <c r="AB118" s="847"/>
      <c r="AC118" s="847"/>
      <c r="AD118" s="847"/>
      <c r="AE118" s="848"/>
      <c r="AF118" s="849" t="s">
        <v>299</v>
      </c>
      <c r="AG118" s="847"/>
      <c r="AH118" s="847"/>
      <c r="AI118" s="847"/>
      <c r="AJ118" s="848"/>
      <c r="AK118" s="849" t="s">
        <v>298</v>
      </c>
      <c r="AL118" s="847"/>
      <c r="AM118" s="847"/>
      <c r="AN118" s="847"/>
      <c r="AO118" s="848"/>
      <c r="AP118" s="850" t="s">
        <v>400</v>
      </c>
      <c r="AQ118" s="851"/>
      <c r="AR118" s="851"/>
      <c r="AS118" s="851"/>
      <c r="AT118" s="852"/>
      <c r="AU118" s="883"/>
      <c r="AV118" s="884"/>
      <c r="AW118" s="884"/>
      <c r="AX118" s="884"/>
      <c r="AY118" s="884"/>
      <c r="AZ118" s="787" t="s">
        <v>428</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429</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15">
      <c r="A119" s="767" t="s">
        <v>404</v>
      </c>
      <c r="B119" s="768"/>
      <c r="C119" s="808" t="s">
        <v>405</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35105</v>
      </c>
      <c r="AB119" s="840"/>
      <c r="AC119" s="840"/>
      <c r="AD119" s="840"/>
      <c r="AE119" s="841"/>
      <c r="AF119" s="842">
        <v>35112</v>
      </c>
      <c r="AG119" s="840"/>
      <c r="AH119" s="840"/>
      <c r="AI119" s="840"/>
      <c r="AJ119" s="841"/>
      <c r="AK119" s="842">
        <v>35621</v>
      </c>
      <c r="AL119" s="840"/>
      <c r="AM119" s="840"/>
      <c r="AN119" s="840"/>
      <c r="AO119" s="841"/>
      <c r="AP119" s="843">
        <v>0</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430</v>
      </c>
      <c r="BP119" s="830"/>
      <c r="BQ119" s="814">
        <v>2540898420</v>
      </c>
      <c r="BR119" s="794"/>
      <c r="BS119" s="794"/>
      <c r="BT119" s="794"/>
      <c r="BU119" s="794"/>
      <c r="BV119" s="794">
        <v>2539846833</v>
      </c>
      <c r="BW119" s="794"/>
      <c r="BX119" s="794"/>
      <c r="BY119" s="794"/>
      <c r="BZ119" s="794"/>
      <c r="CA119" s="794">
        <v>2512391195</v>
      </c>
      <c r="CB119" s="794"/>
      <c r="CC119" s="794"/>
      <c r="CD119" s="794"/>
      <c r="CE119" s="794"/>
      <c r="CF119" s="697"/>
      <c r="CG119" s="698"/>
      <c r="CH119" s="698"/>
      <c r="CI119" s="698"/>
      <c r="CJ119" s="783"/>
      <c r="CK119" s="879"/>
      <c r="CL119" s="772"/>
      <c r="CM119" s="787" t="s">
        <v>431</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15">
      <c r="A120" s="769"/>
      <c r="B120" s="770"/>
      <c r="C120" s="764" t="s">
        <v>408</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432</v>
      </c>
      <c r="AV120" s="832"/>
      <c r="AW120" s="832"/>
      <c r="AX120" s="832"/>
      <c r="AY120" s="833"/>
      <c r="AZ120" s="808" t="s">
        <v>433</v>
      </c>
      <c r="BA120" s="757"/>
      <c r="BB120" s="757"/>
      <c r="BC120" s="757"/>
      <c r="BD120" s="757"/>
      <c r="BE120" s="757"/>
      <c r="BF120" s="757"/>
      <c r="BG120" s="757"/>
      <c r="BH120" s="757"/>
      <c r="BI120" s="757"/>
      <c r="BJ120" s="757"/>
      <c r="BK120" s="757"/>
      <c r="BL120" s="757"/>
      <c r="BM120" s="757"/>
      <c r="BN120" s="757"/>
      <c r="BO120" s="757"/>
      <c r="BP120" s="758"/>
      <c r="BQ120" s="809">
        <v>310620174</v>
      </c>
      <c r="BR120" s="791"/>
      <c r="BS120" s="791"/>
      <c r="BT120" s="791"/>
      <c r="BU120" s="791"/>
      <c r="BV120" s="791">
        <v>357907674</v>
      </c>
      <c r="BW120" s="791"/>
      <c r="BX120" s="791"/>
      <c r="BY120" s="791"/>
      <c r="BZ120" s="791"/>
      <c r="CA120" s="791">
        <v>384315485</v>
      </c>
      <c r="CB120" s="791"/>
      <c r="CC120" s="791"/>
      <c r="CD120" s="791"/>
      <c r="CE120" s="791"/>
      <c r="CF120" s="818">
        <v>79.5</v>
      </c>
      <c r="CG120" s="819"/>
      <c r="CH120" s="819"/>
      <c r="CI120" s="819"/>
      <c r="CJ120" s="819"/>
      <c r="CK120" s="820" t="s">
        <v>434</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v>21508101</v>
      </c>
      <c r="DH120" s="791"/>
      <c r="DI120" s="791"/>
      <c r="DJ120" s="791"/>
      <c r="DK120" s="791"/>
      <c r="DL120" s="791">
        <v>22553666</v>
      </c>
      <c r="DM120" s="791"/>
      <c r="DN120" s="791"/>
      <c r="DO120" s="791"/>
      <c r="DP120" s="791"/>
      <c r="DQ120" s="791">
        <v>21499054</v>
      </c>
      <c r="DR120" s="791"/>
      <c r="DS120" s="791"/>
      <c r="DT120" s="791"/>
      <c r="DU120" s="791"/>
      <c r="DV120" s="792">
        <v>4.4000000000000004</v>
      </c>
      <c r="DW120" s="792"/>
      <c r="DX120" s="792"/>
      <c r="DY120" s="792"/>
      <c r="DZ120" s="793"/>
    </row>
    <row r="121" spans="1:130" s="208" customFormat="1" ht="26.25" customHeight="1" x14ac:dyDescent="0.15">
      <c r="A121" s="769"/>
      <c r="B121" s="770"/>
      <c r="C121" s="815" t="s">
        <v>435</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400581</v>
      </c>
      <c r="AB121" s="729"/>
      <c r="AC121" s="729"/>
      <c r="AD121" s="729"/>
      <c r="AE121" s="730"/>
      <c r="AF121" s="731">
        <v>433019</v>
      </c>
      <c r="AG121" s="729"/>
      <c r="AH121" s="729"/>
      <c r="AI121" s="729"/>
      <c r="AJ121" s="730"/>
      <c r="AK121" s="731">
        <v>336954</v>
      </c>
      <c r="AL121" s="729"/>
      <c r="AM121" s="729"/>
      <c r="AN121" s="729"/>
      <c r="AO121" s="730"/>
      <c r="AP121" s="773">
        <v>0.1</v>
      </c>
      <c r="AQ121" s="774"/>
      <c r="AR121" s="774"/>
      <c r="AS121" s="774"/>
      <c r="AT121" s="775"/>
      <c r="AU121" s="834"/>
      <c r="AV121" s="835"/>
      <c r="AW121" s="835"/>
      <c r="AX121" s="835"/>
      <c r="AY121" s="836"/>
      <c r="AZ121" s="764" t="s">
        <v>436</v>
      </c>
      <c r="BA121" s="701"/>
      <c r="BB121" s="701"/>
      <c r="BC121" s="701"/>
      <c r="BD121" s="701"/>
      <c r="BE121" s="701"/>
      <c r="BF121" s="701"/>
      <c r="BG121" s="701"/>
      <c r="BH121" s="701"/>
      <c r="BI121" s="701"/>
      <c r="BJ121" s="701"/>
      <c r="BK121" s="701"/>
      <c r="BL121" s="701"/>
      <c r="BM121" s="701"/>
      <c r="BN121" s="701"/>
      <c r="BO121" s="701"/>
      <c r="BP121" s="702"/>
      <c r="BQ121" s="765">
        <v>19863908</v>
      </c>
      <c r="BR121" s="766"/>
      <c r="BS121" s="766"/>
      <c r="BT121" s="766"/>
      <c r="BU121" s="766"/>
      <c r="BV121" s="766">
        <v>21568285</v>
      </c>
      <c r="BW121" s="766"/>
      <c r="BX121" s="766"/>
      <c r="BY121" s="766"/>
      <c r="BZ121" s="766"/>
      <c r="CA121" s="766">
        <v>20701427</v>
      </c>
      <c r="CB121" s="766"/>
      <c r="CC121" s="766"/>
      <c r="CD121" s="766"/>
      <c r="CE121" s="766"/>
      <c r="CF121" s="827">
        <v>4.3</v>
      </c>
      <c r="CG121" s="828"/>
      <c r="CH121" s="828"/>
      <c r="CI121" s="828"/>
      <c r="CJ121" s="828"/>
      <c r="CK121" s="821"/>
      <c r="CL121" s="803"/>
      <c r="CM121" s="803"/>
      <c r="CN121" s="803"/>
      <c r="CO121" s="804"/>
      <c r="CP121" s="784" t="s">
        <v>382</v>
      </c>
      <c r="CQ121" s="785"/>
      <c r="CR121" s="785"/>
      <c r="CS121" s="785"/>
      <c r="CT121" s="785"/>
      <c r="CU121" s="785"/>
      <c r="CV121" s="785"/>
      <c r="CW121" s="785"/>
      <c r="CX121" s="785"/>
      <c r="CY121" s="785"/>
      <c r="CZ121" s="785"/>
      <c r="DA121" s="785"/>
      <c r="DB121" s="785"/>
      <c r="DC121" s="785"/>
      <c r="DD121" s="785"/>
      <c r="DE121" s="785"/>
      <c r="DF121" s="786"/>
      <c r="DG121" s="765">
        <v>778015</v>
      </c>
      <c r="DH121" s="766"/>
      <c r="DI121" s="766"/>
      <c r="DJ121" s="766"/>
      <c r="DK121" s="766"/>
      <c r="DL121" s="766">
        <v>721153</v>
      </c>
      <c r="DM121" s="766"/>
      <c r="DN121" s="766"/>
      <c r="DO121" s="766"/>
      <c r="DP121" s="766"/>
      <c r="DQ121" s="766">
        <v>1384282</v>
      </c>
      <c r="DR121" s="766"/>
      <c r="DS121" s="766"/>
      <c r="DT121" s="766"/>
      <c r="DU121" s="766"/>
      <c r="DV121" s="743">
        <v>0.3</v>
      </c>
      <c r="DW121" s="743"/>
      <c r="DX121" s="743"/>
      <c r="DY121" s="743"/>
      <c r="DZ121" s="744"/>
    </row>
    <row r="122" spans="1:130" s="208" customFormat="1" ht="26.25" customHeight="1" x14ac:dyDescent="0.15">
      <c r="A122" s="769"/>
      <c r="B122" s="770"/>
      <c r="C122" s="764" t="s">
        <v>418</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437</v>
      </c>
      <c r="BA122" s="788"/>
      <c r="BB122" s="788"/>
      <c r="BC122" s="788"/>
      <c r="BD122" s="788"/>
      <c r="BE122" s="788"/>
      <c r="BF122" s="788"/>
      <c r="BG122" s="788"/>
      <c r="BH122" s="788"/>
      <c r="BI122" s="788"/>
      <c r="BJ122" s="788"/>
      <c r="BK122" s="788"/>
      <c r="BL122" s="788"/>
      <c r="BM122" s="788"/>
      <c r="BN122" s="788"/>
      <c r="BO122" s="788"/>
      <c r="BP122" s="789"/>
      <c r="BQ122" s="814">
        <v>957407976</v>
      </c>
      <c r="BR122" s="794"/>
      <c r="BS122" s="794"/>
      <c r="BT122" s="794"/>
      <c r="BU122" s="794"/>
      <c r="BV122" s="794">
        <v>924439049</v>
      </c>
      <c r="BW122" s="794"/>
      <c r="BX122" s="794"/>
      <c r="BY122" s="794"/>
      <c r="BZ122" s="794"/>
      <c r="CA122" s="794">
        <v>864650780</v>
      </c>
      <c r="CB122" s="794"/>
      <c r="CC122" s="794"/>
      <c r="CD122" s="794"/>
      <c r="CE122" s="794"/>
      <c r="CF122" s="795">
        <v>179</v>
      </c>
      <c r="CG122" s="796"/>
      <c r="CH122" s="796"/>
      <c r="CI122" s="796"/>
      <c r="CJ122" s="796"/>
      <c r="CK122" s="821"/>
      <c r="CL122" s="803"/>
      <c r="CM122" s="803"/>
      <c r="CN122" s="803"/>
      <c r="CO122" s="804"/>
      <c r="CP122" s="784" t="s">
        <v>380</v>
      </c>
      <c r="CQ122" s="785"/>
      <c r="CR122" s="785"/>
      <c r="CS122" s="785"/>
      <c r="CT122" s="785"/>
      <c r="CU122" s="785"/>
      <c r="CV122" s="785"/>
      <c r="CW122" s="785"/>
      <c r="CX122" s="785"/>
      <c r="CY122" s="785"/>
      <c r="CZ122" s="785"/>
      <c r="DA122" s="785"/>
      <c r="DB122" s="785"/>
      <c r="DC122" s="785"/>
      <c r="DD122" s="785"/>
      <c r="DE122" s="785"/>
      <c r="DF122" s="786"/>
      <c r="DG122" s="765">
        <v>207030</v>
      </c>
      <c r="DH122" s="766"/>
      <c r="DI122" s="766"/>
      <c r="DJ122" s="766"/>
      <c r="DK122" s="766"/>
      <c r="DL122" s="766">
        <v>338100</v>
      </c>
      <c r="DM122" s="766"/>
      <c r="DN122" s="766"/>
      <c r="DO122" s="766"/>
      <c r="DP122" s="766"/>
      <c r="DQ122" s="766">
        <v>770888</v>
      </c>
      <c r="DR122" s="766"/>
      <c r="DS122" s="766"/>
      <c r="DT122" s="766"/>
      <c r="DU122" s="766"/>
      <c r="DV122" s="743">
        <v>0.2</v>
      </c>
      <c r="DW122" s="743"/>
      <c r="DX122" s="743"/>
      <c r="DY122" s="743"/>
      <c r="DZ122" s="744"/>
    </row>
    <row r="123" spans="1:130" s="208" customFormat="1" ht="26.25" customHeight="1" x14ac:dyDescent="0.15">
      <c r="A123" s="769"/>
      <c r="B123" s="770"/>
      <c r="C123" s="764" t="s">
        <v>424</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438</v>
      </c>
      <c r="BP123" s="830"/>
      <c r="BQ123" s="781">
        <v>1287892058</v>
      </c>
      <c r="BR123" s="782"/>
      <c r="BS123" s="782"/>
      <c r="BT123" s="782"/>
      <c r="BU123" s="782"/>
      <c r="BV123" s="782">
        <v>1303915008</v>
      </c>
      <c r="BW123" s="782"/>
      <c r="BX123" s="782"/>
      <c r="BY123" s="782"/>
      <c r="BZ123" s="782"/>
      <c r="CA123" s="782">
        <v>1269667692</v>
      </c>
      <c r="CB123" s="782"/>
      <c r="CC123" s="782"/>
      <c r="CD123" s="782"/>
      <c r="CE123" s="782"/>
      <c r="CF123" s="697"/>
      <c r="CG123" s="698"/>
      <c r="CH123" s="698"/>
      <c r="CI123" s="698"/>
      <c r="CJ123" s="783"/>
      <c r="CK123" s="821"/>
      <c r="CL123" s="803"/>
      <c r="CM123" s="803"/>
      <c r="CN123" s="803"/>
      <c r="CO123" s="804"/>
      <c r="CP123" s="784" t="s">
        <v>384</v>
      </c>
      <c r="CQ123" s="785"/>
      <c r="CR123" s="785"/>
      <c r="CS123" s="785"/>
      <c r="CT123" s="785"/>
      <c r="CU123" s="785"/>
      <c r="CV123" s="785"/>
      <c r="CW123" s="785"/>
      <c r="CX123" s="785"/>
      <c r="CY123" s="785"/>
      <c r="CZ123" s="785"/>
      <c r="DA123" s="785"/>
      <c r="DB123" s="785"/>
      <c r="DC123" s="785"/>
      <c r="DD123" s="785"/>
      <c r="DE123" s="785"/>
      <c r="DF123" s="786"/>
      <c r="DG123" s="765">
        <v>1075785</v>
      </c>
      <c r="DH123" s="766"/>
      <c r="DI123" s="766"/>
      <c r="DJ123" s="766"/>
      <c r="DK123" s="766"/>
      <c r="DL123" s="766">
        <v>610755</v>
      </c>
      <c r="DM123" s="766"/>
      <c r="DN123" s="766"/>
      <c r="DO123" s="766"/>
      <c r="DP123" s="766"/>
      <c r="DQ123" s="766">
        <v>609868</v>
      </c>
      <c r="DR123" s="766"/>
      <c r="DS123" s="766"/>
      <c r="DT123" s="766"/>
      <c r="DU123" s="766"/>
      <c r="DV123" s="743">
        <v>0.1</v>
      </c>
      <c r="DW123" s="743"/>
      <c r="DX123" s="743"/>
      <c r="DY123" s="743"/>
      <c r="DZ123" s="744"/>
    </row>
    <row r="124" spans="1:130" s="208" customFormat="1" ht="26.25" customHeight="1" thickBot="1" x14ac:dyDescent="0.2">
      <c r="A124" s="769"/>
      <c r="B124" s="770"/>
      <c r="C124" s="764" t="s">
        <v>427</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439</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272.10000000000002</v>
      </c>
      <c r="BR124" s="780"/>
      <c r="BS124" s="780"/>
      <c r="BT124" s="780"/>
      <c r="BU124" s="780"/>
      <c r="BV124" s="780">
        <v>264.60000000000002</v>
      </c>
      <c r="BW124" s="780"/>
      <c r="BX124" s="780"/>
      <c r="BY124" s="780"/>
      <c r="BZ124" s="780"/>
      <c r="CA124" s="780">
        <v>257.2</v>
      </c>
      <c r="CB124" s="780"/>
      <c r="CC124" s="780"/>
      <c r="CD124" s="780"/>
      <c r="CE124" s="780"/>
      <c r="CF124" s="675"/>
      <c r="CG124" s="676"/>
      <c r="CH124" s="676"/>
      <c r="CI124" s="676"/>
      <c r="CJ124" s="810"/>
      <c r="CK124" s="822"/>
      <c r="CL124" s="822"/>
      <c r="CM124" s="822"/>
      <c r="CN124" s="822"/>
      <c r="CO124" s="823"/>
      <c r="CP124" s="811" t="s">
        <v>440</v>
      </c>
      <c r="CQ124" s="812"/>
      <c r="CR124" s="812"/>
      <c r="CS124" s="812"/>
      <c r="CT124" s="812"/>
      <c r="CU124" s="812"/>
      <c r="CV124" s="812"/>
      <c r="CW124" s="812"/>
      <c r="CX124" s="812"/>
      <c r="CY124" s="812"/>
      <c r="CZ124" s="812"/>
      <c r="DA124" s="812"/>
      <c r="DB124" s="812"/>
      <c r="DC124" s="812"/>
      <c r="DD124" s="812"/>
      <c r="DE124" s="812"/>
      <c r="DF124" s="813"/>
      <c r="DG124" s="814">
        <v>2882784</v>
      </c>
      <c r="DH124" s="794"/>
      <c r="DI124" s="794"/>
      <c r="DJ124" s="794"/>
      <c r="DK124" s="794"/>
      <c r="DL124" s="794">
        <v>961543</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15">
      <c r="A125" s="769"/>
      <c r="B125" s="770"/>
      <c r="C125" s="764" t="s">
        <v>429</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441</v>
      </c>
      <c r="CL125" s="800"/>
      <c r="CM125" s="800"/>
      <c r="CN125" s="800"/>
      <c r="CO125" s="801"/>
      <c r="CP125" s="808" t="s">
        <v>442</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
      <c r="A126" s="769"/>
      <c r="B126" s="770"/>
      <c r="C126" s="764" t="s">
        <v>431</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443</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15">
      <c r="A127" s="771"/>
      <c r="B127" s="772"/>
      <c r="C127" s="787" t="s">
        <v>444</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445</v>
      </c>
      <c r="AY127" s="761"/>
      <c r="AZ127" s="761"/>
      <c r="BA127" s="761"/>
      <c r="BB127" s="761"/>
      <c r="BC127" s="761"/>
      <c r="BD127" s="761"/>
      <c r="BE127" s="762"/>
      <c r="BF127" s="760" t="s">
        <v>446</v>
      </c>
      <c r="BG127" s="761"/>
      <c r="BH127" s="761"/>
      <c r="BI127" s="761"/>
      <c r="BJ127" s="761"/>
      <c r="BK127" s="761"/>
      <c r="BL127" s="762"/>
      <c r="BM127" s="760" t="s">
        <v>447</v>
      </c>
      <c r="BN127" s="761"/>
      <c r="BO127" s="761"/>
      <c r="BP127" s="761"/>
      <c r="BQ127" s="761"/>
      <c r="BR127" s="761"/>
      <c r="BS127" s="762"/>
      <c r="BT127" s="760" t="s">
        <v>448</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449</v>
      </c>
      <c r="CQ127" s="701"/>
      <c r="CR127" s="701"/>
      <c r="CS127" s="701"/>
      <c r="CT127" s="701"/>
      <c r="CU127" s="701"/>
      <c r="CV127" s="701"/>
      <c r="CW127" s="701"/>
      <c r="CX127" s="701"/>
      <c r="CY127" s="701"/>
      <c r="CZ127" s="701"/>
      <c r="DA127" s="701"/>
      <c r="DB127" s="701"/>
      <c r="DC127" s="701"/>
      <c r="DD127" s="701"/>
      <c r="DE127" s="701"/>
      <c r="DF127" s="702"/>
      <c r="DG127" s="765">
        <v>4775269</v>
      </c>
      <c r="DH127" s="766"/>
      <c r="DI127" s="766"/>
      <c r="DJ127" s="766"/>
      <c r="DK127" s="766"/>
      <c r="DL127" s="766">
        <v>1206322</v>
      </c>
      <c r="DM127" s="766"/>
      <c r="DN127" s="766"/>
      <c r="DO127" s="766"/>
      <c r="DP127" s="766"/>
      <c r="DQ127" s="766">
        <v>4794361</v>
      </c>
      <c r="DR127" s="766"/>
      <c r="DS127" s="766"/>
      <c r="DT127" s="766"/>
      <c r="DU127" s="766"/>
      <c r="DV127" s="743">
        <v>1</v>
      </c>
      <c r="DW127" s="743"/>
      <c r="DX127" s="743"/>
      <c r="DY127" s="743"/>
      <c r="DZ127" s="744"/>
    </row>
    <row r="128" spans="1:130" s="208" customFormat="1" ht="26.25" customHeight="1" thickBot="1" x14ac:dyDescent="0.2">
      <c r="A128" s="745" t="s">
        <v>450</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451</v>
      </c>
      <c r="X128" s="747"/>
      <c r="Y128" s="747"/>
      <c r="Z128" s="748"/>
      <c r="AA128" s="749">
        <v>2636045</v>
      </c>
      <c r="AB128" s="750"/>
      <c r="AC128" s="750"/>
      <c r="AD128" s="750"/>
      <c r="AE128" s="751"/>
      <c r="AF128" s="752">
        <v>2629110</v>
      </c>
      <c r="AG128" s="750"/>
      <c r="AH128" s="750"/>
      <c r="AI128" s="750"/>
      <c r="AJ128" s="751"/>
      <c r="AK128" s="752">
        <v>2184874</v>
      </c>
      <c r="AL128" s="750"/>
      <c r="AM128" s="750"/>
      <c r="AN128" s="750"/>
      <c r="AO128" s="751"/>
      <c r="AP128" s="753"/>
      <c r="AQ128" s="754"/>
      <c r="AR128" s="754"/>
      <c r="AS128" s="754"/>
      <c r="AT128" s="755"/>
      <c r="AU128" s="210"/>
      <c r="AV128" s="210"/>
      <c r="AW128" s="210"/>
      <c r="AX128" s="756" t="s">
        <v>452</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453</v>
      </c>
      <c r="CQ128" s="679"/>
      <c r="CR128" s="679"/>
      <c r="CS128" s="679"/>
      <c r="CT128" s="679"/>
      <c r="CU128" s="679"/>
      <c r="CV128" s="679"/>
      <c r="CW128" s="679"/>
      <c r="CX128" s="679"/>
      <c r="CY128" s="679"/>
      <c r="CZ128" s="679"/>
      <c r="DA128" s="679"/>
      <c r="DB128" s="679"/>
      <c r="DC128" s="679"/>
      <c r="DD128" s="679"/>
      <c r="DE128" s="679"/>
      <c r="DF128" s="680"/>
      <c r="DG128" s="739">
        <v>443445</v>
      </c>
      <c r="DH128" s="740"/>
      <c r="DI128" s="740"/>
      <c r="DJ128" s="740"/>
      <c r="DK128" s="740"/>
      <c r="DL128" s="740">
        <v>842554</v>
      </c>
      <c r="DM128" s="740"/>
      <c r="DN128" s="740"/>
      <c r="DO128" s="740"/>
      <c r="DP128" s="740"/>
      <c r="DQ128" s="740">
        <v>618068</v>
      </c>
      <c r="DR128" s="740"/>
      <c r="DS128" s="740"/>
      <c r="DT128" s="740"/>
      <c r="DU128" s="740"/>
      <c r="DV128" s="741">
        <v>0.1</v>
      </c>
      <c r="DW128" s="741"/>
      <c r="DX128" s="741"/>
      <c r="DY128" s="741"/>
      <c r="DZ128" s="742"/>
    </row>
    <row r="129" spans="1:131" s="208" customFormat="1" ht="26.25" customHeight="1" x14ac:dyDescent="0.15">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454</v>
      </c>
      <c r="X129" s="726"/>
      <c r="Y129" s="726"/>
      <c r="Z129" s="727"/>
      <c r="AA129" s="728">
        <v>534645298</v>
      </c>
      <c r="AB129" s="729"/>
      <c r="AC129" s="729"/>
      <c r="AD129" s="729"/>
      <c r="AE129" s="730"/>
      <c r="AF129" s="731">
        <v>540357771</v>
      </c>
      <c r="AG129" s="729"/>
      <c r="AH129" s="729"/>
      <c r="AI129" s="729"/>
      <c r="AJ129" s="730"/>
      <c r="AK129" s="731">
        <v>554905110</v>
      </c>
      <c r="AL129" s="729"/>
      <c r="AM129" s="729"/>
      <c r="AN129" s="729"/>
      <c r="AO129" s="730"/>
      <c r="AP129" s="732"/>
      <c r="AQ129" s="733"/>
      <c r="AR129" s="733"/>
      <c r="AS129" s="733"/>
      <c r="AT129" s="734"/>
      <c r="AU129" s="211"/>
      <c r="AV129" s="211"/>
      <c r="AW129" s="211"/>
      <c r="AX129" s="700" t="s">
        <v>455</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23" t="s">
        <v>456</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457</v>
      </c>
      <c r="X130" s="726"/>
      <c r="Y130" s="726"/>
      <c r="Z130" s="727"/>
      <c r="AA130" s="728">
        <v>74319428</v>
      </c>
      <c r="AB130" s="729"/>
      <c r="AC130" s="729"/>
      <c r="AD130" s="729"/>
      <c r="AE130" s="730"/>
      <c r="AF130" s="731">
        <v>73378404</v>
      </c>
      <c r="AG130" s="729"/>
      <c r="AH130" s="729"/>
      <c r="AI130" s="729"/>
      <c r="AJ130" s="730"/>
      <c r="AK130" s="731">
        <v>71731786</v>
      </c>
      <c r="AL130" s="729"/>
      <c r="AM130" s="729"/>
      <c r="AN130" s="729"/>
      <c r="AO130" s="730"/>
      <c r="AP130" s="732"/>
      <c r="AQ130" s="733"/>
      <c r="AR130" s="733"/>
      <c r="AS130" s="733"/>
      <c r="AT130" s="734"/>
      <c r="AU130" s="211"/>
      <c r="AV130" s="211"/>
      <c r="AW130" s="211"/>
      <c r="AX130" s="700" t="s">
        <v>458</v>
      </c>
      <c r="AY130" s="701"/>
      <c r="AZ130" s="701"/>
      <c r="BA130" s="701"/>
      <c r="BB130" s="701"/>
      <c r="BC130" s="701"/>
      <c r="BD130" s="701"/>
      <c r="BE130" s="702"/>
      <c r="BF130" s="703">
        <v>17.100000000000001</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459</v>
      </c>
      <c r="X131" s="710"/>
      <c r="Y131" s="710"/>
      <c r="Z131" s="711"/>
      <c r="AA131" s="712">
        <v>460325870</v>
      </c>
      <c r="AB131" s="713"/>
      <c r="AC131" s="713"/>
      <c r="AD131" s="713"/>
      <c r="AE131" s="714"/>
      <c r="AF131" s="715">
        <v>466979367</v>
      </c>
      <c r="AG131" s="713"/>
      <c r="AH131" s="713"/>
      <c r="AI131" s="713"/>
      <c r="AJ131" s="714"/>
      <c r="AK131" s="715">
        <v>483173324</v>
      </c>
      <c r="AL131" s="713"/>
      <c r="AM131" s="713"/>
      <c r="AN131" s="713"/>
      <c r="AO131" s="714"/>
      <c r="AP131" s="716"/>
      <c r="AQ131" s="717"/>
      <c r="AR131" s="717"/>
      <c r="AS131" s="717"/>
      <c r="AT131" s="718"/>
      <c r="AU131" s="211"/>
      <c r="AV131" s="211"/>
      <c r="AW131" s="211"/>
      <c r="AX131" s="678" t="s">
        <v>460</v>
      </c>
      <c r="AY131" s="679"/>
      <c r="AZ131" s="679"/>
      <c r="BA131" s="679"/>
      <c r="BB131" s="679"/>
      <c r="BC131" s="679"/>
      <c r="BD131" s="679"/>
      <c r="BE131" s="680"/>
      <c r="BF131" s="681">
        <v>257.2</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87" t="s">
        <v>461</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462</v>
      </c>
      <c r="W132" s="691"/>
      <c r="X132" s="691"/>
      <c r="Y132" s="691"/>
      <c r="Z132" s="692"/>
      <c r="AA132" s="693">
        <v>17.166088009999999</v>
      </c>
      <c r="AB132" s="694"/>
      <c r="AC132" s="694"/>
      <c r="AD132" s="694"/>
      <c r="AE132" s="695"/>
      <c r="AF132" s="696">
        <v>17.413679649999999</v>
      </c>
      <c r="AG132" s="694"/>
      <c r="AH132" s="694"/>
      <c r="AI132" s="694"/>
      <c r="AJ132" s="695"/>
      <c r="AK132" s="696">
        <v>16.72325747</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463</v>
      </c>
      <c r="W133" s="670"/>
      <c r="X133" s="670"/>
      <c r="Y133" s="670"/>
      <c r="Z133" s="671"/>
      <c r="AA133" s="672">
        <v>16.5</v>
      </c>
      <c r="AB133" s="673"/>
      <c r="AC133" s="673"/>
      <c r="AD133" s="673"/>
      <c r="AE133" s="674"/>
      <c r="AF133" s="672">
        <v>16.8</v>
      </c>
      <c r="AG133" s="673"/>
      <c r="AH133" s="673"/>
      <c r="AI133" s="673"/>
      <c r="AJ133" s="674"/>
      <c r="AK133" s="672">
        <v>17.100000000000001</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VRajFVnRF43jnVoF+rsF9ZahWPTmCBqcZBlczLddgjx3UmAI8mCdpAhLxeHnPVFhYZLEGCNQPK60qiOAdTAirw==" saltValue="lIiZuSZ17S02dFD62Hrza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AX54" sqref="AX54"/>
    </sheetView>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Kotd5msDJacjxpMSvQb6SbxfbVL/ZeYpChbVHkWievtXsD86dqaW0PUu/oGcX03xXFP9fubROYaoSItG4j1+Qg==" saltValue="0IbA/Y169w2R8uU9MtBP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cBWT8XXsTtZA5KNlZSGiMPRminorOT8wEIJBBgnIlx//ldwXijtb/MS6ZT2ZYYzbnhMx80PWcgydnPa81LeEmg==" saltValue="ILPQmJYtbKRgQdStB84DV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464</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465</v>
      </c>
      <c r="AL6" s="244"/>
      <c r="AM6" s="244"/>
      <c r="AN6" s="244"/>
    </row>
    <row r="7" spans="1:46" ht="13.5" customHeight="1" x14ac:dyDescent="0.15">
      <c r="A7" s="243"/>
      <c r="AK7" s="246"/>
      <c r="AL7" s="247"/>
      <c r="AM7" s="247"/>
      <c r="AN7" s="248"/>
      <c r="AO7" s="1100" t="s">
        <v>466</v>
      </c>
      <c r="AP7" s="249"/>
      <c r="AQ7" s="250" t="s">
        <v>467</v>
      </c>
      <c r="AR7" s="251"/>
    </row>
    <row r="8" spans="1:46" x14ac:dyDescent="0.15">
      <c r="A8" s="243"/>
      <c r="AK8" s="252"/>
      <c r="AL8" s="253"/>
      <c r="AM8" s="253"/>
      <c r="AN8" s="254"/>
      <c r="AO8" s="1101"/>
      <c r="AP8" s="255" t="s">
        <v>468</v>
      </c>
      <c r="AQ8" s="256" t="s">
        <v>469</v>
      </c>
      <c r="AR8" s="257" t="s">
        <v>470</v>
      </c>
    </row>
    <row r="9" spans="1:46" x14ac:dyDescent="0.15">
      <c r="A9" s="243"/>
      <c r="AK9" s="1093" t="s">
        <v>471</v>
      </c>
      <c r="AL9" s="1094"/>
      <c r="AM9" s="1094"/>
      <c r="AN9" s="1095"/>
      <c r="AO9" s="258">
        <v>217391174</v>
      </c>
      <c r="AP9" s="258">
        <v>87941</v>
      </c>
      <c r="AQ9" s="259">
        <v>88289</v>
      </c>
      <c r="AR9" s="260">
        <v>-0.4</v>
      </c>
    </row>
    <row r="10" spans="1:46" ht="13.5" customHeight="1" x14ac:dyDescent="0.15">
      <c r="A10" s="243"/>
      <c r="AK10" s="1093" t="s">
        <v>472</v>
      </c>
      <c r="AL10" s="1094"/>
      <c r="AM10" s="1094"/>
      <c r="AN10" s="1095"/>
      <c r="AO10" s="258">
        <v>780326</v>
      </c>
      <c r="AP10" s="258">
        <v>316</v>
      </c>
      <c r="AQ10" s="259">
        <v>471</v>
      </c>
      <c r="AR10" s="260">
        <v>-32.9</v>
      </c>
    </row>
    <row r="11" spans="1:46" ht="13.5" customHeight="1" x14ac:dyDescent="0.15">
      <c r="A11" s="243"/>
      <c r="AK11" s="1093" t="s">
        <v>473</v>
      </c>
      <c r="AL11" s="1094"/>
      <c r="AM11" s="1094"/>
      <c r="AN11" s="1095"/>
      <c r="AO11" s="258" t="s">
        <v>474</v>
      </c>
      <c r="AP11" s="258" t="s">
        <v>474</v>
      </c>
      <c r="AQ11" s="259" t="s">
        <v>474</v>
      </c>
      <c r="AR11" s="260" t="s">
        <v>474</v>
      </c>
    </row>
    <row r="12" spans="1:46" ht="13.5" customHeight="1" x14ac:dyDescent="0.15">
      <c r="A12" s="243"/>
      <c r="AK12" s="1093" t="s">
        <v>475</v>
      </c>
      <c r="AL12" s="1094"/>
      <c r="AM12" s="1094"/>
      <c r="AN12" s="1095"/>
      <c r="AO12" s="258">
        <v>14818</v>
      </c>
      <c r="AP12" s="258">
        <v>6</v>
      </c>
      <c r="AQ12" s="259">
        <v>7</v>
      </c>
      <c r="AR12" s="260">
        <v>-14.3</v>
      </c>
    </row>
    <row r="13" spans="1:46" ht="13.5" customHeight="1" x14ac:dyDescent="0.15">
      <c r="A13" s="243"/>
      <c r="AK13" s="1093" t="s">
        <v>476</v>
      </c>
      <c r="AL13" s="1094"/>
      <c r="AM13" s="1094"/>
      <c r="AN13" s="1095"/>
      <c r="AO13" s="258">
        <v>3074000</v>
      </c>
      <c r="AP13" s="258">
        <v>1244</v>
      </c>
      <c r="AQ13" s="259">
        <v>1062</v>
      </c>
      <c r="AR13" s="260">
        <v>17.100000000000001</v>
      </c>
    </row>
    <row r="14" spans="1:46" ht="13.5" customHeight="1" x14ac:dyDescent="0.15">
      <c r="A14" s="243"/>
      <c r="AK14" s="1093" t="s">
        <v>477</v>
      </c>
      <c r="AL14" s="1094"/>
      <c r="AM14" s="1094"/>
      <c r="AN14" s="1095"/>
      <c r="AO14" s="258">
        <v>-15576871</v>
      </c>
      <c r="AP14" s="258">
        <v>-6301</v>
      </c>
      <c r="AQ14" s="259">
        <v>-6260</v>
      </c>
      <c r="AR14" s="260">
        <v>0.7</v>
      </c>
    </row>
    <row r="15" spans="1:46" x14ac:dyDescent="0.15">
      <c r="A15" s="243"/>
      <c r="AK15" s="1090" t="s">
        <v>152</v>
      </c>
      <c r="AL15" s="1091"/>
      <c r="AM15" s="1091"/>
      <c r="AN15" s="1092"/>
      <c r="AO15" s="258">
        <v>205683447</v>
      </c>
      <c r="AP15" s="258">
        <v>83205</v>
      </c>
      <c r="AQ15" s="259">
        <v>83568</v>
      </c>
      <c r="AR15" s="260">
        <v>-0.4</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478</v>
      </c>
    </row>
    <row r="20" spans="1:46" x14ac:dyDescent="0.15">
      <c r="A20" s="243"/>
      <c r="AK20" s="265"/>
      <c r="AL20" s="266"/>
      <c r="AM20" s="266"/>
      <c r="AN20" s="267"/>
      <c r="AO20" s="268" t="s">
        <v>479</v>
      </c>
      <c r="AP20" s="269" t="s">
        <v>480</v>
      </c>
      <c r="AQ20" s="270" t="s">
        <v>481</v>
      </c>
      <c r="AR20" s="271"/>
    </row>
    <row r="21" spans="1:46" s="244" customFormat="1" x14ac:dyDescent="0.15">
      <c r="A21" s="272"/>
      <c r="AK21" s="1096" t="s">
        <v>482</v>
      </c>
      <c r="AL21" s="1097"/>
      <c r="AM21" s="1097"/>
      <c r="AN21" s="1098"/>
      <c r="AO21" s="273">
        <v>902.42</v>
      </c>
      <c r="AP21" s="274">
        <v>935.76</v>
      </c>
      <c r="AQ21" s="275">
        <v>-33.340000000000003</v>
      </c>
      <c r="AS21" s="276"/>
      <c r="AT21" s="272"/>
    </row>
    <row r="22" spans="1:46" s="244" customFormat="1" x14ac:dyDescent="0.15">
      <c r="A22" s="272"/>
      <c r="AK22" s="1096" t="s">
        <v>483</v>
      </c>
      <c r="AL22" s="1097"/>
      <c r="AM22" s="1097"/>
      <c r="AN22" s="1098"/>
      <c r="AO22" s="277">
        <v>99.4</v>
      </c>
      <c r="AP22" s="278">
        <v>100.2</v>
      </c>
      <c r="AQ22" s="279">
        <v>-0.8</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9" t="s">
        <v>484</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4"/>
      <c r="AS27" s="239"/>
      <c r="AT27" s="239"/>
    </row>
    <row r="28" spans="1:46" ht="17.25" x14ac:dyDescent="0.15">
      <c r="A28" s="240" t="s">
        <v>485</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486</v>
      </c>
      <c r="AL29" s="244"/>
      <c r="AM29" s="244"/>
      <c r="AN29" s="244"/>
      <c r="AS29" s="286"/>
    </row>
    <row r="30" spans="1:46" ht="13.5" customHeight="1" x14ac:dyDescent="0.15">
      <c r="A30" s="243"/>
      <c r="AK30" s="246"/>
      <c r="AL30" s="247"/>
      <c r="AM30" s="247"/>
      <c r="AN30" s="248"/>
      <c r="AO30" s="1100" t="s">
        <v>466</v>
      </c>
      <c r="AP30" s="249"/>
      <c r="AQ30" s="250" t="s">
        <v>467</v>
      </c>
      <c r="AR30" s="251"/>
    </row>
    <row r="31" spans="1:46" x14ac:dyDescent="0.15">
      <c r="A31" s="243"/>
      <c r="AK31" s="252"/>
      <c r="AL31" s="253"/>
      <c r="AM31" s="253"/>
      <c r="AN31" s="254"/>
      <c r="AO31" s="1101"/>
      <c r="AP31" s="255" t="s">
        <v>468</v>
      </c>
      <c r="AQ31" s="256" t="s">
        <v>469</v>
      </c>
      <c r="AR31" s="257" t="s">
        <v>470</v>
      </c>
    </row>
    <row r="32" spans="1:46" ht="27" customHeight="1" x14ac:dyDescent="0.15">
      <c r="A32" s="243"/>
      <c r="AK32" s="1087" t="s">
        <v>487</v>
      </c>
      <c r="AL32" s="1088"/>
      <c r="AM32" s="1088"/>
      <c r="AN32" s="1089"/>
      <c r="AO32" s="258">
        <v>48375522</v>
      </c>
      <c r="AP32" s="258">
        <v>19569</v>
      </c>
      <c r="AQ32" s="259">
        <v>24743</v>
      </c>
      <c r="AR32" s="260">
        <v>-20.9</v>
      </c>
    </row>
    <row r="33" spans="1:2046 2052:4096 4102:5116 5122:7166 7172:9216 9222:10236 10242:12286 12292:14336 14342:15356 15362:16384" ht="13.5" customHeight="1" x14ac:dyDescent="0.15">
      <c r="A33" s="243"/>
      <c r="AK33" s="1087" t="s">
        <v>488</v>
      </c>
      <c r="AL33" s="1088"/>
      <c r="AM33" s="1088"/>
      <c r="AN33" s="1089"/>
      <c r="AO33" s="258">
        <v>13540844</v>
      </c>
      <c r="AP33" s="258">
        <v>5478</v>
      </c>
      <c r="AQ33" s="259">
        <v>934</v>
      </c>
      <c r="AR33" s="260">
        <v>486.5</v>
      </c>
    </row>
    <row r="34" spans="1:2046 2052:4096 4102:5116 5122:7166 7172:9216 9222:10236 10242:12286 12292:14336 14342:15356 15362:16384" ht="27" customHeight="1" x14ac:dyDescent="0.15">
      <c r="A34" s="243"/>
      <c r="AK34" s="1087" t="s">
        <v>489</v>
      </c>
      <c r="AL34" s="1088"/>
      <c r="AM34" s="1088"/>
      <c r="AN34" s="1089"/>
      <c r="AO34" s="258">
        <v>90547460</v>
      </c>
      <c r="AP34" s="258">
        <v>36629</v>
      </c>
      <c r="AQ34" s="259">
        <v>21103</v>
      </c>
      <c r="AR34" s="260">
        <v>73.599999999999994</v>
      </c>
    </row>
    <row r="35" spans="1:2046 2052:4096 4102:5116 5122:7166 7172:9216 9222:10236 10242:12286 12292:14336 14342:15356 15362:16384" ht="27" customHeight="1" x14ac:dyDescent="0.15">
      <c r="A35" s="243"/>
      <c r="AK35" s="1087" t="s">
        <v>490</v>
      </c>
      <c r="AL35" s="1088"/>
      <c r="AM35" s="1088"/>
      <c r="AN35" s="1089"/>
      <c r="AO35" s="258">
        <v>1882578</v>
      </c>
      <c r="AP35" s="258">
        <v>762</v>
      </c>
      <c r="AQ35" s="259">
        <v>738</v>
      </c>
      <c r="AR35" s="260">
        <v>3.3</v>
      </c>
    </row>
    <row r="36" spans="1:2046 2052:4096 4102:5116 5122:7166 7172:9216 9222:10236 10242:12286 12292:14336 14342:15356 15362:16384" ht="27" customHeight="1" x14ac:dyDescent="0.15">
      <c r="A36" s="243"/>
      <c r="AK36" s="1087" t="s">
        <v>491</v>
      </c>
      <c r="AL36" s="1088"/>
      <c r="AM36" s="1088"/>
      <c r="AN36" s="1089"/>
      <c r="AO36" s="258" t="s">
        <v>474</v>
      </c>
      <c r="AP36" s="258" t="s">
        <v>474</v>
      </c>
      <c r="AQ36" s="259">
        <v>46</v>
      </c>
      <c r="AR36" s="260" t="s">
        <v>474</v>
      </c>
    </row>
    <row r="37" spans="1:2046 2052:4096 4102:5116 5122:7166 7172:9216 9222:10236 10242:12286 12292:14336 14342:15356 15362:16384" ht="13.5" customHeight="1" x14ac:dyDescent="0.15">
      <c r="A37" s="243"/>
      <c r="AK37" s="1087" t="s">
        <v>492</v>
      </c>
      <c r="AL37" s="1088"/>
      <c r="AM37" s="1088"/>
      <c r="AN37" s="1089"/>
      <c r="AO37" s="258">
        <v>372575</v>
      </c>
      <c r="AP37" s="258">
        <v>151</v>
      </c>
      <c r="AQ37" s="259">
        <v>387</v>
      </c>
      <c r="AR37" s="260">
        <v>-61</v>
      </c>
    </row>
    <row r="38" spans="1:2046 2052:4096 4102:5116 5122:7166 7172:9216 9222:10236 10242:12286 12292:14336 14342:15356 15362:16384" ht="27" customHeight="1" x14ac:dyDescent="0.15">
      <c r="A38" s="243"/>
      <c r="AK38" s="1084" t="s">
        <v>493</v>
      </c>
      <c r="AL38" s="1085"/>
      <c r="AM38" s="1085"/>
      <c r="AN38" s="1086"/>
      <c r="AO38" s="287" t="s">
        <v>474</v>
      </c>
      <c r="AP38" s="287" t="s">
        <v>474</v>
      </c>
      <c r="AQ38" s="288">
        <v>1</v>
      </c>
      <c r="AR38" s="279" t="s">
        <v>474</v>
      </c>
      <c r="AS38" s="286"/>
    </row>
    <row r="39" spans="1:2046 2052:4096 4102:5116 5122:7166 7172:9216 9222:10236 10242:12286 12292:14336 14342:15356 15362:16384" x14ac:dyDescent="0.15">
      <c r="A39" s="243"/>
      <c r="AK39" s="1084" t="s">
        <v>494</v>
      </c>
      <c r="AL39" s="1085"/>
      <c r="AM39" s="1085"/>
      <c r="AN39" s="1086"/>
      <c r="AO39" s="258">
        <v>-2184874</v>
      </c>
      <c r="AP39" s="258">
        <v>-884</v>
      </c>
      <c r="AQ39" s="259">
        <v>-1874</v>
      </c>
      <c r="AR39" s="260">
        <v>-52.8</v>
      </c>
      <c r="AS39" s="286"/>
    </row>
    <row r="40" spans="1:2046 2052:4096 4102:5116 5122:7166 7172:9216 9222:10236 10242:12286 12292:14336 14342:15356 15362:16384" ht="27" customHeight="1" x14ac:dyDescent="0.15">
      <c r="A40" s="243"/>
      <c r="AK40" s="1087" t="s">
        <v>495</v>
      </c>
      <c r="AL40" s="1088"/>
      <c r="AM40" s="1088"/>
      <c r="AN40" s="1089"/>
      <c r="AO40" s="258">
        <v>-71731786</v>
      </c>
      <c r="AP40" s="258">
        <v>-29018</v>
      </c>
      <c r="AQ40" s="259">
        <v>-26082</v>
      </c>
      <c r="AR40" s="260">
        <v>11.3</v>
      </c>
      <c r="AS40" s="286"/>
    </row>
    <row r="41" spans="1:2046 2052:4096 4102:5116 5122:7166 7172:9216 9222:10236 10242:12286 12292:14336 14342:15356 15362:16384" x14ac:dyDescent="0.15">
      <c r="A41" s="243"/>
      <c r="AK41" s="1090" t="s">
        <v>496</v>
      </c>
      <c r="AL41" s="1091"/>
      <c r="AM41" s="1091"/>
      <c r="AN41" s="1092"/>
      <c r="AO41" s="258">
        <v>80802319</v>
      </c>
      <c r="AP41" s="258">
        <v>32687</v>
      </c>
      <c r="AQ41" s="259">
        <v>19998</v>
      </c>
      <c r="AR41" s="260">
        <v>63.5</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497</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498</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79" t="s">
        <v>466</v>
      </c>
      <c r="AN49" s="1081" t="s">
        <v>499</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x14ac:dyDescent="0.15">
      <c r="A50" s="243"/>
      <c r="AK50" s="297"/>
      <c r="AL50" s="298"/>
      <c r="AM50" s="1080"/>
      <c r="AN50" s="299" t="s">
        <v>500</v>
      </c>
      <c r="AO50" s="300" t="s">
        <v>501</v>
      </c>
      <c r="AP50" s="301" t="s">
        <v>502</v>
      </c>
      <c r="AQ50" s="302" t="s">
        <v>503</v>
      </c>
      <c r="AR50" s="303" t="s">
        <v>504</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x14ac:dyDescent="0.15">
      <c r="A51" s="243"/>
      <c r="AK51" s="295" t="s">
        <v>505</v>
      </c>
      <c r="AL51" s="296"/>
      <c r="AM51" s="304">
        <v>111747576</v>
      </c>
      <c r="AN51" s="305">
        <v>44158</v>
      </c>
      <c r="AO51" s="306">
        <v>-5</v>
      </c>
      <c r="AP51" s="307">
        <v>46888</v>
      </c>
      <c r="AQ51" s="308">
        <v>9.5</v>
      </c>
      <c r="AR51" s="309">
        <v>-14.5</v>
      </c>
    </row>
    <row r="52" spans="1:16384" x14ac:dyDescent="0.15">
      <c r="A52" s="243"/>
      <c r="AK52" s="310"/>
      <c r="AL52" s="311" t="s">
        <v>506</v>
      </c>
      <c r="AM52" s="312">
        <v>39128857</v>
      </c>
      <c r="AN52" s="313">
        <v>15462</v>
      </c>
      <c r="AO52" s="314">
        <v>-14.5</v>
      </c>
      <c r="AP52" s="315">
        <v>14375</v>
      </c>
      <c r="AQ52" s="316">
        <v>-5.5</v>
      </c>
      <c r="AR52" s="317">
        <v>-9</v>
      </c>
    </row>
    <row r="53" spans="1:16384" x14ac:dyDescent="0.15">
      <c r="A53" s="243"/>
      <c r="AK53" s="295" t="s">
        <v>507</v>
      </c>
      <c r="AL53" s="296"/>
      <c r="AM53" s="304">
        <v>115894296</v>
      </c>
      <c r="AN53" s="305">
        <v>46146</v>
      </c>
      <c r="AO53" s="306">
        <v>4.5</v>
      </c>
      <c r="AP53" s="307">
        <v>46574</v>
      </c>
      <c r="AQ53" s="308">
        <v>-0.7</v>
      </c>
      <c r="AR53" s="309">
        <v>5.2</v>
      </c>
    </row>
    <row r="54" spans="1:16384" x14ac:dyDescent="0.15">
      <c r="A54" s="243"/>
      <c r="AK54" s="310"/>
      <c r="AL54" s="311" t="s">
        <v>506</v>
      </c>
      <c r="AM54" s="312">
        <v>39984620</v>
      </c>
      <c r="AN54" s="313">
        <v>15921</v>
      </c>
      <c r="AO54" s="314">
        <v>3</v>
      </c>
      <c r="AP54" s="315">
        <v>14394</v>
      </c>
      <c r="AQ54" s="316">
        <v>0.1</v>
      </c>
      <c r="AR54" s="317">
        <v>2.9</v>
      </c>
    </row>
    <row r="55" spans="1:16384" x14ac:dyDescent="0.15">
      <c r="A55" s="243"/>
      <c r="AK55" s="295" t="s">
        <v>508</v>
      </c>
      <c r="AL55" s="296"/>
      <c r="AM55" s="304">
        <v>107220653</v>
      </c>
      <c r="AN55" s="305">
        <v>42867</v>
      </c>
      <c r="AO55" s="306">
        <v>-7.1</v>
      </c>
      <c r="AP55" s="307">
        <v>44729</v>
      </c>
      <c r="AQ55" s="308">
        <v>-4</v>
      </c>
      <c r="AR55" s="309">
        <v>-3.1</v>
      </c>
    </row>
    <row r="56" spans="1:16384" x14ac:dyDescent="0.15">
      <c r="A56" s="243"/>
      <c r="AK56" s="310"/>
      <c r="AL56" s="311" t="s">
        <v>506</v>
      </c>
      <c r="AM56" s="312">
        <v>45816138</v>
      </c>
      <c r="AN56" s="313">
        <v>18317</v>
      </c>
      <c r="AO56" s="314">
        <v>15</v>
      </c>
      <c r="AP56" s="315">
        <v>15395</v>
      </c>
      <c r="AQ56" s="316">
        <v>7</v>
      </c>
      <c r="AR56" s="317">
        <v>8</v>
      </c>
    </row>
    <row r="57" spans="1:16384" x14ac:dyDescent="0.15">
      <c r="A57" s="243"/>
      <c r="AK57" s="295" t="s">
        <v>509</v>
      </c>
      <c r="AL57" s="296"/>
      <c r="AM57" s="304">
        <v>102010663</v>
      </c>
      <c r="AN57" s="305">
        <v>41000</v>
      </c>
      <c r="AO57" s="306">
        <v>-4.4000000000000004</v>
      </c>
      <c r="AP57" s="307">
        <v>44130</v>
      </c>
      <c r="AQ57" s="308">
        <v>-1.3</v>
      </c>
      <c r="AR57" s="309">
        <v>-3.1</v>
      </c>
    </row>
    <row r="58" spans="1:16384" x14ac:dyDescent="0.15">
      <c r="A58" s="243"/>
      <c r="AK58" s="310"/>
      <c r="AL58" s="311" t="s">
        <v>506</v>
      </c>
      <c r="AM58" s="312">
        <v>47328654</v>
      </c>
      <c r="AN58" s="313">
        <v>19022</v>
      </c>
      <c r="AO58" s="314">
        <v>3.8</v>
      </c>
      <c r="AP58" s="315">
        <v>15920</v>
      </c>
      <c r="AQ58" s="316">
        <v>3.4</v>
      </c>
      <c r="AR58" s="317">
        <v>0.4</v>
      </c>
    </row>
    <row r="59" spans="1:16384" x14ac:dyDescent="0.15">
      <c r="A59" s="243"/>
      <c r="AK59" s="295" t="s">
        <v>510</v>
      </c>
      <c r="AL59" s="296"/>
      <c r="AM59" s="304">
        <v>103369798</v>
      </c>
      <c r="AN59" s="305">
        <v>41816</v>
      </c>
      <c r="AO59" s="306">
        <v>2</v>
      </c>
      <c r="AP59" s="307">
        <v>44816</v>
      </c>
      <c r="AQ59" s="308">
        <v>1.6</v>
      </c>
      <c r="AR59" s="309">
        <v>0.4</v>
      </c>
    </row>
    <row r="60" spans="1:16384" x14ac:dyDescent="0.15">
      <c r="A60" s="243"/>
      <c r="AK60" s="310"/>
      <c r="AL60" s="311" t="s">
        <v>506</v>
      </c>
      <c r="AM60" s="312">
        <v>44149985</v>
      </c>
      <c r="AN60" s="313">
        <v>17860</v>
      </c>
      <c r="AO60" s="314">
        <v>-6.1</v>
      </c>
      <c r="AP60" s="315">
        <v>17040</v>
      </c>
      <c r="AQ60" s="316">
        <v>7</v>
      </c>
      <c r="AR60" s="317">
        <v>-13.1</v>
      </c>
    </row>
    <row r="61" spans="1:16384" x14ac:dyDescent="0.15">
      <c r="A61" s="243"/>
      <c r="AK61" s="295" t="s">
        <v>511</v>
      </c>
      <c r="AL61" s="318"/>
      <c r="AM61" s="304">
        <v>108048597</v>
      </c>
      <c r="AN61" s="305">
        <v>43197</v>
      </c>
      <c r="AO61" s="306">
        <v>-2</v>
      </c>
      <c r="AP61" s="307">
        <v>45427</v>
      </c>
      <c r="AQ61" s="319">
        <v>1</v>
      </c>
      <c r="AR61" s="309">
        <v>-3</v>
      </c>
    </row>
    <row r="62" spans="1:16384" x14ac:dyDescent="0.15">
      <c r="A62" s="243"/>
      <c r="AK62" s="310"/>
      <c r="AL62" s="311" t="s">
        <v>506</v>
      </c>
      <c r="AM62" s="312">
        <v>43281651</v>
      </c>
      <c r="AN62" s="313">
        <v>17316</v>
      </c>
      <c r="AO62" s="314">
        <v>0.2</v>
      </c>
      <c r="AP62" s="315">
        <v>15425</v>
      </c>
      <c r="AQ62" s="316">
        <v>2.4</v>
      </c>
      <c r="AR62" s="317">
        <v>-2.2000000000000002</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wrvhV6wZC/s9t6Y1JVC9XSNa7NGj9xtYzTGjkqbIWPxgrbeZlPhls1D1AAWVygzx4ljseh5Dh8xToYLTG11Oag==" saltValue="kZkLpP0+yrwKJkPVmPEzd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n7JjUoQkAcF2uUXJMDoTmAZAg2dgC8djOEGyOnDsb62xi/0hLj3uMVq+FhvozCRO4joJhWvJCSnpVknK2yydXg==" saltValue="LtqXn060/g4a0VRbYiX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uM1GPZw+fLPNmPloD8XiPS2f5VkPpx5gkFpMG9ObBH0q/9krE/fk3gyq6txGPtP5mZ2A1Kmbm9xVpUAVcLj7fA==" saltValue="fT/+YhPw75lNdVdbuNsj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512</v>
      </c>
      <c r="G46" s="323" t="s">
        <v>513</v>
      </c>
      <c r="H46" s="323" t="s">
        <v>514</v>
      </c>
      <c r="I46" s="323" t="s">
        <v>515</v>
      </c>
      <c r="J46" s="324" t="s">
        <v>516</v>
      </c>
    </row>
    <row r="47" spans="2:10" ht="57.75" customHeight="1" x14ac:dyDescent="0.15">
      <c r="B47" s="7"/>
      <c r="C47" s="1102" t="s">
        <v>4</v>
      </c>
      <c r="D47" s="1102"/>
      <c r="E47" s="1103"/>
      <c r="F47" s="325">
        <v>0</v>
      </c>
      <c r="G47" s="326">
        <v>0</v>
      </c>
      <c r="H47" s="326">
        <v>0</v>
      </c>
      <c r="I47" s="326">
        <v>0.1</v>
      </c>
      <c r="J47" s="327">
        <v>0.27</v>
      </c>
    </row>
    <row r="48" spans="2:10" ht="57.75" customHeight="1" x14ac:dyDescent="0.15">
      <c r="B48" s="8"/>
      <c r="C48" s="1104" t="s">
        <v>5</v>
      </c>
      <c r="D48" s="1104"/>
      <c r="E48" s="1105"/>
      <c r="F48" s="328">
        <v>3</v>
      </c>
      <c r="G48" s="329">
        <v>1.93</v>
      </c>
      <c r="H48" s="329">
        <v>2.2599999999999998</v>
      </c>
      <c r="I48" s="329">
        <v>2.44</v>
      </c>
      <c r="J48" s="330">
        <v>0.93</v>
      </c>
    </row>
    <row r="49" spans="2:10" ht="57.75" customHeight="1" thickBot="1" x14ac:dyDescent="0.2">
      <c r="B49" s="9"/>
      <c r="C49" s="1106" t="s">
        <v>6</v>
      </c>
      <c r="D49" s="1106"/>
      <c r="E49" s="1107"/>
      <c r="F49" s="331">
        <v>2.73</v>
      </c>
      <c r="G49" s="332" t="s">
        <v>517</v>
      </c>
      <c r="H49" s="332">
        <v>0.31</v>
      </c>
      <c r="I49" s="332">
        <v>0.28999999999999998</v>
      </c>
      <c r="J49" s="333" t="s">
        <v>518</v>
      </c>
    </row>
    <row r="50" spans="2:10" ht="13.5" customHeight="1" x14ac:dyDescent="0.15"/>
  </sheetData>
  <sheetProtection algorithmName="SHA-512" hashValue="tHP71Wr8eusPgOHVtkmb2OKPUOi/pdacl6OAngMMj7Vby9lL3wiVk0udtHtkSOgVFp8nLkXH9k0Y6Fg8A9dIRA==" saltValue="X8ykUILmURBv1gDrsED5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9EC6781C-8E73-4F21-A4E6-8F6E31E50B15}"/>
</file>

<file path=customXml/itemProps2.xml><?xml version="1.0" encoding="utf-8"?>
<ds:datastoreItem xmlns:ds="http://schemas.openxmlformats.org/officeDocument/2006/customXml" ds:itemID="{56F9B8B0-E057-4B74-B073-2035B56CE401}"/>
</file>

<file path=customXml/itemProps3.xml><?xml version="1.0" encoding="utf-8"?>
<ds:datastoreItem xmlns:ds="http://schemas.openxmlformats.org/officeDocument/2006/customXml" ds:itemID="{DC34D836-422F-4BBB-91C1-F7F2A66F0E6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2026-03-09T02:14:01Z</dcterms:created>
  <dcterms:modified xsi:type="dcterms:W3CDTF">2026-03-09T02:14:01Z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