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10.1.23.239\backup_zaisei1\決算\財政状況資料集（財政比較分析表・歳出比較分析表・決算カード）\R6決算\04 国提出\"/>
    </mc:Choice>
  </mc:AlternateContent>
  <xr:revisionPtr revIDLastSave="0" documentId="13_ncr:1_{713D3335-0CFA-4464-B34E-EDB094AED2A1}" xr6:coauthVersionLast="47" xr6:coauthVersionMax="47" xr10:uidLastSave="{00000000-0000-0000-0000-000000000000}"/>
  <bookViews>
    <workbookView xWindow="28680" yWindow="-4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3" i="10" l="1"/>
  <c r="BG32" i="10"/>
  <c r="AO36"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U36" i="10"/>
  <c r="BW35" i="10"/>
  <c r="BE35" i="10"/>
  <c r="U35" i="10"/>
  <c r="BW34" i="10"/>
  <c r="BE34" i="10"/>
  <c r="U34" i="10"/>
  <c r="U33" i="10"/>
  <c r="BW32" i="10"/>
  <c r="BW33" i="10" s="1"/>
  <c r="CO32" i="10" s="1"/>
  <c r="CO33" i="10" s="1"/>
  <c r="CO34" i="10" s="1"/>
  <c r="CO35" i="10" s="1"/>
  <c r="CO36" i="10" s="1"/>
  <c r="CO37" i="10" s="1"/>
  <c r="CO38" i="10" s="1"/>
  <c r="CO39" i="10" s="1"/>
  <c r="CO40" i="10" s="1"/>
  <c r="CO41" i="10" s="1"/>
  <c r="C32" i="10"/>
  <c r="C33" i="10" l="1"/>
  <c r="C34" i="10" s="1"/>
  <c r="C35" i="10" s="1"/>
  <c r="C36" i="10" s="1"/>
  <c r="C37" i="10" s="1"/>
  <c r="C38" i="10" s="1"/>
  <c r="C39" i="10" s="1"/>
  <c r="C40" i="10" s="1"/>
  <c r="C41" i="10" s="1"/>
  <c r="U32" i="10"/>
  <c r="AM32" i="10" s="1"/>
  <c r="AM33" i="10" s="1"/>
  <c r="AM34" i="10" s="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2" i="10" l="1"/>
  <c r="BE33" i="10" s="1"/>
</calcChain>
</file>

<file path=xl/sharedStrings.xml><?xml version="1.0" encoding="utf-8"?>
<sst xmlns="http://schemas.openxmlformats.org/spreadsheetml/2006/main" count="1173" uniqueCount="590">
  <si>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</si>
  <si>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</si>
  <si>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</si>
  <si>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</si>
  <si>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</si>
  <si>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</si>
  <si>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</si>
  <si>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</si>
  <si>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</si>
  <si>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</si>
  <si>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</si>
  <si>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</si>
  <si>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</si>
  <si>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</si>
  <si>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</si>
  <si>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</si>
  <si>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</si>
  <si>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</si>
  <si>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</si>
  <si>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</si>
  <si>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</si>
  <si>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</si>
  <si>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</si>
  <si>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</si>
  <si>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</si>
  <si>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</si>
  <si>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</si>
  <si>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</si>
  <si>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</si>
  <si>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</si>
  <si>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</si>
  <si>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</si>
  <si>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</si>
  <si>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</si>
  <si>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</si>
  <si>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</si>
  <si>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</si>
  <si>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</si>
  <si>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</si>
  <si>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</si>
  <si>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</si>
  <si>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</si>
  <si>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</si>
  <si>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</si>
  <si>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</si>
  <si>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</si>
  <si>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</si>
  <si>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</si>
  <si>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</si>
  <si>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</si>
  <si>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</si>
  <si>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</si>
  <si>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</si>
  <si>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</si>
  <si>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</si>
  <si>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</si>
  <si>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</si>
  <si>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</si>
  <si>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</si>
  <si>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</si>
  <si>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</si>
  <si>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</si>
  <si>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</si>
  <si>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</si>
  <si>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</si>
  <si>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</si>
  <si>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</si>
  <si>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</si>
  <si>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</si>
  <si>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</si>
  <si>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</si>
  <si>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</si>
  <si>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</si>
  <si>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</si>
  <si>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</si>
  <si>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</si>
  <si>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</si>
  <si>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</si>
  <si>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</si>
  <si>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</si>
  <si>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鳥取県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</si>
  <si>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</si>
  <si>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</si>
  <si>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</si>
  <si>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</si>
  <si>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</si>
  <si>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</si>
  <si>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</si>
  <si>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</si>
  <si>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</si>
  <si>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</si>
  <si>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</si>
  <si>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</si>
  <si>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</si>
  <si>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Ｅ</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</si>
  <si>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</si>
  <si>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</si>
  <si>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</si>
  <si>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</si>
  <si>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</si>
  <si>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</si>
  <si>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</si>
  <si>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</si>
  <si>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</si>
  <si>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</si>
  <si>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</si>
  <si>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</si>
  <si>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</si>
  <si>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</si>
  <si>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</si>
  <si>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</si>
  <si>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</si>
  <si>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</si>
  <si>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</si>
  <si>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</si>
  <si>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</si>
  <si>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</si>
  <si>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</si>
  <si>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</si>
  <si>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</si>
  <si>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</si>
  <si>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</si>
  <si>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</si>
  <si>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</si>
  <si>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</si>
  <si>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</si>
  <si>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</si>
  <si>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</si>
  <si>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</si>
  <si>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</si>
  <si>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</si>
  <si>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</si>
  <si>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</si>
  <si>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</si>
  <si>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</si>
  <si>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</si>
  <si>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</si>
  <si>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</si>
  <si>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-1.1</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</si>
  <si>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</si>
  <si>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</si>
  <si>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</si>
  <si>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-1.3</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</si>
  <si>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</si>
  <si>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</si>
  <si>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</si>
  <si>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</si>
  <si>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</si>
  <si>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</si>
  <si>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</si>
  <si>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</si>
  <si>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</si>
  <si>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</si>
  <si>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</si>
  <si>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</si>
  <si>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</si>
  <si>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</si>
  <si>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</si>
  <si>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</si>
  <si>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</si>
  <si>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</si>
  <si>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</si>
  <si>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</si>
  <si>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</si>
  <si>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</si>
  <si>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</si>
  <si>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</si>
  <si>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</si>
  <si>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</si>
  <si>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</si>
  <si>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</si>
  <si>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</si>
  <si>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</si>
  <si>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</si>
  <si>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</si>
  <si>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</si>
  <si>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</si>
  <si>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</si>
  <si>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</si>
  <si>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</si>
  <si>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</si>
  <si>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</si>
  <si>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鳥取県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</si>
  <si>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</si>
  <si>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</si>
  <si>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</si>
  <si>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</si>
  <si>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</si>
  <si>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</si>
  <si>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</si>
  <si>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</si>
  <si>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</si>
  <si>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</si>
  <si>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</si>
  <si>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</si>
  <si>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</si>
  <si>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</si>
  <si>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</si>
  <si>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</si>
  <si>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</si>
  <si>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</si>
  <si>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</si>
  <si>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</si>
  <si>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</si>
  <si>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</si>
  <si>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</si>
  <si>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</si>
  <si>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</si>
  <si>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</si>
  <si>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</si>
  <si>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</si>
  <si>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</si>
  <si>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</si>
  <si>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</si>
  <si>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</si>
  <si>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</si>
  <si>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</si>
  <si>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</si>
  <si>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</si>
  <si>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</si>
  <si>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</si>
  <si>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</si>
  <si>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</si>
  <si>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</si>
  <si>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</si>
  <si>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</si>
  <si>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</si>
  <si>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</si>
  <si>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</si>
  <si>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</si>
  <si>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</si>
  <si>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</si>
  <si>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</si>
  <si>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</si>
  <si>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</si>
  <si>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</si>
  <si>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</si>
  <si>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</si>
  <si>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</si>
  <si>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</si>
  <si>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</si>
  <si>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</si>
  <si>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</si>
  <si>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</si>
  <si>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</si>
  <si>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</si>
  <si>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</si>
  <si>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</si>
  <si>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</si>
  <si>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</si>
  <si>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</si>
  <si>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</si>
  <si>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</si>
  <si>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</si>
  <si>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</si>
  <si>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</si>
  <si>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</si>
  <si>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</si>
  <si>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</si>
  <si>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</si>
  <si>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</si>
  <si>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</si>
  <si>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</si>
  <si>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</si>
  <si>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</si>
  <si>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</si>
  <si>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</si>
  <si>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</si>
  <si>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</si>
  <si>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</si>
  <si>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</si>
  <si>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</si>
  <si>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</si>
  <si>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</si>
  <si>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</si>
  <si>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</si>
  <si>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</si>
  <si>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</si>
  <si>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</si>
  <si>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</si>
  <si>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</si>
  <si>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</si>
  <si>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</si>
  <si>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</si>
  <si>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</si>
  <si>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</si>
  <si>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</si>
  <si>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</si>
  <si>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</si>
  <si>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</si>
  <si>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</si>
  <si>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</si>
  <si>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</si>
  <si>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</si>
  <si>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</si>
  <si>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</si>
  <si>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</si>
  <si>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</si>
  <si>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</si>
  <si>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</si>
  <si>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</si>
  <si>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</si>
  <si>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</si>
  <si>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</si>
  <si>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</si>
  <si>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</si>
  <si>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</si>
  <si>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</si>
  <si>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</si>
  <si>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</si>
  <si>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</si>
  <si>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</si>
  <si>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</si>
  <si>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</si>
  <si>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</si>
  <si>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</si>
  <si>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</si>
  <si>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</si>
  <si>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</si>
  <si>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</si>
  <si>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</si>
  <si>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</si>
  <si>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</si>
  <si>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</si>
  <si>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</si>
  <si>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</si>
  <si>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</si>
  <si>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</si>
  <si>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</si>
  <si>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</si>
  <si>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</si>
  <si>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</si>
  <si>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</si>
  <si>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</si>
  <si>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鳥取県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</si>
  <si>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</si>
  <si>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</si>
  <si>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</si>
  <si>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</si>
  <si>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</si>
  <si>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</si>
  <si>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</si>
  <si>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</si>
  <si>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</si>
  <si>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</si>
  <si>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</si>
  <si>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</si>
  <si>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</si>
  <si>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</si>
  <si>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</si>
  <si>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</si>
  <si>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</si>
  <si>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</si>
  <si>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</si>
  <si>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</si>
  <si>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鳥取県用品調達等集中管理事業特別会計</t>
    <phoneticPr fontId="3"/>
  </si>
  <si>
    <t>鳥取県収入証紙特別会計</t>
    <phoneticPr fontId="3"/>
  </si>
  <si>
    <t>鳥取県公債管理特別会計</t>
    <phoneticPr fontId="3"/>
  </si>
  <si>
    <t>鳥取県給与集中管理特別会計</t>
    <phoneticPr fontId="3"/>
  </si>
  <si>
    <t>鳥取県母子父子寡婦福祉資金貸付事業特別会計</t>
    <phoneticPr fontId="3"/>
  </si>
  <si>
    <t>鳥取県中小企業近代化資金助成事業特別会計</t>
    <phoneticPr fontId="3"/>
  </si>
  <si>
    <t>鳥取県沿岸漁業改善資金助成事業特別会計</t>
    <phoneticPr fontId="3"/>
  </si>
  <si>
    <t>鳥取県県営林事業特別会計</t>
    <phoneticPr fontId="3"/>
  </si>
  <si>
    <t>鳥取県林業・木材産業改善資金助成事業特別会計</t>
    <phoneticPr fontId="3"/>
  </si>
  <si>
    <t>鳥取県就農支援資金貸付事業特別会計</t>
    <phoneticPr fontId="3"/>
  </si>
  <si>
    <t>鳥取県県立学校農業実習特別会計</t>
    <phoneticPr fontId="3"/>
  </si>
  <si>
    <t>鳥取県育英奨学事業特別会計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</si>
  <si>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</si>
  <si>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</si>
  <si>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</si>
  <si>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</si>
  <si>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</si>
  <si>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</si>
  <si>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</si>
  <si>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</si>
  <si>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</si>
  <si>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</si>
  <si>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</si>
  <si>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</si>
  <si>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</si>
  <si>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鳥取県国民健康保険運営事業特別会計</t>
    <phoneticPr fontId="3"/>
  </si>
  <si>
    <t>鳥取県営電気事業会計</t>
    <phoneticPr fontId="3"/>
  </si>
  <si>
    <t>法適用企業</t>
    <phoneticPr fontId="3"/>
  </si>
  <si>
    <t>鳥取県営工業用水道事業会計</t>
    <phoneticPr fontId="3"/>
  </si>
  <si>
    <t>鳥取県営病院事業会計</t>
    <phoneticPr fontId="3"/>
  </si>
  <si>
    <t>鳥取県天神川流域下水道事業会計</t>
    <phoneticPr fontId="3"/>
  </si>
  <si>
    <t>鳥取県営埋立事業会計</t>
    <phoneticPr fontId="3"/>
  </si>
  <si>
    <t>鳥取県県営境港水産施設事業特別会計</t>
    <phoneticPr fontId="3"/>
  </si>
  <si>
    <t>法非適用企業</t>
    <phoneticPr fontId="3"/>
  </si>
  <si>
    <t>鳥取県港湾整備事業特別会計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</si>
  <si>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</si>
  <si>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</si>
  <si>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</si>
  <si>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</si>
  <si>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</si>
  <si>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</si>
  <si>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</si>
  <si>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</si>
  <si>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</si>
  <si>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</si>
  <si>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</si>
  <si>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</si>
  <si>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</si>
  <si>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</si>
  <si>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</si>
  <si>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</si>
  <si>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</si>
  <si>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</si>
  <si>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</si>
  <si>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</si>
  <si>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</si>
  <si>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</si>
  <si>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</si>
  <si>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</si>
  <si>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</si>
  <si>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</si>
  <si>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</si>
  <si>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</si>
  <si>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</si>
  <si>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</si>
  <si>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</si>
  <si>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</si>
  <si>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</si>
  <si>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</si>
  <si>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</si>
  <si>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</si>
  <si>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</si>
  <si>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</si>
  <si>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</si>
  <si>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</si>
  <si>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</si>
  <si>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</si>
  <si>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</si>
  <si>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</si>
  <si>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</si>
  <si>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</si>
  <si>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</si>
  <si>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</si>
  <si>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</si>
  <si>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</si>
  <si>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</si>
  <si>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</si>
  <si>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</si>
  <si>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</si>
  <si>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</si>
  <si>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</si>
  <si>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</si>
  <si>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</si>
  <si>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</si>
  <si>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</si>
  <si>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</si>
  <si>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</si>
  <si>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</si>
  <si>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</si>
  <si>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</si>
  <si>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</si>
  <si>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</si>
  <si>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</si>
  <si>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</si>
  <si>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</si>
  <si>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</si>
  <si>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</si>
  <si>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</si>
  <si>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</si>
  <si>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</si>
  <si>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</si>
  <si>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</si>
  <si>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</si>
  <si>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</si>
  <si>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</si>
  <si>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</si>
  <si>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</si>
  <si>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</si>
  <si>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</si>
  <si>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</si>
  <si>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</si>
  <si>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</si>
  <si>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</si>
  <si>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</si>
  <si>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</si>
  <si>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</si>
  <si>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</si>
  <si>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</si>
  <si>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</si>
  <si>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</si>
  <si>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</si>
  <si>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</si>
  <si>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</si>
  <si>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</si>
  <si>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</si>
  <si>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</si>
  <si>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</si>
  <si>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</si>
  <si>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</si>
  <si>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</si>
  <si>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</si>
  <si>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</si>
  <si>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</si>
  <si>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</si>
  <si>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</si>
  <si>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</si>
  <si>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</si>
  <si>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</si>
  <si>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</si>
  <si>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</si>
  <si>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</si>
  <si>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</si>
  <si>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</si>
  <si>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</si>
  <si>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</si>
  <si>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</si>
  <si>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</si>
  <si>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</si>
  <si>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</si>
  <si>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</si>
  <si>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</si>
  <si>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</si>
  <si>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</si>
  <si>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</si>
  <si>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</si>
  <si>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</si>
  <si>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</si>
  <si>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0.89</t>
  </si>
  <si>
    <t>▲ 1.25</t>
  </si>
  <si>
    <t>▲ 1.32</t>
  </si>
  <si>
    <t>鳥取県営病院事業会計</t>
  </si>
  <si>
    <t>一般会計</t>
  </si>
  <si>
    <t>鳥取県営電気事業会計</t>
  </si>
  <si>
    <t>鳥取県営埋立事業会計</t>
  </si>
  <si>
    <t>鳥取県国民健康保険運営事業特別会計</t>
  </si>
  <si>
    <t>鳥取県天神川流域下水道事業会計</t>
  </si>
  <si>
    <t>鳥取県営工業用水道事業会計</t>
  </si>
  <si>
    <t>鳥取県用品調達等集中管理事業特別会計</t>
  </si>
  <si>
    <t>その他会計（赤字）</t>
  </si>
  <si>
    <t>その他会計（黒字）</t>
  </si>
  <si>
    <t>（百万円）</t>
    <phoneticPr fontId="2"/>
  </si>
  <si>
    <t>R02</t>
    <phoneticPr fontId="2"/>
  </si>
  <si>
    <t>R03</t>
    <phoneticPr fontId="2"/>
  </si>
  <si>
    <t>R04</t>
    <phoneticPr fontId="2"/>
  </si>
  <si>
    <t>R05</t>
    <phoneticPr fontId="2"/>
  </si>
  <si>
    <t>R06</t>
    <phoneticPr fontId="2"/>
  </si>
  <si>
    <t>鳥取県国際交流財団</t>
    <rPh sb="0" eb="3">
      <t>トットリケン</t>
    </rPh>
    <rPh sb="3" eb="5">
      <t>コクサイ</t>
    </rPh>
    <rPh sb="5" eb="7">
      <t>コウリュウ</t>
    </rPh>
    <rPh sb="7" eb="9">
      <t>ザイダン</t>
    </rPh>
    <phoneticPr fontId="2"/>
  </si>
  <si>
    <t>智頭急行</t>
    <rPh sb="0" eb="4">
      <t>チズキュウコウ</t>
    </rPh>
    <phoneticPr fontId="2"/>
  </si>
  <si>
    <t>米子空港ビル</t>
    <rPh sb="0" eb="4">
      <t>ヨナゴクウコウ</t>
    </rPh>
    <phoneticPr fontId="2"/>
  </si>
  <si>
    <t>鳥取県文化振興財団</t>
    <rPh sb="0" eb="3">
      <t>トットリケン</t>
    </rPh>
    <rPh sb="3" eb="5">
      <t>ブンカ</t>
    </rPh>
    <rPh sb="5" eb="9">
      <t>シンコウザイダン</t>
    </rPh>
    <phoneticPr fontId="2"/>
  </si>
  <si>
    <t>中海水鳥国際交流基金財団</t>
    <rPh sb="0" eb="2">
      <t>ナカウミ</t>
    </rPh>
    <rPh sb="2" eb="4">
      <t>ミズドリ</t>
    </rPh>
    <rPh sb="4" eb="6">
      <t>コクサイ</t>
    </rPh>
    <rPh sb="6" eb="8">
      <t>コウリュウ</t>
    </rPh>
    <rPh sb="8" eb="10">
      <t>キキン</t>
    </rPh>
    <rPh sb="10" eb="12">
      <t>ザイダン</t>
    </rPh>
    <phoneticPr fontId="2"/>
  </si>
  <si>
    <t>因幡街道ふるさと振興財団</t>
    <rPh sb="0" eb="2">
      <t>イナバ</t>
    </rPh>
    <rPh sb="2" eb="4">
      <t>カイドウ</t>
    </rPh>
    <rPh sb="8" eb="12">
      <t>シンコウザイダン</t>
    </rPh>
    <phoneticPr fontId="2"/>
  </si>
  <si>
    <t>鳥取県観光事業団</t>
    <rPh sb="0" eb="2">
      <t>トットリ</t>
    </rPh>
    <rPh sb="2" eb="3">
      <t>ケン</t>
    </rPh>
    <rPh sb="3" eb="5">
      <t>カンコウ</t>
    </rPh>
    <rPh sb="5" eb="8">
      <t>ジギョウダン</t>
    </rPh>
    <phoneticPr fontId="2"/>
  </si>
  <si>
    <t>とっとりコンベンションビューロー</t>
  </si>
  <si>
    <t>鳥取県臓器・アイバンク</t>
    <rPh sb="0" eb="3">
      <t>トットリケン</t>
    </rPh>
    <rPh sb="3" eb="5">
      <t>ゾウキ</t>
    </rPh>
    <phoneticPr fontId="2"/>
  </si>
  <si>
    <t>鳥取県環境管理事業センター</t>
    <rPh sb="0" eb="3">
      <t>トットリケン</t>
    </rPh>
    <rPh sb="3" eb="7">
      <t>カンキョウカンリ</t>
    </rPh>
    <rPh sb="7" eb="9">
      <t>ジギョウ</t>
    </rPh>
    <phoneticPr fontId="2"/>
  </si>
  <si>
    <t>鳥取県食鳥肉衛生協会</t>
    <rPh sb="0" eb="3">
      <t>トットリケン</t>
    </rPh>
    <rPh sb="3" eb="4">
      <t>ショク</t>
    </rPh>
    <rPh sb="4" eb="5">
      <t>トリ</t>
    </rPh>
    <rPh sb="5" eb="6">
      <t>ニク</t>
    </rPh>
    <rPh sb="6" eb="8">
      <t>エイセイ</t>
    </rPh>
    <rPh sb="8" eb="10">
      <t>キョウカイ</t>
    </rPh>
    <phoneticPr fontId="2"/>
  </si>
  <si>
    <t>鳥取県生活衛生営業指導センター</t>
    <rPh sb="0" eb="3">
      <t>トットリケン</t>
    </rPh>
    <rPh sb="3" eb="5">
      <t>セイカツ</t>
    </rPh>
    <rPh sb="5" eb="7">
      <t>エイセイ</t>
    </rPh>
    <rPh sb="7" eb="9">
      <t>エイギョウ</t>
    </rPh>
    <rPh sb="9" eb="11">
      <t>シドウ</t>
    </rPh>
    <phoneticPr fontId="2"/>
  </si>
  <si>
    <t>鳥取県天神川流域下水道公社</t>
    <rPh sb="0" eb="3">
      <t>トットリケン</t>
    </rPh>
    <rPh sb="3" eb="6">
      <t>テンジンガワ</t>
    </rPh>
    <rPh sb="6" eb="8">
      <t>リュウイキ</t>
    </rPh>
    <rPh sb="8" eb="11">
      <t>ゲスイドウ</t>
    </rPh>
    <rPh sb="11" eb="13">
      <t>コウシャ</t>
    </rPh>
    <phoneticPr fontId="2"/>
  </si>
  <si>
    <t>鳥取県産業振興機構</t>
    <rPh sb="0" eb="3">
      <t>トットリケン</t>
    </rPh>
    <rPh sb="3" eb="5">
      <t>サンギョウ</t>
    </rPh>
    <rPh sb="5" eb="7">
      <t>シンコウ</t>
    </rPh>
    <rPh sb="7" eb="9">
      <t>キコウ</t>
    </rPh>
    <phoneticPr fontId="2"/>
  </si>
  <si>
    <t>ふるさと鳥取県定住機構</t>
    <rPh sb="4" eb="7">
      <t>トットリケン</t>
    </rPh>
    <rPh sb="7" eb="9">
      <t>テイジュウ</t>
    </rPh>
    <rPh sb="9" eb="11">
      <t>キコウ</t>
    </rPh>
    <phoneticPr fontId="2"/>
  </si>
  <si>
    <t>鳥取県農業農村担い手育成機構</t>
    <rPh sb="0" eb="3">
      <t>トットリケン</t>
    </rPh>
    <rPh sb="3" eb="5">
      <t>ノウギョウ</t>
    </rPh>
    <rPh sb="5" eb="7">
      <t>ノウソン</t>
    </rPh>
    <rPh sb="7" eb="8">
      <t>ニナ</t>
    </rPh>
    <rPh sb="9" eb="10">
      <t>テ</t>
    </rPh>
    <rPh sb="10" eb="12">
      <t>イクセイ</t>
    </rPh>
    <rPh sb="12" eb="14">
      <t>キコウ</t>
    </rPh>
    <phoneticPr fontId="2"/>
  </si>
  <si>
    <t>鳥取県野菜価格安定基金協会</t>
    <rPh sb="0" eb="3">
      <t>トットリケン</t>
    </rPh>
    <rPh sb="3" eb="5">
      <t>ヤサイ</t>
    </rPh>
    <rPh sb="5" eb="7">
      <t>カカク</t>
    </rPh>
    <rPh sb="7" eb="9">
      <t>アンテイ</t>
    </rPh>
    <rPh sb="9" eb="11">
      <t>キキン</t>
    </rPh>
    <rPh sb="11" eb="13">
      <t>キョウカイ</t>
    </rPh>
    <phoneticPr fontId="2"/>
  </si>
  <si>
    <t>鳥取県果実生産出荷安定基金協会</t>
    <rPh sb="0" eb="3">
      <t>トットリケン</t>
    </rPh>
    <rPh sb="3" eb="5">
      <t>カジツ</t>
    </rPh>
    <rPh sb="5" eb="7">
      <t>セイサン</t>
    </rPh>
    <rPh sb="7" eb="9">
      <t>シュッカ</t>
    </rPh>
    <rPh sb="9" eb="11">
      <t>アンテイ</t>
    </rPh>
    <rPh sb="11" eb="13">
      <t>キキン</t>
    </rPh>
    <rPh sb="13" eb="15">
      <t>キョウカイ</t>
    </rPh>
    <phoneticPr fontId="2"/>
  </si>
  <si>
    <t>鳥取県畜産推進機構</t>
    <rPh sb="0" eb="3">
      <t>トットリケン</t>
    </rPh>
    <rPh sb="3" eb="5">
      <t>チクサン</t>
    </rPh>
    <rPh sb="5" eb="7">
      <t>スイシン</t>
    </rPh>
    <rPh sb="7" eb="9">
      <t>キコウ</t>
    </rPh>
    <phoneticPr fontId="2"/>
  </si>
  <si>
    <t>鳥取県畜産振興協会</t>
    <rPh sb="0" eb="3">
      <t>トットリケン</t>
    </rPh>
    <rPh sb="3" eb="5">
      <t>チクサン</t>
    </rPh>
    <rPh sb="5" eb="7">
      <t>シンコウ</t>
    </rPh>
    <rPh sb="7" eb="9">
      <t>キョウカイ</t>
    </rPh>
    <phoneticPr fontId="2"/>
  </si>
  <si>
    <t>鳥取県造林公社（林業公社）</t>
    <rPh sb="0" eb="3">
      <t>トットリケン</t>
    </rPh>
    <rPh sb="3" eb="5">
      <t>ゾウリン</t>
    </rPh>
    <rPh sb="5" eb="7">
      <t>コウシャ</t>
    </rPh>
    <rPh sb="8" eb="10">
      <t>リンギョウ</t>
    </rPh>
    <rPh sb="10" eb="12">
      <t>コウシャ</t>
    </rPh>
    <phoneticPr fontId="2"/>
  </si>
  <si>
    <t>鳥取県林業担い手育成財団</t>
    <rPh sb="0" eb="3">
      <t>トットリケン</t>
    </rPh>
    <rPh sb="3" eb="5">
      <t>リンギョウ</t>
    </rPh>
    <rPh sb="5" eb="6">
      <t>ニナ</t>
    </rPh>
    <rPh sb="7" eb="8">
      <t>テ</t>
    </rPh>
    <rPh sb="8" eb="10">
      <t>イクセイ</t>
    </rPh>
    <rPh sb="10" eb="12">
      <t>ザイダン</t>
    </rPh>
    <phoneticPr fontId="2"/>
  </si>
  <si>
    <t>鳥取県栽培漁業協会</t>
    <rPh sb="0" eb="3">
      <t>トットリケン</t>
    </rPh>
    <rPh sb="3" eb="5">
      <t>サイバイ</t>
    </rPh>
    <rPh sb="5" eb="7">
      <t>ギョギョウ</t>
    </rPh>
    <rPh sb="7" eb="9">
      <t>キョウカイ</t>
    </rPh>
    <phoneticPr fontId="2"/>
  </si>
  <si>
    <t>鳥取県魚の豊かな川づくり基金</t>
    <rPh sb="0" eb="3">
      <t>トットリケン</t>
    </rPh>
    <rPh sb="3" eb="4">
      <t>サカナ</t>
    </rPh>
    <rPh sb="5" eb="6">
      <t>ユタ</t>
    </rPh>
    <rPh sb="8" eb="9">
      <t>カワ</t>
    </rPh>
    <rPh sb="12" eb="14">
      <t>キキン</t>
    </rPh>
    <phoneticPr fontId="2"/>
  </si>
  <si>
    <t>鳥取空港ビル</t>
    <rPh sb="0" eb="2">
      <t>トットリ</t>
    </rPh>
    <rPh sb="2" eb="4">
      <t>クウコウ</t>
    </rPh>
    <phoneticPr fontId="2"/>
  </si>
  <si>
    <t>鳥取県土地開発公社</t>
    <rPh sb="0" eb="3">
      <t>トットリケン</t>
    </rPh>
    <rPh sb="3" eb="5">
      <t>トチ</t>
    </rPh>
    <rPh sb="5" eb="7">
      <t>カイハツ</t>
    </rPh>
    <rPh sb="7" eb="9">
      <t>コウシャ</t>
    </rPh>
    <phoneticPr fontId="2"/>
  </si>
  <si>
    <t>鳥取県住宅供給公社</t>
    <rPh sb="0" eb="3">
      <t>トットリケン</t>
    </rPh>
    <rPh sb="3" eb="5">
      <t>ジュウタク</t>
    </rPh>
    <rPh sb="5" eb="7">
      <t>キョウキュウ</t>
    </rPh>
    <rPh sb="7" eb="9">
      <t>コウシャ</t>
    </rPh>
    <phoneticPr fontId="2"/>
  </si>
  <si>
    <t>鳥取県暴力追放センター</t>
    <rPh sb="0" eb="3">
      <t>トットリケン</t>
    </rPh>
    <rPh sb="3" eb="5">
      <t>ボウリョク</t>
    </rPh>
    <rPh sb="5" eb="7">
      <t>ツイホウ</t>
    </rPh>
    <phoneticPr fontId="2"/>
  </si>
  <si>
    <t>鳥取県教育文化財団</t>
    <rPh sb="0" eb="3">
      <t>トットリケン</t>
    </rPh>
    <rPh sb="3" eb="5">
      <t>キョウイク</t>
    </rPh>
    <rPh sb="5" eb="7">
      <t>ブンカ</t>
    </rPh>
    <rPh sb="7" eb="9">
      <t>ザイダン</t>
    </rPh>
    <phoneticPr fontId="2"/>
  </si>
  <si>
    <t>史跡鳥取藩主池田家墓所保存会</t>
    <rPh sb="0" eb="2">
      <t>シセキ</t>
    </rPh>
    <rPh sb="2" eb="4">
      <t>トットリ</t>
    </rPh>
    <rPh sb="4" eb="6">
      <t>ハンシュ</t>
    </rPh>
    <rPh sb="6" eb="8">
      <t>イケダ</t>
    </rPh>
    <rPh sb="8" eb="9">
      <t>ケ</t>
    </rPh>
    <rPh sb="9" eb="11">
      <t>ボショ</t>
    </rPh>
    <rPh sb="11" eb="14">
      <t>ホゾンカイ</t>
    </rPh>
    <phoneticPr fontId="2"/>
  </si>
  <si>
    <t>鳥取県スポーツ協会</t>
    <rPh sb="0" eb="3">
      <t>トットリケン</t>
    </rPh>
    <rPh sb="7" eb="9">
      <t>キョウカイ</t>
    </rPh>
    <phoneticPr fontId="2"/>
  </si>
  <si>
    <t>鳥取県産業技術センター</t>
  </si>
  <si>
    <t>SC鳥取</t>
    <rPh sb="2" eb="4">
      <t>トットリ</t>
    </rPh>
    <phoneticPr fontId="2"/>
  </si>
  <si>
    <t>公立大学法人公立鳥取環境大学</t>
    <rPh sb="0" eb="2">
      <t>コウリツ</t>
    </rPh>
    <rPh sb="2" eb="4">
      <t>ダイガク</t>
    </rPh>
    <rPh sb="4" eb="6">
      <t>ホウジン</t>
    </rPh>
    <rPh sb="6" eb="8">
      <t>コウリツ</t>
    </rPh>
    <rPh sb="8" eb="10">
      <t>トットリ</t>
    </rPh>
    <rPh sb="10" eb="14">
      <t>カンキョウダイガク</t>
    </rPh>
    <phoneticPr fontId="2"/>
  </si>
  <si>
    <t>とっとり県民活動活性化センター</t>
    <rPh sb="4" eb="6">
      <t>ケンミン</t>
    </rPh>
    <rPh sb="6" eb="8">
      <t>カツドウ</t>
    </rPh>
    <rPh sb="8" eb="11">
      <t>カッセイカ</t>
    </rPh>
    <phoneticPr fontId="2"/>
  </si>
  <si>
    <t>鳥取童謡・おもちゃ館</t>
    <rPh sb="2" eb="4">
      <t>ドウヨウ</t>
    </rPh>
    <rPh sb="9" eb="10">
      <t>カン</t>
    </rPh>
    <phoneticPr fontId="2"/>
  </si>
  <si>
    <t>○</t>
    <phoneticPr fontId="2"/>
  </si>
  <si>
    <t>県立公共施設等建設基金</t>
  </si>
  <si>
    <t>臨時財政対策債償還基金</t>
  </si>
  <si>
    <t>産業未来共創基金</t>
    <rPh sb="0" eb="4">
      <t>サンギョウミライ</t>
    </rPh>
    <rPh sb="4" eb="6">
      <t>キョウソウ</t>
    </rPh>
    <rPh sb="6" eb="8">
      <t>キキン</t>
    </rPh>
    <phoneticPr fontId="3"/>
  </si>
  <si>
    <t>新型コロナウイルス感染症対応企業支援基金</t>
  </si>
  <si>
    <t>大規模事業基金</t>
  </si>
  <si>
    <t>‐</t>
  </si>
  <si>
    <t>基金繰入金609</t>
    <phoneticPr fontId="2"/>
  </si>
  <si>
    <t>境港管理組合（一般会計）</t>
    <rPh sb="0" eb="2">
      <t>サカイミナト</t>
    </rPh>
    <rPh sb="2" eb="6">
      <t>カンリクミアイ</t>
    </rPh>
    <rPh sb="7" eb="11">
      <t>イッパンカイケイ</t>
    </rPh>
    <phoneticPr fontId="2"/>
  </si>
  <si>
    <t>境港管理組合（港湾整備事業特別会計）</t>
    <rPh sb="0" eb="2">
      <t>サカイミナト</t>
    </rPh>
    <rPh sb="2" eb="6">
      <t>カンリクミアイ</t>
    </rPh>
    <rPh sb="7" eb="13">
      <t>コウワンセイビジギョウ</t>
    </rPh>
    <rPh sb="13" eb="17">
      <t>トクベツカイケイ</t>
    </rPh>
    <phoneticPr fontId="2"/>
  </si>
  <si>
    <t>基金繰入11,918</t>
    <rPh sb="0" eb="4">
      <t>キキンクリイレ</t>
    </rPh>
    <phoneticPr fontId="2"/>
  </si>
  <si>
    <t>基金繰入2,268</t>
    <rPh sb="0" eb="2">
      <t>キキン</t>
    </rPh>
    <rPh sb="2" eb="4">
      <t>クリイレ</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</si>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</sst>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156891</c:v>
                </c:pt>
                <c:pt idx="1">
                  <c:v>166403</c:v>
                </c:pt>
                <c:pt idx="2">
                  <c:v>151639</c:v>
                </c:pt>
                <c:pt idx="3">
                  <c:v>158322</c:v>
                </c:pt>
                <c:pt idx="4">
                  <c:v>161654</c:v>
                </c:pt>
              </c:numCache>
            </c:numRef>
          </c:val>
          <c:smooth val="0"/>
          <c:extLst>
            <c:ext xmlns:c16="http://schemas.microsoft.com/office/drawing/2014/chart" uri="{C3380CC4-5D6E-409C-BE32-E72D297353CC}">
              <c16:uniqueId val="{00000000-236A-4AD4-AACE-DCA780186C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142413</c:v>
                </c:pt>
                <c:pt idx="1">
                  <c:v>139031</c:v>
                </c:pt>
                <c:pt idx="2">
                  <c:v>135094</c:v>
                </c:pt>
                <c:pt idx="3">
                  <c:v>134761</c:v>
                </c:pt>
                <c:pt idx="4">
                  <c:v>137209</c:v>
                </c:pt>
              </c:numCache>
            </c:numRef>
          </c:val>
          <c:smooth val="0"/>
          <c:extLst>
            <c:ext xmlns:c16="http://schemas.microsoft.com/office/drawing/2014/chart" uri="{C3380CC4-5D6E-409C-BE32-E72D297353CC}">
              <c16:uniqueId val="{00000001-236A-4AD4-AACE-DCA780186C92}"/>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4.7300000000000004</c:v>
                </c:pt>
                <c:pt idx="1">
                  <c:v>3.61</c:v>
                </c:pt>
                <c:pt idx="2">
                  <c:v>6.51</c:v>
                </c:pt>
                <c:pt idx="3">
                  <c:v>4.3099999999999996</c:v>
                </c:pt>
                <c:pt idx="4">
                  <c:v>2.94</c:v>
                </c:pt>
              </c:numCache>
            </c:numRef>
          </c:val>
          <c:extLst>
            <c:ext xmlns:c16="http://schemas.microsoft.com/office/drawing/2014/chart" uri="{C3380CC4-5D6E-409C-BE32-E72D297353CC}">
              <c16:uniqueId val="{00000000-C2A7-4EB7-8393-08DFBEABA5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c:v>
                </c:pt>
                <c:pt idx="1">
                  <c:v>1.78</c:v>
                </c:pt>
                <c:pt idx="2">
                  <c:v>1.83</c:v>
                </c:pt>
                <c:pt idx="3">
                  <c:v>1.83</c:v>
                </c:pt>
                <c:pt idx="4">
                  <c:v>1.82</c:v>
                </c:pt>
              </c:numCache>
            </c:numRef>
          </c:val>
          <c:extLst>
            <c:ext xmlns:c16="http://schemas.microsoft.com/office/drawing/2014/chart" uri="{C3380CC4-5D6E-409C-BE32-E72D297353CC}">
              <c16:uniqueId val="{00000001-C2A7-4EB7-8393-08DFBEABA55A}"/>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3.38</c:v>
                </c:pt>
                <c:pt idx="1">
                  <c:v>-0.89</c:v>
                </c:pt>
                <c:pt idx="2">
                  <c:v>2.79</c:v>
                </c:pt>
                <c:pt idx="3">
                  <c:v>-1.25</c:v>
                </c:pt>
                <c:pt idx="4">
                  <c:v>-1.32</c:v>
                </c:pt>
              </c:numCache>
            </c:numRef>
          </c:val>
          <c:smooth val="0"/>
          <c:extLst>
            <c:ext xmlns:c16="http://schemas.microsoft.com/office/drawing/2014/chart" uri="{C3380CC4-5D6E-409C-BE32-E72D297353CC}">
              <c16:uniqueId val="{00000002-C2A7-4EB7-8393-08DFBEABA55A}"/>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0.01</c:v>
                </c:pt>
                <c:pt idx="4">
                  <c:v>#N/A</c:v>
                </c:pt>
                <c:pt idx="5">
                  <c:v>0.01</c:v>
                </c:pt>
                <c:pt idx="6">
                  <c:v>#N/A</c:v>
                </c:pt>
                <c:pt idx="7">
                  <c:v>0.01</c:v>
                </c:pt>
                <c:pt idx="8">
                  <c:v>#N/A</c:v>
                </c:pt>
                <c:pt idx="9">
                  <c:v>0.02</c:v>
                </c:pt>
              </c:numCache>
            </c:numRef>
          </c:val>
          <c:extLst>
            <c:ext xmlns:c16="http://schemas.microsoft.com/office/drawing/2014/chart" uri="{C3380CC4-5D6E-409C-BE32-E72D297353CC}">
              <c16:uniqueId val="{00000000-BD78-49D5-92EC-DC6787C193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78-49D5-92EC-DC6787C193FC}"/>
            </c:ext>
          </c:extLst>
        </c:ser>
        <c:ser>
          <c:idx val="2"/>
          <c:order val="2"/>
          <c:tx>
            <c:strRef>
              <c:f>データシート!$A$29</c:f>
              <c:strCache>
                <c:ptCount val="1"/>
                <c:pt idx="0">
                  <c:v>鳥取県用品調達等集中管理事業特別会計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0.05</c:v>
                </c:pt>
                <c:pt idx="4">
                  <c:v>#N/A</c:v>
                </c:pt>
                <c:pt idx="5">
                  <c:v>0.06</c:v>
                </c:pt>
                <c:pt idx="6">
                  <c:v>#N/A</c:v>
                </c:pt>
                <c:pt idx="7">
                  <c:v>0.02</c:v>
                </c:pt>
                <c:pt idx="8">
                  <c:v>#N/A</c:v>
                </c:pt>
                <c:pt idx="9">
                  <c:v>0.02</c:v>
                </c:pt>
              </c:numCache>
            </c:numRef>
          </c:val>
          <c:extLst>
            <c:ext xmlns:c16="http://schemas.microsoft.com/office/drawing/2014/chart" uri="{C3380CC4-5D6E-409C-BE32-E72D297353CC}">
              <c16:uniqueId val="{00000002-BD78-49D5-92EC-DC6787C193FC}"/>
            </c:ext>
          </c:extLst>
        </c:ser>
        <c:ser>
          <c:idx val="3"/>
          <c:order val="3"/>
          <c:tx>
            <c:strRef>
              <c:f>データシート!$A$30</c:f>
              <c:strCache>
                <c:ptCount val="1"/>
                <c:pt idx="0">
                  <c:v>鳥取県営工業用水道事業会計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0.05</c:v>
                </c:pt>
                <c:pt idx="4">
                  <c:v>#N/A</c:v>
                </c:pt>
                <c:pt idx="5">
                  <c:v>0.13</c:v>
                </c:pt>
                <c:pt idx="6">
                  <c:v>#N/A</c:v>
                </c:pt>
                <c:pt idx="7">
                  <c:v>0.11</c:v>
                </c:pt>
                <c:pt idx="8">
                  <c:v>#N/A</c:v>
                </c:pt>
                <c:pt idx="9">
                  <c:v>0.06</c:v>
                </c:pt>
              </c:numCache>
            </c:numRef>
          </c:val>
          <c:extLst>
            <c:ext xmlns:c16="http://schemas.microsoft.com/office/drawing/2014/chart" uri="{C3380CC4-5D6E-409C-BE32-E72D297353CC}">
              <c16:uniqueId val="{00000003-BD78-49D5-92EC-DC6787C193FC}"/>
            </c:ext>
          </c:extLst>
        </c:ser>
        <c:ser>
          <c:idx val="4"/>
          <c:order val="4"/>
          <c:tx>
            <c:strRef>
              <c:f>データシート!$A$31</c:f>
              <c:strCache>
                <c:ptCount val="1"/>
                <c:pt idx="0">
                  <c:v>鳥取県天神川流域下水道事業会計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0.21</c:v>
                </c:pt>
                <c:pt idx="2">
                  <c:v>#N/A</c:v>
                </c:pt>
                <c:pt idx="3">
                  <c:v>0.21</c:v>
                </c:pt>
                <c:pt idx="4">
                  <c:v>#N/A</c:v>
                </c:pt>
                <c:pt idx="5">
                  <c:v>0.2</c:v>
                </c:pt>
                <c:pt idx="6">
                  <c:v>#N/A</c:v>
                </c:pt>
                <c:pt idx="7">
                  <c:v>0.19</c:v>
                </c:pt>
                <c:pt idx="8">
                  <c:v>#N/A</c:v>
                </c:pt>
                <c:pt idx="9">
                  <c:v>0.15</c:v>
                </c:pt>
              </c:numCache>
            </c:numRef>
          </c:val>
          <c:extLst>
            <c:ext xmlns:c16="http://schemas.microsoft.com/office/drawing/2014/chart" uri="{C3380CC4-5D6E-409C-BE32-E72D297353CC}">
              <c16:uniqueId val="{00000004-BD78-49D5-92EC-DC6787C193FC}"/>
            </c:ext>
          </c:extLst>
        </c:ser>
        <c:ser>
          <c:idx val="5"/>
          <c:order val="5"/>
          <c:tx>
            <c:strRef>
              <c:f>データシート!$A$32</c:f>
              <c:strCache>
                <c:ptCount val="1"/>
                <c:pt idx="0">
                  <c:v>鳥取県国民健康保険運営事業特別会計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1.47</c:v>
                </c:pt>
                <c:pt idx="2">
                  <c:v>#N/A</c:v>
                </c:pt>
                <c:pt idx="3">
                  <c:v>0.91</c:v>
                </c:pt>
                <c:pt idx="4">
                  <c:v>#N/A</c:v>
                </c:pt>
                <c:pt idx="5">
                  <c:v>0.86</c:v>
                </c:pt>
                <c:pt idx="6">
                  <c:v>#N/A</c:v>
                </c:pt>
                <c:pt idx="7">
                  <c:v>0.72</c:v>
                </c:pt>
                <c:pt idx="8">
                  <c:v>#N/A</c:v>
                </c:pt>
                <c:pt idx="9">
                  <c:v>0.36</c:v>
                </c:pt>
              </c:numCache>
            </c:numRef>
          </c:val>
          <c:extLst>
            <c:ext xmlns:c16="http://schemas.microsoft.com/office/drawing/2014/chart" uri="{C3380CC4-5D6E-409C-BE32-E72D297353CC}">
              <c16:uniqueId val="{00000005-BD78-49D5-92EC-DC6787C193FC}"/>
            </c:ext>
          </c:extLst>
        </c:ser>
        <c:ser>
          <c:idx val="6"/>
          <c:order val="6"/>
          <c:tx>
            <c:strRef>
              <c:f>データシート!$A$33</c:f>
              <c:strCache>
                <c:ptCount val="1"/>
                <c:pt idx="0">
                  <c:v>鳥取県営埋立事業会計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0.59</c:v>
                </c:pt>
                <c:pt idx="4">
                  <c:v>#N/A</c:v>
                </c:pt>
                <c:pt idx="5">
                  <c:v>0.57999999999999996</c:v>
                </c:pt>
                <c:pt idx="6">
                  <c:v>#N/A</c:v>
                </c:pt>
                <c:pt idx="7">
                  <c:v>1.01</c:v>
                </c:pt>
                <c:pt idx="8">
                  <c:v>#N/A</c:v>
                </c:pt>
                <c:pt idx="9">
                  <c:v>1.01</c:v>
                </c:pt>
              </c:numCache>
            </c:numRef>
          </c:val>
          <c:extLst>
            <c:ext xmlns:c16="http://schemas.microsoft.com/office/drawing/2014/chart" uri="{C3380CC4-5D6E-409C-BE32-E72D297353CC}">
              <c16:uniqueId val="{00000006-BD78-49D5-92EC-DC6787C193FC}"/>
            </c:ext>
          </c:extLst>
        </c:ser>
        <c:ser>
          <c:idx val="7"/>
          <c:order val="7"/>
          <c:tx>
            <c:strRef>
              <c:f>データシート!$A$34</c:f>
              <c:strCache>
                <c:ptCount val="1"/>
                <c:pt idx="0">
                  <c:v>鳥取県営電気事業会計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2.4900000000000002</c:v>
                </c:pt>
                <c:pt idx="2">
                  <c:v>#N/A</c:v>
                </c:pt>
                <c:pt idx="3">
                  <c:v>2.4900000000000002</c:v>
                </c:pt>
                <c:pt idx="4">
                  <c:v>#N/A</c:v>
                </c:pt>
                <c:pt idx="5">
                  <c:v>2.35</c:v>
                </c:pt>
                <c:pt idx="6">
                  <c:v>#N/A</c:v>
                </c:pt>
                <c:pt idx="7">
                  <c:v>1.66</c:v>
                </c:pt>
                <c:pt idx="8">
                  <c:v>#N/A</c:v>
                </c:pt>
                <c:pt idx="9">
                  <c:v>1.68</c:v>
                </c:pt>
              </c:numCache>
            </c:numRef>
          </c:val>
          <c:extLst>
            <c:ext xmlns:c16="http://schemas.microsoft.com/office/drawing/2014/chart" uri="{C3380CC4-5D6E-409C-BE32-E72D297353CC}">
              <c16:uniqueId val="{00000007-BD78-49D5-92EC-DC6787C193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c:v>
                </c:pt>
                <c:pt idx="2">
                  <c:v>#N/A</c:v>
                </c:pt>
                <c:pt idx="3">
                  <c:v>3.53</c:v>
                </c:pt>
                <c:pt idx="4">
                  <c:v>#N/A</c:v>
                </c:pt>
                <c:pt idx="5">
                  <c:v>6.43</c:v>
                </c:pt>
                <c:pt idx="6">
                  <c:v>#N/A</c:v>
                </c:pt>
                <c:pt idx="7">
                  <c:v>4.2699999999999996</c:v>
                </c:pt>
                <c:pt idx="8">
                  <c:v>#N/A</c:v>
                </c:pt>
                <c:pt idx="9">
                  <c:v>2.89</c:v>
                </c:pt>
              </c:numCache>
            </c:numRef>
          </c:val>
          <c:extLst>
            <c:ext xmlns:c16="http://schemas.microsoft.com/office/drawing/2014/chart" uri="{C3380CC4-5D6E-409C-BE32-E72D297353CC}">
              <c16:uniqueId val="{00000008-BD78-49D5-92EC-DC6787C193FC}"/>
            </c:ext>
          </c:extLst>
        </c:ser>
        <c:ser>
          <c:idx val="9"/>
          <c:order val="9"/>
          <c:tx>
            <c:strRef>
              <c:f>データシート!$A$36</c:f>
              <c:strCache>
                <c:ptCount val="1"/>
                <c:pt idx="0">
                  <c:v>鳥取県営病院事業会計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4.2300000000000004</c:v>
                </c:pt>
                <c:pt idx="2">
                  <c:v>#N/A</c:v>
                </c:pt>
                <c:pt idx="3">
                  <c:v>4.59</c:v>
                </c:pt>
                <c:pt idx="4">
                  <c:v>#N/A</c:v>
                </c:pt>
                <c:pt idx="5">
                  <c:v>5.78</c:v>
                </c:pt>
                <c:pt idx="6">
                  <c:v>#N/A</c:v>
                </c:pt>
                <c:pt idx="7">
                  <c:v>5.53</c:v>
                </c:pt>
                <c:pt idx="8">
                  <c:v>#N/A</c:v>
                </c:pt>
                <c:pt idx="9">
                  <c:v>4.47</c:v>
                </c:pt>
              </c:numCache>
            </c:numRef>
          </c:val>
          <c:extLst>
            <c:ext xmlns:c16="http://schemas.microsoft.com/office/drawing/2014/chart" uri="{C3380CC4-5D6E-409C-BE32-E72D297353CC}">
              <c16:uniqueId val="{00000009-BD78-49D5-92EC-DC6787C193FC}"/>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40306</c:v>
                </c:pt>
                <c:pt idx="5">
                  <c:v>37931</c:v>
                </c:pt>
                <c:pt idx="8">
                  <c:v>37362</c:v>
                </c:pt>
                <c:pt idx="11">
                  <c:v>36183</c:v>
                </c:pt>
                <c:pt idx="14">
                  <c:v>33790</c:v>
                </c:pt>
              </c:numCache>
            </c:numRef>
          </c:val>
          <c:extLst>
            <c:ext xmlns:c16="http://schemas.microsoft.com/office/drawing/2014/chart" uri="{C3380CC4-5D6E-409C-BE32-E72D297353CC}">
              <c16:uniqueId val="{00000000-0D26-4246-9607-BDB83B5C918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5</c:v>
                </c:pt>
                <c:pt idx="3">
                  <c:v>10</c:v>
                </c:pt>
                <c:pt idx="6">
                  <c:v>3</c:v>
                </c:pt>
                <c:pt idx="9">
                  <c:v>13</c:v>
                </c:pt>
                <c:pt idx="12">
                  <c:v>0</c:v>
                </c:pt>
              </c:numCache>
            </c:numRef>
          </c:val>
          <c:extLst>
            <c:ext xmlns:c16="http://schemas.microsoft.com/office/drawing/2014/chart" uri="{C3380CC4-5D6E-409C-BE32-E72D297353CC}">
              <c16:uniqueId val="{00000001-0D26-4246-9607-BDB83B5C918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113</c:v>
                </c:pt>
                <c:pt idx="3">
                  <c:v>110</c:v>
                </c:pt>
                <c:pt idx="6">
                  <c:v>104</c:v>
                </c:pt>
                <c:pt idx="9">
                  <c:v>403</c:v>
                </c:pt>
                <c:pt idx="12">
                  <c:v>678</c:v>
                </c:pt>
              </c:numCache>
            </c:numRef>
          </c:val>
          <c:extLst>
            <c:ext xmlns:c16="http://schemas.microsoft.com/office/drawing/2014/chart" uri="{C3380CC4-5D6E-409C-BE32-E72D297353CC}">
              <c16:uniqueId val="{00000002-0D26-4246-9607-BDB83B5C918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956</c:v>
                </c:pt>
                <c:pt idx="3">
                  <c:v>978</c:v>
                </c:pt>
                <c:pt idx="6">
                  <c:v>992</c:v>
                </c:pt>
                <c:pt idx="9">
                  <c:v>899</c:v>
                </c:pt>
                <c:pt idx="12">
                  <c:v>874</c:v>
                </c:pt>
              </c:numCache>
            </c:numRef>
          </c:val>
          <c:extLst>
            <c:ext xmlns:c16="http://schemas.microsoft.com/office/drawing/2014/chart" uri="{C3380CC4-5D6E-409C-BE32-E72D297353CC}">
              <c16:uniqueId val="{00000003-0D26-4246-9607-BDB83B5C918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1004</c:v>
                </c:pt>
                <c:pt idx="3">
                  <c:v>1210</c:v>
                </c:pt>
                <c:pt idx="6">
                  <c:v>1304</c:v>
                </c:pt>
                <c:pt idx="9">
                  <c:v>1217</c:v>
                </c:pt>
                <c:pt idx="12">
                  <c:v>1205</c:v>
                </c:pt>
              </c:numCache>
            </c:numRef>
          </c:val>
          <c:extLst>
            <c:ext xmlns:c16="http://schemas.microsoft.com/office/drawing/2014/chart" uri="{C3380CC4-5D6E-409C-BE32-E72D297353CC}">
              <c16:uniqueId val="{00000004-0D26-4246-9607-BDB83B5C918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223</c:v>
                </c:pt>
                <c:pt idx="3">
                  <c:v>516</c:v>
                </c:pt>
                <c:pt idx="6">
                  <c:v>806</c:v>
                </c:pt>
                <c:pt idx="9">
                  <c:v>1087</c:v>
                </c:pt>
                <c:pt idx="12">
                  <c:v>1390</c:v>
                </c:pt>
              </c:numCache>
            </c:numRef>
          </c:val>
          <c:extLst>
            <c:ext xmlns:c16="http://schemas.microsoft.com/office/drawing/2014/chart" uri="{C3380CC4-5D6E-409C-BE32-E72D297353CC}">
              <c16:uniqueId val="{00000005-0D26-4246-9607-BDB83B5C918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26-4246-9607-BDB83B5C918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52997</c:v>
                </c:pt>
                <c:pt idx="3">
                  <c:v>52703</c:v>
                </c:pt>
                <c:pt idx="6">
                  <c:v>50253</c:v>
                </c:pt>
                <c:pt idx="9">
                  <c:v>50631</c:v>
                </c:pt>
                <c:pt idx="12">
                  <c:v>48219</c:v>
                </c:pt>
              </c:numCache>
            </c:numRef>
          </c:val>
          <c:extLst>
            <c:ext xmlns:c16="http://schemas.microsoft.com/office/drawing/2014/chart" uri="{C3380CC4-5D6E-409C-BE32-E72D297353CC}">
              <c16:uniqueId val="{00000007-0D26-4246-9607-BDB83B5C9181}"/>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14992</c:v>
                </c:pt>
                <c:pt idx="2">
                  <c:v>#N/A</c:v>
                </c:pt>
                <c:pt idx="3">
                  <c:v>#N/A</c:v>
                </c:pt>
                <c:pt idx="4">
                  <c:v>17596</c:v>
                </c:pt>
                <c:pt idx="5">
                  <c:v>#N/A</c:v>
                </c:pt>
                <c:pt idx="6">
                  <c:v>#N/A</c:v>
                </c:pt>
                <c:pt idx="7">
                  <c:v>16100</c:v>
                </c:pt>
                <c:pt idx="8">
                  <c:v>#N/A</c:v>
                </c:pt>
                <c:pt idx="9">
                  <c:v>#N/A</c:v>
                </c:pt>
                <c:pt idx="10">
                  <c:v>18067</c:v>
                </c:pt>
                <c:pt idx="11">
                  <c:v>#N/A</c:v>
                </c:pt>
                <c:pt idx="12">
                  <c:v>#N/A</c:v>
                </c:pt>
                <c:pt idx="13">
                  <c:v>18576</c:v>
                </c:pt>
                <c:pt idx="14">
                  <c:v>#N/A</c:v>
                </c:pt>
              </c:numCache>
            </c:numRef>
          </c:val>
          <c:smooth val="0"/>
          <c:extLst>
            <c:ext xmlns:c16="http://schemas.microsoft.com/office/drawing/2014/chart" uri="{C3380CC4-5D6E-409C-BE32-E72D297353CC}">
              <c16:uniqueId val="{00000008-0D26-4246-9607-BDB83B5C9181}"/>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451577</c:v>
                </c:pt>
                <c:pt idx="5">
                  <c:v>440146</c:v>
                </c:pt>
                <c:pt idx="8">
                  <c:v>422305</c:v>
                </c:pt>
                <c:pt idx="11">
                  <c:v>402233</c:v>
                </c:pt>
                <c:pt idx="14">
                  <c:v>386005</c:v>
                </c:pt>
              </c:numCache>
            </c:numRef>
          </c:val>
          <c:extLst>
            <c:ext xmlns:c16="http://schemas.microsoft.com/office/drawing/2014/chart" uri="{C3380CC4-5D6E-409C-BE32-E72D297353CC}">
              <c16:uniqueId val="{00000000-79D9-4584-A610-3A4CA4D951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13269</c:v>
                </c:pt>
                <c:pt idx="5">
                  <c:v>10993</c:v>
                </c:pt>
                <c:pt idx="8">
                  <c:v>10760</c:v>
                </c:pt>
                <c:pt idx="11">
                  <c:v>10502</c:v>
                </c:pt>
                <c:pt idx="14">
                  <c:v>10232</c:v>
                </c:pt>
              </c:numCache>
            </c:numRef>
          </c:val>
          <c:extLst>
            <c:ext xmlns:c16="http://schemas.microsoft.com/office/drawing/2014/chart" uri="{C3380CC4-5D6E-409C-BE32-E72D297353CC}">
              <c16:uniqueId val="{00000001-79D9-4584-A610-3A4CA4D951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42972</c:v>
                </c:pt>
                <c:pt idx="5">
                  <c:v>49651</c:v>
                </c:pt>
                <c:pt idx="8">
                  <c:v>47820</c:v>
                </c:pt>
                <c:pt idx="11">
                  <c:v>59144</c:v>
                </c:pt>
                <c:pt idx="14">
                  <c:v>60263</c:v>
                </c:pt>
              </c:numCache>
            </c:numRef>
          </c:val>
          <c:extLst>
            <c:ext xmlns:c16="http://schemas.microsoft.com/office/drawing/2014/chart" uri="{C3380CC4-5D6E-409C-BE32-E72D297353CC}">
              <c16:uniqueId val="{00000002-79D9-4584-A610-3A4CA4D951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D9-4584-A610-3A4CA4D951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D9-4584-A610-3A4CA4D951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5649</c:v>
                </c:pt>
                <c:pt idx="3">
                  <c:v>5400</c:v>
                </c:pt>
                <c:pt idx="6">
                  <c:v>5657</c:v>
                </c:pt>
                <c:pt idx="9">
                  <c:v>5369</c:v>
                </c:pt>
                <c:pt idx="12">
                  <c:v>4466</c:v>
                </c:pt>
              </c:numCache>
            </c:numRef>
          </c:val>
          <c:extLst>
            <c:ext xmlns:c16="http://schemas.microsoft.com/office/drawing/2014/chart" uri="{C3380CC4-5D6E-409C-BE32-E72D297353CC}">
              <c16:uniqueId val="{00000005-79D9-4584-A610-3A4CA4D951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68057</c:v>
                </c:pt>
                <c:pt idx="3">
                  <c:v>65769</c:v>
                </c:pt>
                <c:pt idx="6">
                  <c:v>64177</c:v>
                </c:pt>
                <c:pt idx="9">
                  <c:v>66321</c:v>
                </c:pt>
                <c:pt idx="12">
                  <c:v>65583</c:v>
                </c:pt>
              </c:numCache>
            </c:numRef>
          </c:val>
          <c:extLst>
            <c:ext xmlns:c16="http://schemas.microsoft.com/office/drawing/2014/chart" uri="{C3380CC4-5D6E-409C-BE32-E72D297353CC}">
              <c16:uniqueId val="{00000006-79D9-4584-A610-3A4CA4D951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15793</c:v>
                </c:pt>
                <c:pt idx="3">
                  <c:v>15184</c:v>
                </c:pt>
                <c:pt idx="6">
                  <c:v>15294</c:v>
                </c:pt>
                <c:pt idx="9">
                  <c:v>15365</c:v>
                </c:pt>
                <c:pt idx="12">
                  <c:v>15008</c:v>
                </c:pt>
              </c:numCache>
            </c:numRef>
          </c:val>
          <c:extLst>
            <c:ext xmlns:c16="http://schemas.microsoft.com/office/drawing/2014/chart" uri="{C3380CC4-5D6E-409C-BE32-E72D297353CC}">
              <c16:uniqueId val="{00000007-79D9-4584-A610-3A4CA4D951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17308</c:v>
                </c:pt>
                <c:pt idx="3">
                  <c:v>14478</c:v>
                </c:pt>
                <c:pt idx="6">
                  <c:v>11373</c:v>
                </c:pt>
                <c:pt idx="9">
                  <c:v>10226</c:v>
                </c:pt>
                <c:pt idx="12">
                  <c:v>16074</c:v>
                </c:pt>
              </c:numCache>
            </c:numRef>
          </c:val>
          <c:extLst>
            <c:ext xmlns:c16="http://schemas.microsoft.com/office/drawing/2014/chart" uri="{C3380CC4-5D6E-409C-BE32-E72D297353CC}">
              <c16:uniqueId val="{00000008-79D9-4584-A610-3A4CA4D951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229</c:v>
                </c:pt>
                <c:pt idx="3">
                  <c:v>180</c:v>
                </c:pt>
                <c:pt idx="6">
                  <c:v>161</c:v>
                </c:pt>
                <c:pt idx="9">
                  <c:v>7916</c:v>
                </c:pt>
                <c:pt idx="12">
                  <c:v>7422</c:v>
                </c:pt>
              </c:numCache>
            </c:numRef>
          </c:val>
          <c:extLst>
            <c:ext xmlns:c16="http://schemas.microsoft.com/office/drawing/2014/chart" uri="{C3380CC4-5D6E-409C-BE32-E72D297353CC}">
              <c16:uniqueId val="{00000009-79D9-4584-A610-3A4CA4D951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634894</c:v>
                </c:pt>
                <c:pt idx="3">
                  <c:v>634097</c:v>
                </c:pt>
                <c:pt idx="6">
                  <c:v>619116</c:v>
                </c:pt>
                <c:pt idx="9">
                  <c:v>606497</c:v>
                </c:pt>
                <c:pt idx="12">
                  <c:v>597510</c:v>
                </c:pt>
              </c:numCache>
            </c:numRef>
          </c:val>
          <c:extLst>
            <c:ext xmlns:c16="http://schemas.microsoft.com/office/drawing/2014/chart" uri="{C3380CC4-5D6E-409C-BE32-E72D297353CC}">
              <c16:uniqueId val="{0000000A-79D9-4584-A610-3A4CA4D951E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234112</c:v>
                </c:pt>
                <c:pt idx="2">
                  <c:v>#N/A</c:v>
                </c:pt>
                <c:pt idx="3">
                  <c:v>#N/A</c:v>
                </c:pt>
                <c:pt idx="4">
                  <c:v>234319</c:v>
                </c:pt>
                <c:pt idx="5">
                  <c:v>#N/A</c:v>
                </c:pt>
                <c:pt idx="6">
                  <c:v>#N/A</c:v>
                </c:pt>
                <c:pt idx="7">
                  <c:v>234893</c:v>
                </c:pt>
                <c:pt idx="8">
                  <c:v>#N/A</c:v>
                </c:pt>
                <c:pt idx="9">
                  <c:v>#N/A</c:v>
                </c:pt>
                <c:pt idx="10">
                  <c:v>239816</c:v>
                </c:pt>
                <c:pt idx="11">
                  <c:v>#N/A</c:v>
                </c:pt>
                <c:pt idx="12">
                  <c:v>#N/A</c:v>
                </c:pt>
                <c:pt idx="13">
                  <c:v>249563</c:v>
                </c:pt>
                <c:pt idx="14">
                  <c:v>#N/A</c:v>
                </c:pt>
              </c:numCache>
            </c:numRef>
          </c:val>
          <c:smooth val="0"/>
          <c:extLst>
            <c:ext xmlns:c16="http://schemas.microsoft.com/office/drawing/2014/chart" uri="{C3380CC4-5D6E-409C-BE32-E72D297353CC}">
              <c16:uniqueId val="{0000000B-79D9-4584-A610-3A4CA4D951E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4003</c:v>
                </c:pt>
                <c:pt idx="1">
                  <c:v>4004</c:v>
                </c:pt>
                <c:pt idx="2">
                  <c:v>4010</c:v>
                </c:pt>
              </c:numCache>
            </c:numRef>
          </c:val>
          <c:extLst>
            <c:ext xmlns:c16="http://schemas.microsoft.com/office/drawing/2014/chart" uri="{C3380CC4-5D6E-409C-BE32-E72D297353CC}">
              <c16:uniqueId val="{00000000-07BC-4FBB-A038-A724552EB1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10105</c:v>
                </c:pt>
                <c:pt idx="1">
                  <c:v>10138</c:v>
                </c:pt>
                <c:pt idx="2">
                  <c:v>10212</c:v>
                </c:pt>
              </c:numCache>
            </c:numRef>
          </c:val>
          <c:extLst>
            <c:ext xmlns:c16="http://schemas.microsoft.com/office/drawing/2014/chart" uri="{C3380CC4-5D6E-409C-BE32-E72D297353CC}">
              <c16:uniqueId val="{00000001-07BC-4FBB-A038-A724552EB1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48395</c:v>
                </c:pt>
                <c:pt idx="1">
                  <c:v>49399</c:v>
                </c:pt>
                <c:pt idx="2">
                  <c:v>47244</c:v>
                </c:pt>
              </c:numCache>
            </c:numRef>
          </c:val>
          <c:extLst>
            <c:ext xmlns:c16="http://schemas.microsoft.com/office/drawing/2014/chart" uri="{C3380CC4-5D6E-409C-BE32-E72D297353CC}">
              <c16:uniqueId val="{00000002-07BC-4FBB-A038-A724552EB1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大規模な</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（鳥取県立美術館整備費）に基づく支出額の算入が本格化（</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算定比約５億円増）したこと等により、実質公債費は微増した。</a:t>
          </a:r>
        </a:p>
        <a:p>
          <a:r>
            <a:rPr kumimoji="1" lang="ja-JP" altLang="en-US" sz="1400">
              <a:latin typeface="ＭＳ ゴシック" pitchFamily="49" charset="-128"/>
              <a:ea typeface="ＭＳ ゴシック" pitchFamily="49" charset="-128"/>
            </a:rPr>
            <a:t>　数値は早期健全化基準未満ではあるが、引き続き行財政改革を進め、比率の改善を図る。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満期となる年数に応じて、計画的に積み立てており、積立不足は生じていない。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国土強靭化債等の防災関係の起債の積極活用等により、臨時財政対策債を除く起債残高が増加した（約</a:t>
          </a:r>
          <a:r>
            <a:rPr kumimoji="1" lang="en-US" altLang="ja-JP" sz="1400">
              <a:latin typeface="ＭＳ ゴシック" pitchFamily="49" charset="-128"/>
              <a:ea typeface="ＭＳ ゴシック" pitchFamily="49" charset="-128"/>
            </a:rPr>
            <a:t>109</a:t>
          </a:r>
          <a:r>
            <a:rPr kumimoji="1" lang="ja-JP" altLang="en-US" sz="1400">
              <a:latin typeface="ＭＳ ゴシック" pitchFamily="49" charset="-128"/>
              <a:ea typeface="ＭＳ ゴシック" pitchFamily="49" charset="-128"/>
            </a:rPr>
            <a:t>億円）。</a:t>
          </a:r>
        </a:p>
        <a:p>
          <a:r>
            <a:rPr kumimoji="1" lang="ja-JP" altLang="en-US" sz="1400">
              <a:latin typeface="ＭＳ ゴシック" pitchFamily="49" charset="-128"/>
              <a:ea typeface="ＭＳ ゴシック" pitchFamily="49" charset="-128"/>
            </a:rPr>
            <a:t>　引き続き早期健全化基準未満の比率を維持できるよう、財政の健全化を進める。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基金全体の積立額は９，８４２百万円、取崩額は１１，９１８百万円となり、前年比２，０７６百万円の減となった。主な増減理由は次のとおり。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・臨時財政対策債償還基金：臨時財政対策債の償還に必要な財源を確保し、県財政の健全な運営に資するため、積立て・取崩し　１，０９２百万円（積立 ２，０６２百万円、取崩 ９７０百万円）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・産業未来共創基金：県内の産業の振興及び持続的な発展並びに雇用の維持及び拡大を図るための事業に充当するための積立て・取崩し　１，７１４百万円（積立 ４，５００百万円、取崩２，７８６百万円）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・新型コロナウイルス感染症対応企業支援基金：新型コロナウイルス感染症の影響を受けた県内の中小企業等の支援に活用するための積立て・取崩し　－４，２０６百万円（積立 ０．６百万円、取崩 ４，２０７百万円）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・引き続き「令和８年度末時点の財政調整型基金の残高２００億円」達成に向け取り組む。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（参考）</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・財政調整型基金：財政調整基金、県立公共施設等建設基金、減債基金、大規模事業基金、長寿社会対策推進基金の５基金。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・県立公共施設等建設基金：社会福祉施設、社会教育施設、学校、病院、試験研究施設、庁舎その他これらに類する施設で県が設置するものの建設費に充てる。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・臨時財政対策債償還基金：臨時財政対策債の償還に必要な財源を確保し、県財政の健全な運営に資する。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・産業未来共創基金：県内の産業の振興及び持続的な発展並びに雇用の維持及び拡大を図るための事業の経費に充てる。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・新型コロナウイルス感染症対応企業支援基金：新型コロナウイルス感染症の影響を受けた県内の中小企業等に対し円滑な資金供給を行い、その事業継続及び経営の安定化を図るための経費に充てる。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・大規模事業基金：県勢発展の基盤となる大規模事業を円滑に推進するため事業の経費に充てる。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・県立公共施設等建設基金：県が建設した教育施設を事業者に有償貸付するにあたり、貸付料収入相当額を積立て　１．６百万円（積立１．６百万円）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・臨時財政対策債償還基金：臨時財政対策債の償還に必要な財源を確保し、県財政の健全な運営に資するため、積立て・取崩し　１，０９２百万円（積立 ２，０６２百万円、取崩 ９７０百万円）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・産業未来共創基金：県内の産業の振興及び持続的な発展並びに雇用の維持及び拡大を図るための事業に充当するための積立て・取崩し　１，７１４百万円（積立 ４，５００百万円、取崩２，７８６百万円）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・新型コロナウイルス感染症対応企業支援基金：新型コロナウイルス感染症の影響を受けた県内の中小企業等の支援に活用するための積立て・取崩し　－４，２０６百万円（積立 ０．６百万円、取崩 ４，２０７百万円）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・引き続き「令和８年度末時点の財政調整型基金の残高２００億円」達成に向け取り組む。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　７百万円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・引き続き「令和８年度末時点の財政調整型基金の残高２００億円」達成に向け取り組む。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　７４百万円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・引き続き「令和８年度末時点の財政調整型基金の残高２００億円」達成に向け取り組む。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534,003
527,998
3,507.03
388,615,120
375,323,514
6,480,452
220,592,361
593,448,533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税収入は前年度（令和５年度）から増加したものの、財政基盤が弱く、交付税に依存する状況は続いており、必要な事業には積極的に取り組む一方で、不要不急の事業を精査するなど、経費の節減合理化を図る等、歳出の徹底的な見直しを実施するとともに、県有施設の有効活用（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年度～）、ふるさと納税の活用（平成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年度～）、広告事業（平成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年度～）や債券回収による積極的な歳入確保に取り組むなど、財政の健全化に努めている。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9" name="財政力グラフ枠">
          <a:extLst>
            <a:ext uri="{FF2B5EF4-FFF2-40B4-BE49-F238E27FC236}">
              <a16:creationId xmlns:a16="http://schemas.microsoft.com/office/drawing/2014/main" id="{00000000-0008-0000-0300-00003B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39</xdr:row>
      <xdr:rowOff>57150</xdr:rowOff>
    </xdr:from>
    <xdr:to>
      <xdr:col>23</xdr:col>
      <xdr:colOff>133350</xdr:colOff>
      <xdr:row>42</xdr:row>
      <xdr:rowOff>25400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flipV="1">
          <a:off x="4953000" y="6743700"/>
          <a:ext cx="0" cy="4826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48277</xdr:rowOff>
    </xdr:from>
    <xdr:ext cx="762000" cy="259045"/>
    <xdr:sp macro="" textlink="">
      <xdr:nvSpPr>
        <xdr:cNvPr id="61" name="財政力最小値テキスト">
          <a:extLst>
            <a:ext uri="{FF2B5EF4-FFF2-40B4-BE49-F238E27FC236}">
              <a16:creationId xmlns:a16="http://schemas.microsoft.com/office/drawing/2014/main" id="{00000000-0008-0000-0300-00003D000000}"/>
            </a:ext>
          </a:extLst>
        </xdr:cNvPr>
        <xdr:cNvSpPr txBox="1"/>
      </xdr:nvSpPr>
      <xdr:spPr>
        <a:xfrm>
          <a:off x="5041900" y="724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4864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37</xdr:row>
      <xdr:rowOff>143527</xdr:rowOff>
    </xdr:from>
    <xdr:ext cx="762000" cy="259045"/>
    <xdr:sp macro="" textlink="">
      <xdr:nvSpPr>
        <xdr:cNvPr id="63" name="財政力最大値テキスト">
          <a:extLst>
            <a:ext uri="{FF2B5EF4-FFF2-40B4-BE49-F238E27FC236}">
              <a16:creationId xmlns:a16="http://schemas.microsoft.com/office/drawing/2014/main" id="{00000000-0008-0000-0300-00003F000000}"/>
            </a:ext>
          </a:extLst>
        </xdr:cNvPr>
        <xdr:cNvSpPr txBox="1"/>
      </xdr:nvSpPr>
      <xdr:spPr>
        <a:xfrm>
          <a:off x="5041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39</xdr:row>
      <xdr:rowOff>57150</xdr:rowOff>
    </xdr:from>
    <xdr:to>
      <xdr:col>24</xdr:col>
      <xdr:colOff>12700</xdr:colOff>
      <xdr:row>39</xdr:row>
      <xdr:rowOff>57150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674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42</xdr:row>
      <xdr:rowOff>25400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114800" y="6743700"/>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6" name="財政力平均値テキスト">
          <a:extLst>
            <a:ext uri="{FF2B5EF4-FFF2-40B4-BE49-F238E27FC236}">
              <a16:creationId xmlns:a16="http://schemas.microsoft.com/office/drawing/2014/main" id="{00000000-0008-0000-0300-000042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7" name="フローチャート: 判断 66">
          <a:extLst>
            <a:ext uri="{FF2B5EF4-FFF2-40B4-BE49-F238E27FC236}">
              <a16:creationId xmlns:a16="http://schemas.microsoft.com/office/drawing/2014/main" id="{00000000-0008-0000-0300-000043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114300</xdr:rowOff>
    </xdr:from>
    <xdr:to>
      <xdr:col>19</xdr:col>
      <xdr:colOff>184150</xdr:colOff>
      <xdr:row>45</xdr:row>
      <xdr:rowOff>44450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064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29227</xdr:rowOff>
    </xdr:from>
    <xdr:ext cx="736600" cy="259045"/>
    <xdr:sp macro="" textlink="">
      <xdr:nvSpPr>
        <xdr:cNvPr id="70" name="テキスト ボックス 69">
          <a:extLst>
            <a:ext uri="{FF2B5EF4-FFF2-40B4-BE49-F238E27FC236}">
              <a16:creationId xmlns:a16="http://schemas.microsoft.com/office/drawing/2014/main" id="{00000000-0008-0000-0300-000046000000}"/>
            </a:ext>
          </a:extLst>
        </xdr:cNvPr>
        <xdr:cNvSpPr txBox="1"/>
      </xdr:nvSpPr>
      <xdr:spPr>
        <a:xfrm>
          <a:off x="3733800" y="774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114300</xdr:rowOff>
    </xdr:from>
    <xdr:to>
      <xdr:col>15</xdr:col>
      <xdr:colOff>133350</xdr:colOff>
      <xdr:row>45</xdr:row>
      <xdr:rowOff>44450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3175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88900</xdr:rowOff>
    </xdr:from>
    <xdr:to>
      <xdr:col>11</xdr:col>
      <xdr:colOff>31750</xdr:colOff>
      <xdr:row>42</xdr:row>
      <xdr:rowOff>25400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1447800" y="6261100"/>
          <a:ext cx="889000" cy="96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114300</xdr:rowOff>
    </xdr:from>
    <xdr:to>
      <xdr:col>11</xdr:col>
      <xdr:colOff>82550</xdr:colOff>
      <xdr:row>45</xdr:row>
      <xdr:rowOff>44450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2286000" y="765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1397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92727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0668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4" name="楕円 83">
          <a:extLst>
            <a:ext uri="{FF2B5EF4-FFF2-40B4-BE49-F238E27FC236}">
              <a16:creationId xmlns:a16="http://schemas.microsoft.com/office/drawing/2014/main" id="{00000000-0008-0000-0300-000054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99077</xdr:rowOff>
    </xdr:from>
    <xdr:ext cx="762000" cy="259045"/>
    <xdr:sp macro="" textlink="">
      <xdr:nvSpPr>
        <xdr:cNvPr id="85" name="財政力該当値テキスト">
          <a:extLst>
            <a:ext uri="{FF2B5EF4-FFF2-40B4-BE49-F238E27FC236}">
              <a16:creationId xmlns:a16="http://schemas.microsoft.com/office/drawing/2014/main" id="{00000000-0008-0000-0300-000055000000}"/>
            </a:ext>
          </a:extLst>
        </xdr:cNvPr>
        <xdr:cNvSpPr txBox="1"/>
      </xdr:nvSpPr>
      <xdr:spPr>
        <a:xfrm>
          <a:off x="50419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1397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066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4" name="正方形/長方形 93">
          <a:extLst>
            <a:ext uri="{FF2B5EF4-FFF2-40B4-BE49-F238E27FC236}">
              <a16:creationId xmlns:a16="http://schemas.microsoft.com/office/drawing/2014/main" id="{00000000-0008-0000-0300-00005E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4" name="テキスト ボックス 103">
          <a:extLst>
            <a:ext uri="{FF2B5EF4-FFF2-40B4-BE49-F238E27FC236}">
              <a16:creationId xmlns:a16="http://schemas.microsoft.com/office/drawing/2014/main" id="{00000000-0008-0000-0300-000068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保障関係経費は増加傾向であるが、給与の適正化を進めること、公共事業の必要性を精査すること、不要不急の事業を削減すること等により、結果として県債発行、ひいては公債費（起債の償還）を必要最小限に留める等、歳出を抑制するための努力を行ってきた。</a:t>
          </a:r>
        </a:p>
        <a:p>
          <a:r>
            <a:rPr kumimoji="1" lang="ja-JP" altLang="en-US" sz="1300">
              <a:latin typeface="ＭＳ Ｐゴシック" panose="020B0600070205080204" pitchFamily="50" charset="-128"/>
              <a:ea typeface="ＭＳ Ｐゴシック" panose="020B0600070205080204" pitchFamily="50" charset="-128"/>
            </a:rPr>
            <a:t>・歳入面では県税収入が前年度（令和５年度）から約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億円増加した一方で、歳出面では給与改定等により人件費が約</a:t>
          </a:r>
          <a:r>
            <a:rPr kumimoji="1" lang="en-US" altLang="ja-JP" sz="1300">
              <a:latin typeface="ＭＳ Ｐゴシック" panose="020B0600070205080204" pitchFamily="50" charset="-128"/>
              <a:ea typeface="ＭＳ Ｐゴシック" panose="020B0600070205080204" pitchFamily="50" charset="-128"/>
            </a:rPr>
            <a:t>68</a:t>
          </a:r>
          <a:r>
            <a:rPr kumimoji="1" lang="ja-JP" altLang="en-US" sz="1300">
              <a:latin typeface="ＭＳ Ｐゴシック" panose="020B0600070205080204" pitchFamily="50" charset="-128"/>
              <a:ea typeface="ＭＳ Ｐゴシック" panose="020B0600070205080204" pitchFamily="50" charset="-128"/>
            </a:rPr>
            <a:t>億円増加した。これらの結果、経常収支比率は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3</xdr:col>
      <xdr:colOff>95250</xdr:colOff>
      <xdr:row>54</xdr:row>
      <xdr:rowOff>139700</xdr:rowOff>
    </xdr:from>
    <xdr:ext cx="298543" cy="225703"/>
    <xdr:sp macro="" textlink="">
      <xdr:nvSpPr>
        <xdr:cNvPr id="105" name="テキスト ボックス 104">
          <a:extLst>
            <a:ext uri="{FF2B5EF4-FFF2-40B4-BE49-F238E27FC236}">
              <a16:creationId xmlns:a16="http://schemas.microsoft.com/office/drawing/2014/main" id="{00000000-0008-0000-0300-000069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6" name="直線コネクタ 105">
          <a:extLst>
            <a:ext uri="{FF2B5EF4-FFF2-40B4-BE49-F238E27FC236}">
              <a16:creationId xmlns:a16="http://schemas.microsoft.com/office/drawing/2014/main" id="{00000000-0008-0000-0300-00006A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62</xdr:row>
      <xdr:rowOff>12277</xdr:rowOff>
    </xdr:from>
    <xdr:to>
      <xdr:col>23</xdr:col>
      <xdr:colOff>133350</xdr:colOff>
      <xdr:row>67</xdr:row>
      <xdr:rowOff>23706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642177"/>
          <a:ext cx="0" cy="8686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167233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23706</xdr:rowOff>
    </xdr:from>
    <xdr:to>
      <xdr:col>24</xdr:col>
      <xdr:colOff>12700</xdr:colOff>
      <xdr:row>67</xdr:row>
      <xdr:rowOff>23706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98654</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38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62</xdr:row>
      <xdr:rowOff>12277</xdr:rowOff>
    </xdr:from>
    <xdr:to>
      <xdr:col>24</xdr:col>
      <xdr:colOff>12700</xdr:colOff>
      <xdr:row>62</xdr:row>
      <xdr:rowOff>12277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64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62</xdr:row>
      <xdr:rowOff>12277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114800" y="105939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61</xdr:row>
      <xdr:rowOff>135467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5858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100330</xdr:rowOff>
    </xdr:from>
    <xdr:to>
      <xdr:col>15</xdr:col>
      <xdr:colOff>82550</xdr:colOff>
      <xdr:row>61</xdr:row>
      <xdr:rowOff>127423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2336800" y="10215880"/>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100330</xdr:rowOff>
    </xdr:from>
    <xdr:to>
      <xdr:col>11</xdr:col>
      <xdr:colOff>31750</xdr:colOff>
      <xdr:row>62</xdr:row>
      <xdr:rowOff>100754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215880"/>
          <a:ext cx="889000" cy="51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103294</xdr:rowOff>
    </xdr:from>
    <xdr:to>
      <xdr:col>11</xdr:col>
      <xdr:colOff>82550</xdr:colOff>
      <xdr:row>61</xdr:row>
      <xdr:rowOff>33444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18221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95673</xdr:rowOff>
    </xdr:from>
    <xdr:to>
      <xdr:col>7</xdr:col>
      <xdr:colOff>31750</xdr:colOff>
      <xdr:row>64</xdr:row>
      <xdr:rowOff>25823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08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10600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098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132927</xdr:rowOff>
    </xdr:from>
    <xdr:to>
      <xdr:col>23</xdr:col>
      <xdr:colOff>184150</xdr:colOff>
      <xdr:row>62</xdr:row>
      <xdr:rowOff>63077</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54204</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51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84667</xdr:rowOff>
    </xdr:from>
    <xdr:to>
      <xdr:col>19</xdr:col>
      <xdr:colOff>184150</xdr:colOff>
      <xdr:row>62</xdr:row>
      <xdr:rowOff>14817</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24994</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31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49530</xdr:rowOff>
    </xdr:from>
    <xdr:to>
      <xdr:col>11</xdr:col>
      <xdr:colOff>82550</xdr:colOff>
      <xdr:row>59</xdr:row>
      <xdr:rowOff>151130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161307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161731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[225,140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年度当初から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年度当初にかけて約</a:t>
          </a:r>
          <a:r>
            <a:rPr kumimoji="1" lang="en-US" altLang="ja-JP" sz="1300">
              <a:latin typeface="ＭＳ Ｐゴシック" panose="020B0600070205080204" pitchFamily="50" charset="-128"/>
              <a:ea typeface="ＭＳ Ｐゴシック" panose="020B0600070205080204" pitchFamily="50" charset="-128"/>
            </a:rPr>
            <a:t>670</a:t>
          </a:r>
          <a:r>
            <a:rPr kumimoji="1" lang="ja-JP" altLang="en-US" sz="1300">
              <a:latin typeface="ＭＳ Ｐゴシック" panose="020B0600070205080204" pitchFamily="50" charset="-128"/>
              <a:ea typeface="ＭＳ Ｐゴシック" panose="020B0600070205080204" pitchFamily="50" charset="-128"/>
            </a:rPr>
            <a:t>人の定数削減を行う等の内部努力や給与制度の見直しにより、人件費の削減に努めている。</a:t>
          </a:r>
        </a:p>
        <a:p>
          <a:r>
            <a:rPr kumimoji="1" lang="ja-JP" altLang="en-US" sz="1300">
              <a:latin typeface="ＭＳ Ｐゴシック" panose="020B0600070205080204" pitchFamily="50" charset="-128"/>
              <a:ea typeface="ＭＳ Ｐゴシック" panose="020B0600070205080204" pitchFamily="50" charset="-128"/>
            </a:rPr>
            <a:t>・令和６年度時点で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の県有施設において指定管理者制度を導入しており、今後も引き続き内部管理費の削減に努める。</a:t>
          </a:r>
        </a:p>
        <a:p>
          <a:r>
            <a:rPr kumimoji="1" lang="ja-JP" altLang="en-US" sz="1300">
              <a:latin typeface="ＭＳ Ｐゴシック" panose="020B0600070205080204" pitchFamily="50" charset="-128"/>
              <a:ea typeface="ＭＳ Ｐゴシック" panose="020B0600070205080204" pitchFamily="50" charset="-128"/>
            </a:rPr>
            <a:t>・新型コロナウイルス感染症対策事業の終了に伴い物件費が減少した一方で、給与改定等に伴い人件費が増加したことにより、前年度（令和５年度）と比較して</a:t>
          </a:r>
          <a:r>
            <a:rPr kumimoji="1" lang="en-US" altLang="ja-JP" sz="1300">
              <a:latin typeface="ＭＳ Ｐゴシック" panose="020B0600070205080204" pitchFamily="50" charset="-128"/>
              <a:ea typeface="ＭＳ Ｐゴシック" panose="020B0600070205080204" pitchFamily="50" charset="-128"/>
            </a:rPr>
            <a:t>1,562</a:t>
          </a:r>
          <a:r>
            <a:rPr kumimoji="1" lang="ja-JP" altLang="en-US" sz="1300">
              <a:latin typeface="ＭＳ Ｐゴシック" panose="020B0600070205080204" pitchFamily="50" charset="-128"/>
              <a:ea typeface="ＭＳ Ｐゴシック" panose="020B0600070205080204" pitchFamily="50" charset="-128"/>
            </a:rPr>
            <a:t>円増加した。</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16664</xdr:rowOff>
    </xdr:from>
    <xdr:to>
      <xdr:col>23</xdr:col>
      <xdr:colOff>133350</xdr:colOff>
      <xdr:row>88</xdr:row>
      <xdr:rowOff>40917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4247014"/>
          <a:ext cx="0" cy="8815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12994</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10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40917</xdr:rowOff>
    </xdr:from>
    <xdr:to>
      <xdr:col>24</xdr:col>
      <xdr:colOff>12700</xdr:colOff>
      <xdr:row>88</xdr:row>
      <xdr:rowOff>40917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128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103041</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99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16664</xdr:rowOff>
    </xdr:from>
    <xdr:to>
      <xdr:col>24</xdr:col>
      <xdr:colOff>12700</xdr:colOff>
      <xdr:row>83</xdr:row>
      <xdr:rowOff>16664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4247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155997</xdr:rowOff>
    </xdr:from>
    <xdr:to>
      <xdr:col>23</xdr:col>
      <xdr:colOff>133350</xdr:colOff>
      <xdr:row>87</xdr:row>
      <xdr:rowOff>38390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900697"/>
          <a:ext cx="838200" cy="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152288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554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135761</xdr:rowOff>
    </xdr:from>
    <xdr:to>
      <xdr:col>23</xdr:col>
      <xdr:colOff>184150</xdr:colOff>
      <xdr:row>86</xdr:row>
      <xdr:rowOff>65911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70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155997</xdr:rowOff>
    </xdr:from>
    <xdr:to>
      <xdr:col>19</xdr:col>
      <xdr:colOff>133350</xdr:colOff>
      <xdr:row>88</xdr:row>
      <xdr:rowOff>137334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4900697"/>
          <a:ext cx="889000" cy="32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135164</xdr:rowOff>
    </xdr:from>
    <xdr:to>
      <xdr:col>19</xdr:col>
      <xdr:colOff>184150</xdr:colOff>
      <xdr:row>85</xdr:row>
      <xdr:rowOff>65314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75491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152826</xdr:rowOff>
    </xdr:from>
    <xdr:to>
      <xdr:col>15</xdr:col>
      <xdr:colOff>82550</xdr:colOff>
      <xdr:row>88</xdr:row>
      <xdr:rowOff>137334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383176"/>
          <a:ext cx="889000" cy="84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100473</xdr:rowOff>
    </xdr:from>
    <xdr:to>
      <xdr:col>15</xdr:col>
      <xdr:colOff>133350</xdr:colOff>
      <xdr:row>87</xdr:row>
      <xdr:rowOff>30623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84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40800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6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86688</xdr:rowOff>
    </xdr:from>
    <xdr:to>
      <xdr:col>11</xdr:col>
      <xdr:colOff>31750</xdr:colOff>
      <xdr:row>83</xdr:row>
      <xdr:rowOff>152826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4138"/>
          <a:ext cx="889000" cy="409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61282</xdr:rowOff>
    </xdr:from>
    <xdr:to>
      <xdr:col>11</xdr:col>
      <xdr:colOff>82550</xdr:colOff>
      <xdr:row>83</xdr:row>
      <xdr:rowOff>162882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29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1609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6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110313</xdr:rowOff>
    </xdr:from>
    <xdr:to>
      <xdr:col>7</xdr:col>
      <xdr:colOff>31750</xdr:colOff>
      <xdr:row>82</xdr:row>
      <xdr:rowOff>40463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97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25240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8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159040</xdr:rowOff>
    </xdr:from>
    <xdr:to>
      <xdr:col>23</xdr:col>
      <xdr:colOff>184150</xdr:colOff>
      <xdr:row>87</xdr:row>
      <xdr:rowOff>89190</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9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131117</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8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105197</xdr:rowOff>
    </xdr:from>
    <xdr:to>
      <xdr:col>19</xdr:col>
      <xdr:colOff>184150</xdr:colOff>
      <xdr:row>87</xdr:row>
      <xdr:rowOff>35347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84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20124</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936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86534</xdr:rowOff>
    </xdr:from>
    <xdr:to>
      <xdr:col>15</xdr:col>
      <xdr:colOff>133350</xdr:colOff>
      <xdr:row>89</xdr:row>
      <xdr:rowOff>16684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51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1461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52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102026</xdr:rowOff>
    </xdr:from>
    <xdr:to>
      <xdr:col>11</xdr:col>
      <xdr:colOff>82550</xdr:colOff>
      <xdr:row>84</xdr:row>
      <xdr:rowOff>32176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33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16953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41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35888</xdr:rowOff>
    </xdr:from>
    <xdr:to>
      <xdr:col>7</xdr:col>
      <xdr:colOff>31750</xdr:colOff>
      <xdr:row>81</xdr:row>
      <xdr:rowOff>137488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147665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2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県では時限的、特例的ないわゆる「給与カット」は現在行っていないが、「わたり」の廃止や諸手当の見直しなど県独自に給与制度自体の適正化を行い、あわせて民間の水準を考慮した給与改定を行うことにより、恒常的に給与カットと同等以上の人件費削減効果をあげてきたところであり、ラスパイレス指数（給与水準）は令和６年４月１日現在全都道府県中第</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位の</a:t>
          </a:r>
          <a:r>
            <a:rPr kumimoji="1" lang="en-US" altLang="ja-JP" sz="1300">
              <a:latin typeface="ＭＳ Ｐゴシック" panose="020B0600070205080204" pitchFamily="50" charset="-128"/>
              <a:ea typeface="ＭＳ Ｐゴシック" panose="020B0600070205080204" pitchFamily="50" charset="-128"/>
            </a:rPr>
            <a:t>96.6</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84</xdr:row>
      <xdr:rowOff>42334</xdr:rowOff>
    </xdr:from>
    <xdr:to>
      <xdr:col>81</xdr:col>
      <xdr:colOff>44450</xdr:colOff>
      <xdr:row>89</xdr:row>
      <xdr:rowOff>29634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444134"/>
          <a:ext cx="0" cy="8445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128711</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418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84</xdr:row>
      <xdr:rowOff>42334</xdr:rowOff>
    </xdr:from>
    <xdr:to>
      <xdr:col>81</xdr:col>
      <xdr:colOff>133350</xdr:colOff>
      <xdr:row>84</xdr:row>
      <xdr:rowOff>42334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444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52916</xdr:rowOff>
    </xdr:from>
    <xdr:to>
      <xdr:col>81</xdr:col>
      <xdr:colOff>44450</xdr:colOff>
      <xdr:row>84</xdr:row>
      <xdr:rowOff>42334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283266"/>
          <a:ext cx="8382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103311</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48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83</xdr:row>
      <xdr:rowOff>52916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12240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114300</xdr:rowOff>
    </xdr:from>
    <xdr:to>
      <xdr:col>72</xdr:col>
      <xdr:colOff>203200</xdr:colOff>
      <xdr:row>82</xdr:row>
      <xdr:rowOff>63500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0017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81</xdr:row>
      <xdr:rowOff>114300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39615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84261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14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2116</xdr:rowOff>
    </xdr:from>
    <xdr:to>
      <xdr:col>77</xdr:col>
      <xdr:colOff>95250</xdr:colOff>
      <xdr:row>83</xdr:row>
      <xdr:rowOff>103716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23284</xdr:rowOff>
    </xdr:from>
    <xdr:to>
      <xdr:col>64</xdr:col>
      <xdr:colOff>152400</xdr:colOff>
      <xdr:row>81</xdr:row>
      <xdr:rowOff>124884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135061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・人口</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万人当たり職員数については、それぞれ規模のメリットが大きく反映される指標であり、人口最少の鳥取県においては、全国最少レベルの職員数であっても低い評価となる傾向がある。（地方自治体の行政運営においては、人口にかかわらず固定の行政サービスを提供するために配置が義務付け又は必要な職員があること。また、地理的条件や地域特性によって対応すべき課題量は多種多様であることから、人口指標のみで分析及び評価することは困難である。）</a:t>
          </a:r>
        </a:p>
        <a:p>
          <a:r>
            <a:rPr kumimoji="1" lang="ja-JP" altLang="en-US" sz="1050">
              <a:latin typeface="ＭＳ Ｐゴシック" panose="020B0600070205080204" pitchFamily="50" charset="-128"/>
              <a:ea typeface="ＭＳ Ｐゴシック" panose="020B0600070205080204" pitchFamily="50" charset="-128"/>
            </a:rPr>
            <a:t>・簡素で機能的な組織の構築を図るため、カイゼン活動の推進や</a:t>
          </a:r>
          <a:r>
            <a:rPr kumimoji="1" lang="en-US" altLang="ja-JP" sz="1050">
              <a:latin typeface="ＭＳ Ｐゴシック" panose="020B0600070205080204" pitchFamily="50" charset="-128"/>
              <a:ea typeface="ＭＳ Ｐゴシック" panose="020B0600070205080204" pitchFamily="50" charset="-128"/>
            </a:rPr>
            <a:t>ICT</a:t>
          </a:r>
          <a:r>
            <a:rPr kumimoji="1" lang="ja-JP" altLang="en-US" sz="1050">
              <a:latin typeface="ＭＳ Ｐゴシック" panose="020B0600070205080204" pitchFamily="50" charset="-128"/>
              <a:ea typeface="ＭＳ Ｐゴシック" panose="020B0600070205080204" pitchFamily="50" charset="-128"/>
            </a:rPr>
            <a:t>の活用等により業務の無理・ムダを省き、スクラップアンドビルドを徹底した適正な定数管理を維持してきており、引き続き限られた人材を有効に活用しながら効率的に行政運営が行えるよう適正な職員体制の構築に努めていく。</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61</xdr:row>
      <xdr:rowOff>81496</xdr:rowOff>
    </xdr:from>
    <xdr:to>
      <xdr:col>81</xdr:col>
      <xdr:colOff>44450</xdr:colOff>
      <xdr:row>67</xdr:row>
      <xdr:rowOff>100762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539946"/>
          <a:ext cx="0" cy="1047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72839</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55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100762</xdr:rowOff>
    </xdr:from>
    <xdr:to>
      <xdr:col>81</xdr:col>
      <xdr:colOff>133350</xdr:colOff>
      <xdr:row>67</xdr:row>
      <xdr:rowOff>100762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58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167873</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28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61</xdr:row>
      <xdr:rowOff>81496</xdr:rowOff>
    </xdr:from>
    <xdr:to>
      <xdr:col>81</xdr:col>
      <xdr:colOff>133350</xdr:colOff>
      <xdr:row>61</xdr:row>
      <xdr:rowOff>81496</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53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47426</xdr:rowOff>
    </xdr:from>
    <xdr:to>
      <xdr:col>81</xdr:col>
      <xdr:colOff>44450</xdr:colOff>
      <xdr:row>62</xdr:row>
      <xdr:rowOff>133409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677326"/>
          <a:ext cx="838200" cy="8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63</xdr:row>
      <xdr:rowOff>90352</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891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118275</xdr:rowOff>
    </xdr:from>
    <xdr:to>
      <xdr:col>81</xdr:col>
      <xdr:colOff>95250</xdr:colOff>
      <xdr:row>64</xdr:row>
      <xdr:rowOff>48425</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91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41648</xdr:rowOff>
    </xdr:from>
    <xdr:to>
      <xdr:col>77</xdr:col>
      <xdr:colOff>44450</xdr:colOff>
      <xdr:row>62</xdr:row>
      <xdr:rowOff>47426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328648"/>
          <a:ext cx="889000" cy="34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135454</xdr:rowOff>
    </xdr:from>
    <xdr:to>
      <xdr:col>77</xdr:col>
      <xdr:colOff>95250</xdr:colOff>
      <xdr:row>63</xdr:row>
      <xdr:rowOff>65604</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76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50381</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851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41648</xdr:rowOff>
    </xdr:from>
    <xdr:to>
      <xdr:col>72</xdr:col>
      <xdr:colOff>203200</xdr:colOff>
      <xdr:row>60</xdr:row>
      <xdr:rowOff>55804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328648"/>
          <a:ext cx="889000" cy="1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2176</xdr:rowOff>
    </xdr:from>
    <xdr:to>
      <xdr:col>73</xdr:col>
      <xdr:colOff>44450</xdr:colOff>
      <xdr:row>62</xdr:row>
      <xdr:rowOff>103776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63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88553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718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86334</xdr:rowOff>
    </xdr:from>
    <xdr:to>
      <xdr:col>68</xdr:col>
      <xdr:colOff>152400</xdr:colOff>
      <xdr:row>60</xdr:row>
      <xdr:rowOff>55804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201884"/>
          <a:ext cx="889000" cy="1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106304</xdr:rowOff>
    </xdr:from>
    <xdr:to>
      <xdr:col>68</xdr:col>
      <xdr:colOff>203200</xdr:colOff>
      <xdr:row>62</xdr:row>
      <xdr:rowOff>36454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56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21231</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65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117530</xdr:rowOff>
    </xdr:from>
    <xdr:to>
      <xdr:col>64</xdr:col>
      <xdr:colOff>152400</xdr:colOff>
      <xdr:row>61</xdr:row>
      <xdr:rowOff>47680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0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32457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49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82609</xdr:rowOff>
    </xdr:from>
    <xdr:to>
      <xdr:col>81</xdr:col>
      <xdr:colOff>95250</xdr:colOff>
      <xdr:row>63</xdr:row>
      <xdr:rowOff>12759</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71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99136</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55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168076</xdr:rowOff>
    </xdr:from>
    <xdr:to>
      <xdr:col>77</xdr:col>
      <xdr:colOff>95250</xdr:colOff>
      <xdr:row>62</xdr:row>
      <xdr:rowOff>98226</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6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108403</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395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162298</xdr:rowOff>
    </xdr:from>
    <xdr:to>
      <xdr:col>73</xdr:col>
      <xdr:colOff>44450</xdr:colOff>
      <xdr:row>60</xdr:row>
      <xdr:rowOff>92448</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27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102625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4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5004</xdr:rowOff>
    </xdr:from>
    <xdr:to>
      <xdr:col>68</xdr:col>
      <xdr:colOff>203200</xdr:colOff>
      <xdr:row>60</xdr:row>
      <xdr:rowOff>106604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2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116781</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0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35534</xdr:rowOff>
    </xdr:from>
    <xdr:to>
      <xdr:col>64</xdr:col>
      <xdr:colOff>152400</xdr:colOff>
      <xdr:row>59</xdr:row>
      <xdr:rowOff>137134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1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147311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991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・大規模な</a:t>
          </a:r>
          <a:r>
            <a:rPr kumimoji="1" lang="en-US" altLang="ja-JP" sz="1300">
              <a:latin typeface="ＭＳ Ｐゴシック" panose="020B0600070205080204" pitchFamily="50" charset="-128"/>
              <a:ea typeface="ＭＳ Ｐゴシック" panose="020B0600070205080204" pitchFamily="50" charset="-128"/>
            </a:rPr>
            <a:t>PFI</a:t>
          </a:r>
          <a:r>
            <a:rPr kumimoji="1" lang="ja-JP" altLang="en-US" sz="1300">
              <a:latin typeface="ＭＳ Ｐゴシック" panose="020B0600070205080204" pitchFamily="50" charset="-128"/>
              <a:ea typeface="ＭＳ Ｐゴシック" panose="020B0600070205080204" pitchFamily="50" charset="-128"/>
            </a:rPr>
            <a:t>（鳥取県立美術館整備費）に基づく支出額の算入が本格化（</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算定比約５億円増）したこと等により、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・引き続き、県債の新規発行の抑制や、発行する場合も交付税措置のある起債を有効活用するなど、更なる改善を進めていく。</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158750</xdr:rowOff>
    </xdr:from>
    <xdr:to>
      <xdr:col>81</xdr:col>
      <xdr:colOff>44450</xdr:colOff>
      <xdr:row>45</xdr:row>
      <xdr:rowOff>66040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50240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73677</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158750</xdr:rowOff>
    </xdr:from>
    <xdr:to>
      <xdr:col>81</xdr:col>
      <xdr:colOff>133350</xdr:colOff>
      <xdr:row>37</xdr:row>
      <xdr:rowOff>158750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50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76200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70573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41</xdr:row>
      <xdr:rowOff>27940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96087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41</xdr:row>
      <xdr:rowOff>52070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4401800" y="696087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42</xdr:row>
      <xdr:rowOff>97790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70815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102870</xdr:rowOff>
    </xdr:from>
    <xdr:to>
      <xdr:col>68</xdr:col>
      <xdr:colOff>203200</xdr:colOff>
      <xdr:row>40</xdr:row>
      <xdr:rowOff>33020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78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41927</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138447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87647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・財政誘導目標の下、県債の新規発行の抑制に努めるなどの財政運営を行っており、相対的に高い健全度を保っている。</a:t>
          </a:r>
        </a:p>
        <a:p>
          <a:r>
            <a:rPr kumimoji="1" lang="ja-JP" altLang="en-US" sz="1300">
              <a:latin typeface="ＭＳ Ｐゴシック" panose="020B0600070205080204" pitchFamily="50" charset="-128"/>
              <a:ea typeface="ＭＳ Ｐゴシック" panose="020B0600070205080204" pitchFamily="50" charset="-128"/>
            </a:rPr>
            <a:t>・国土強靭化債等の防災関係の起債の積極活用等によって臨時財政対策債を除く起債残高が増加した（約</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億円）こと等により、前年度（令和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年度）と比較して、将来負担比率は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・引き続き、行財政改革を進め、財政の健全化を進める。</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22</xdr:row>
      <xdr:rowOff>88392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759964"/>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60469</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83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88392</xdr:rowOff>
    </xdr:from>
    <xdr:to>
      <xdr:col>81</xdr:col>
      <xdr:colOff>133350</xdr:colOff>
      <xdr:row>22</xdr:row>
      <xdr:rowOff>88392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6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154432</xdr:rowOff>
    </xdr:from>
    <xdr:to>
      <xdr:col>81</xdr:col>
      <xdr:colOff>44450</xdr:colOff>
      <xdr:row>16</xdr:row>
      <xdr:rowOff>16764</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179800" y="2726182"/>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31767</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28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59690</xdr:rowOff>
    </xdr:from>
    <xdr:to>
      <xdr:col>81</xdr:col>
      <xdr:colOff>95250</xdr:colOff>
      <xdr:row>19</xdr:row>
      <xdr:rowOff>161290</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31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106172</xdr:rowOff>
    </xdr:from>
    <xdr:to>
      <xdr:col>77</xdr:col>
      <xdr:colOff>44450</xdr:colOff>
      <xdr:row>15</xdr:row>
      <xdr:rowOff>154432</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5290800" y="267792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74168</xdr:rowOff>
    </xdr:from>
    <xdr:to>
      <xdr:col>77</xdr:col>
      <xdr:colOff>95250</xdr:colOff>
      <xdr:row>20</xdr:row>
      <xdr:rowOff>4318</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3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160545</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41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2413</xdr:rowOff>
    </xdr:from>
    <xdr:to>
      <xdr:col>72</xdr:col>
      <xdr:colOff>203200</xdr:colOff>
      <xdr:row>15</xdr:row>
      <xdr:rowOff>106172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4401800" y="2574163"/>
          <a:ext cx="8890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81407</xdr:rowOff>
    </xdr:from>
    <xdr:to>
      <xdr:col>73</xdr:col>
      <xdr:colOff>44450</xdr:colOff>
      <xdr:row>20</xdr:row>
      <xdr:rowOff>11557</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3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167784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425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2413</xdr:rowOff>
    </xdr:from>
    <xdr:to>
      <xdr:col>68</xdr:col>
      <xdr:colOff>152400</xdr:colOff>
      <xdr:row>16</xdr:row>
      <xdr:rowOff>60198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574163"/>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151511</xdr:rowOff>
    </xdr:from>
    <xdr:to>
      <xdr:col>68</xdr:col>
      <xdr:colOff>203200</xdr:colOff>
      <xdr:row>19</xdr:row>
      <xdr:rowOff>81661</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66438</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2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151257</xdr:rowOff>
    </xdr:from>
    <xdr:to>
      <xdr:col>64</xdr:col>
      <xdr:colOff>152400</xdr:colOff>
      <xdr:row>21</xdr:row>
      <xdr:rowOff>81407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58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66184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66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137414</xdr:rowOff>
    </xdr:from>
    <xdr:to>
      <xdr:col>81</xdr:col>
      <xdr:colOff>95250</xdr:colOff>
      <xdr:row>16</xdr:row>
      <xdr:rowOff>67564</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58691</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63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103632</xdr:rowOff>
    </xdr:from>
    <xdr:to>
      <xdr:col>77</xdr:col>
      <xdr:colOff>95250</xdr:colOff>
      <xdr:row>16</xdr:row>
      <xdr:rowOff>33782</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6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43959</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444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55372</xdr:rowOff>
    </xdr:from>
    <xdr:to>
      <xdr:col>73</xdr:col>
      <xdr:colOff>44450</xdr:colOff>
      <xdr:row>15</xdr:row>
      <xdr:rowOff>156972</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62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167149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9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123063</xdr:rowOff>
    </xdr:from>
    <xdr:to>
      <xdr:col>68</xdr:col>
      <xdr:colOff>203200</xdr:colOff>
      <xdr:row>15</xdr:row>
      <xdr:rowOff>53213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52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9398</xdr:rowOff>
    </xdr:from>
    <xdr:to>
      <xdr:col>64</xdr:col>
      <xdr:colOff>152400</xdr:colOff>
      <xdr:row>16</xdr:row>
      <xdr:rowOff>110998</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75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121175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2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534,003
527,998
3,507.03
388,615,120
375,323,514
6,480,452
220,592,361
593,448,533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・「わたり」の廃止や諸手当の見直しなど県独自に給与制度自体の適正化を行い、あわせて民間の水準を踏まえた給与改定を行ってきている。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年度当初から令和元年度にかけて約</a:t>
          </a:r>
          <a:r>
            <a:rPr kumimoji="1" lang="en-US" altLang="ja-JP" sz="1300">
              <a:latin typeface="ＭＳ Ｐゴシック" panose="020B0600070205080204" pitchFamily="50" charset="-128"/>
              <a:ea typeface="ＭＳ Ｐゴシック" panose="020B0600070205080204" pitchFamily="50" charset="-128"/>
            </a:rPr>
            <a:t>670</a:t>
          </a:r>
          <a:r>
            <a:rPr kumimoji="1" lang="ja-JP" altLang="en-US" sz="1300">
              <a:latin typeface="ＭＳ Ｐゴシック" panose="020B0600070205080204" pitchFamily="50" charset="-128"/>
              <a:ea typeface="ＭＳ Ｐゴシック" panose="020B0600070205080204" pitchFamily="50" charset="-128"/>
            </a:rPr>
            <a:t>人の定数削減を行うなどの内部努力や給与制度の見直しにより人件費の削減に努めている。</a:t>
          </a:r>
        </a:p>
        <a:p>
          <a:r>
            <a:rPr kumimoji="1" lang="ja-JP" altLang="en-US" sz="1300">
              <a:latin typeface="ＭＳ Ｐゴシック" panose="020B0600070205080204" pitchFamily="50" charset="-128"/>
              <a:ea typeface="ＭＳ Ｐゴシック" panose="020B0600070205080204" pitchFamily="50" charset="-128"/>
            </a:rPr>
            <a:t>・今後も、引き続きトータルでの適正化に努めていく。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39</xdr:row>
      <xdr:rowOff>118835</xdr:rowOff>
    </xdr:from>
    <xdr:to>
      <xdr:col>24</xdr:col>
      <xdr:colOff>25400</xdr:colOff>
      <xdr:row>41</xdr:row>
      <xdr:rowOff>37193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6805385"/>
          <a:ext cx="0" cy="26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33762</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654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118835</xdr:rowOff>
    </xdr:from>
    <xdr:to>
      <xdr:col>24</xdr:col>
      <xdr:colOff>114300</xdr:colOff>
      <xdr:row>39</xdr:row>
      <xdr:rowOff>118835</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6805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118836</xdr:rowOff>
    </xdr:from>
    <xdr:to>
      <xdr:col>24</xdr:col>
      <xdr:colOff>25400</xdr:colOff>
      <xdr:row>40</xdr:row>
      <xdr:rowOff>45357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6119586"/>
          <a:ext cx="838200" cy="78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4735</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86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27215</xdr:rowOff>
    </xdr:from>
    <xdr:to>
      <xdr:col>24</xdr:col>
      <xdr:colOff>76200</xdr:colOff>
      <xdr:row>40</xdr:row>
      <xdr:rowOff>128815</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8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118836</xdr:rowOff>
    </xdr:from>
    <xdr:to>
      <xdr:col>19</xdr:col>
      <xdr:colOff>187325</xdr:colOff>
      <xdr:row>38</xdr:row>
      <xdr:rowOff>61685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6119586"/>
          <a:ext cx="889000" cy="45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100693</xdr:rowOff>
    </xdr:from>
    <xdr:to>
      <xdr:col>20</xdr:col>
      <xdr:colOff>38100</xdr:colOff>
      <xdr:row>36</xdr:row>
      <xdr:rowOff>30843</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15620</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8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102507</xdr:rowOff>
    </xdr:from>
    <xdr:to>
      <xdr:col>15</xdr:col>
      <xdr:colOff>98425</xdr:colOff>
      <xdr:row>38</xdr:row>
      <xdr:rowOff>61685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760357"/>
          <a:ext cx="889000" cy="8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141515</xdr:rowOff>
    </xdr:from>
    <xdr:to>
      <xdr:col>15</xdr:col>
      <xdr:colOff>149225</xdr:colOff>
      <xdr:row>39</xdr:row>
      <xdr:rowOff>71665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65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56442</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74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102507</xdr:rowOff>
    </xdr:from>
    <xdr:to>
      <xdr:col>11</xdr:col>
      <xdr:colOff>9525</xdr:colOff>
      <xdr:row>39</xdr:row>
      <xdr:rowOff>53522</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760357"/>
          <a:ext cx="889000" cy="97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2722</xdr:rowOff>
    </xdr:from>
    <xdr:to>
      <xdr:col>11</xdr:col>
      <xdr:colOff>60325</xdr:colOff>
      <xdr:row>35</xdr:row>
      <xdr:rowOff>104322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89099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08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133350</xdr:rowOff>
    </xdr:from>
    <xdr:to>
      <xdr:col>6</xdr:col>
      <xdr:colOff>171450</xdr:colOff>
      <xdr:row>40</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48277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166007</xdr:rowOff>
    </xdr:from>
    <xdr:to>
      <xdr:col>24</xdr:col>
      <xdr:colOff>76200</xdr:colOff>
      <xdr:row>40</xdr:row>
      <xdr:rowOff>96157</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8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74584</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68036</xdr:rowOff>
    </xdr:from>
    <xdr:to>
      <xdr:col>20</xdr:col>
      <xdr:colOff>38100</xdr:colOff>
      <xdr:row>35</xdr:row>
      <xdr:rowOff>169636</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8363</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8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122663</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29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51707</xdr:rowOff>
    </xdr:from>
    <xdr:to>
      <xdr:col>11</xdr:col>
      <xdr:colOff>60325</xdr:colOff>
      <xdr:row>33</xdr:row>
      <xdr:rowOff>153307</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163484</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68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114499</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645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・物件費に係る経常収支比率は、グループ内平均と比較して高くなっており、今後も経費の節減合理化等を図っていく。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20</xdr:row>
      <xdr:rowOff>99077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156227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61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99077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46990</xdr:rowOff>
    </xdr:from>
    <xdr:to>
      <xdr:col>82</xdr:col>
      <xdr:colOff>107950</xdr:colOff>
      <xdr:row>19</xdr:row>
      <xdr:rowOff>92710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618740"/>
          <a:ext cx="0" cy="73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64787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32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92710</xdr:rowOff>
    </xdr:from>
    <xdr:to>
      <xdr:col>82</xdr:col>
      <xdr:colOff>196850</xdr:colOff>
      <xdr:row>19</xdr:row>
      <xdr:rowOff>92710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35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133367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46990</xdr:rowOff>
    </xdr:from>
    <xdr:to>
      <xdr:col>82</xdr:col>
      <xdr:colOff>196850</xdr:colOff>
      <xdr:row>15</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61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304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127017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70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302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19</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8450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90140"/>
          <a:ext cx="889000" cy="59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16</xdr:row>
      <xdr:rowOff>149860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9014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156210</xdr:rowOff>
    </xdr:from>
    <xdr:to>
      <xdr:col>69</xdr:col>
      <xdr:colOff>142875</xdr:colOff>
      <xdr:row>14</xdr:row>
      <xdr:rowOff>86360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38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71137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167640</xdr:rowOff>
    </xdr:from>
    <xdr:to>
      <xdr:col>82</xdr:col>
      <xdr:colOff>158750</xdr:colOff>
      <xdr:row>19</xdr:row>
      <xdr:rowOff>97790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76217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・町村の福祉事務所設置が進み生活保護費が減少して以降、現在と同程度の水準となっており、グループ内平均と比較すると、扶助費に係る経常収支比率は低くなっている。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5" name="扶助費グラフ枠">
          <a:extLst>
            <a:ext uri="{FF2B5EF4-FFF2-40B4-BE49-F238E27FC236}">
              <a16:creationId xmlns:a16="http://schemas.microsoft.com/office/drawing/2014/main" id="{00000000-0008-0000-0400-0000AF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55</xdr:row>
      <xdr:rowOff>1270</xdr:rowOff>
    </xdr:from>
    <xdr:to>
      <xdr:col>24</xdr:col>
      <xdr:colOff>25400</xdr:colOff>
      <xdr:row>60</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flipV="1">
          <a:off x="4826000" y="94310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156227</xdr:rowOff>
    </xdr:from>
    <xdr:ext cx="762000" cy="259045"/>
    <xdr:sp macro="" textlink="">
      <xdr:nvSpPr>
        <xdr:cNvPr id="177" name="扶助費最小値テキスト">
          <a:extLst>
            <a:ext uri="{FF2B5EF4-FFF2-40B4-BE49-F238E27FC236}">
              <a16:creationId xmlns:a16="http://schemas.microsoft.com/office/drawing/2014/main" id="{00000000-0008-0000-0400-0000B1000000}"/>
            </a:ext>
          </a:extLst>
        </xdr:cNvPr>
        <xdr:cNvSpPr txBox="1"/>
      </xdr:nvSpPr>
      <xdr:spPr>
        <a:xfrm>
          <a:off x="4914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xdr:rowOff>
    </xdr:from>
    <xdr:to>
      <xdr:col>24</xdr:col>
      <xdr:colOff>114300</xdr:colOff>
      <xdr:row>60</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1029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87647</xdr:rowOff>
    </xdr:from>
    <xdr:ext cx="762000" cy="259045"/>
    <xdr:sp macro="" textlink="">
      <xdr:nvSpPr>
        <xdr:cNvPr id="179" name="扶助費最大値テキスト">
          <a:extLst>
            <a:ext uri="{FF2B5EF4-FFF2-40B4-BE49-F238E27FC236}">
              <a16:creationId xmlns:a16="http://schemas.microsoft.com/office/drawing/2014/main" id="{00000000-0008-0000-0400-0000B3000000}"/>
            </a:ext>
          </a:extLst>
        </xdr:cNvPr>
        <xdr:cNvSpPr txBox="1"/>
      </xdr:nvSpPr>
      <xdr:spPr>
        <a:xfrm>
          <a:off x="4914900" y="917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55</xdr:row>
      <xdr:rowOff>1270</xdr:rowOff>
    </xdr:from>
    <xdr:to>
      <xdr:col>24</xdr:col>
      <xdr:colOff>114300</xdr:colOff>
      <xdr:row>55</xdr:row>
      <xdr:rowOff>1270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9431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161290</xdr:rowOff>
    </xdr:from>
    <xdr:to>
      <xdr:col>24</xdr:col>
      <xdr:colOff>25400</xdr:colOff>
      <xdr:row>55</xdr:row>
      <xdr:rowOff>1270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3987800" y="924814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2" name="扶助費平均値テキスト">
          <a:extLst>
            <a:ext uri="{FF2B5EF4-FFF2-40B4-BE49-F238E27FC236}">
              <a16:creationId xmlns:a16="http://schemas.microsoft.com/office/drawing/2014/main" id="{00000000-0008-0000-0400-0000B6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161290</xdr:rowOff>
    </xdr:from>
    <xdr:to>
      <xdr:col>19</xdr:col>
      <xdr:colOff>187325</xdr:colOff>
      <xdr:row>54</xdr:row>
      <xdr:rowOff>81280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098800" y="9248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6" name="テキスト ボックス 185">
          <a:extLst>
            <a:ext uri="{FF2B5EF4-FFF2-40B4-BE49-F238E27FC236}">
              <a16:creationId xmlns:a16="http://schemas.microsoft.com/office/drawing/2014/main" id="{00000000-0008-0000-0400-0000BA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35560</xdr:rowOff>
    </xdr:from>
    <xdr:to>
      <xdr:col>15</xdr:col>
      <xdr:colOff>98425</xdr:colOff>
      <xdr:row>54</xdr:row>
      <xdr:rowOff>81280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2209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54</xdr:row>
      <xdr:rowOff>81280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1320800" y="9293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xdr:rowOff>
    </xdr:from>
    <xdr:to>
      <xdr:col>11</xdr:col>
      <xdr:colOff>60325</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2159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1828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53340</xdr:rowOff>
    </xdr:from>
    <xdr:to>
      <xdr:col>6</xdr:col>
      <xdr:colOff>171450</xdr:colOff>
      <xdr:row>56</xdr:row>
      <xdr:rowOff>154940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1270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139717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939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121920</xdr:rowOff>
    </xdr:from>
    <xdr:to>
      <xdr:col>24</xdr:col>
      <xdr:colOff>76200</xdr:colOff>
      <xdr:row>55</xdr:row>
      <xdr:rowOff>52070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4775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30497</xdr:rowOff>
    </xdr:from>
    <xdr:ext cx="762000" cy="259045"/>
    <xdr:sp macro="" textlink="">
      <xdr:nvSpPr>
        <xdr:cNvPr id="201" name="扶助費該当値テキスト">
          <a:extLst>
            <a:ext uri="{FF2B5EF4-FFF2-40B4-BE49-F238E27FC236}">
              <a16:creationId xmlns:a16="http://schemas.microsoft.com/office/drawing/2014/main" id="{00000000-0008-0000-0400-0000C9000000}"/>
            </a:ext>
          </a:extLst>
        </xdr:cNvPr>
        <xdr:cNvSpPr txBox="1"/>
      </xdr:nvSpPr>
      <xdr:spPr>
        <a:xfrm>
          <a:off x="4914900" y="928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110490</xdr:rowOff>
    </xdr:from>
    <xdr:to>
      <xdr:col>20</xdr:col>
      <xdr:colOff>38100</xdr:colOff>
      <xdr:row>54</xdr:row>
      <xdr:rowOff>40640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937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50817</xdr:rowOff>
    </xdr:from>
    <xdr:ext cx="7366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606800" y="896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156210</xdr:rowOff>
    </xdr:from>
    <xdr:to>
      <xdr:col>11</xdr:col>
      <xdr:colOff>60325</xdr:colOff>
      <xdr:row>54</xdr:row>
      <xdr:rowOff>86360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2159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96537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30480</xdr:rowOff>
    </xdr:from>
    <xdr:to>
      <xdr:col>6</xdr:col>
      <xdr:colOff>171450</xdr:colOff>
      <xdr:row>54</xdr:row>
      <xdr:rowOff>132080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1270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142257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・その他に係る主な歳出軽費は、国民健康保険特別会計への繰出金や公共施設の老朽化に伴う維持補修費である。</a:t>
          </a:r>
        </a:p>
        <a:p>
          <a:r>
            <a:rPr kumimoji="1" lang="ja-JP" altLang="en-US" sz="1300">
              <a:latin typeface="ＭＳ Ｐゴシック" panose="020B0600070205080204" pitchFamily="50" charset="-128"/>
              <a:ea typeface="ＭＳ Ｐゴシック" panose="020B0600070205080204" pitchFamily="50" charset="-128"/>
            </a:rPr>
            <a:t>・平成３０年度に国民健康保険事業特別会計が新設され繰出金が増となった以降、その他に係る経常収支比率は横ばいの状況が続いている。</a:t>
          </a:r>
        </a:p>
      </xdr:txBody>
    </xdr:sp>
    <xdr:clientData/>
  </xdr:twoCellAnchor>
  <xdr:oneCellAnchor>
    <xdr:from>
      <xdr:col>62</xdr:col>
      <xdr:colOff>6350</xdr:colOff>
      <xdr:row>49</xdr:row>
      <xdr:rowOff>107950</xdr:rowOff>
    </xdr:from>
    <xdr:ext cx="298543" cy="225703"/>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3827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58</xdr:row>
      <xdr:rowOff>137177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56</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54</xdr:row>
      <xdr:rowOff>60977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22877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107950</xdr:rowOff>
    </xdr:from>
    <xdr:to>
      <xdr:col>82</xdr:col>
      <xdr:colOff>107950</xdr:colOff>
      <xdr:row>60</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5377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22877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107950</xdr:rowOff>
    </xdr:from>
    <xdr:to>
      <xdr:col>82</xdr:col>
      <xdr:colOff>196850</xdr:colOff>
      <xdr:row>55</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53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5377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13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56</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385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309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137177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・補助費等に係る経常収支比率は、介護給付費負担金等の社会保障関係経費等の増加により増加傾向にある。</a:t>
          </a:r>
        </a:p>
        <a:p>
          <a:r>
            <a:rPr kumimoji="1" lang="ja-JP" altLang="en-US" sz="1300">
              <a:latin typeface="ＭＳ Ｐゴシック" panose="020B0600070205080204" pitchFamily="50" charset="-128"/>
              <a:ea typeface="ＭＳ Ｐゴシック" panose="020B0600070205080204" pitchFamily="50" charset="-128"/>
            </a:rPr>
            <a:t>・今後も、必要な事業には積極的に取り組む一方で、不要不急の事業を精査するなど経費の節減合理化を図る等の徹底的な見直しを実施していく。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53522</xdr:rowOff>
    </xdr:from>
    <xdr:to>
      <xdr:col>82</xdr:col>
      <xdr:colOff>107950</xdr:colOff>
      <xdr:row>41</xdr:row>
      <xdr:rowOff>37193</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711372"/>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9270</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37193</xdr:rowOff>
    </xdr:from>
    <xdr:to>
      <xdr:col>82</xdr:col>
      <xdr:colOff>196850</xdr:colOff>
      <xdr:row>41</xdr:row>
      <xdr:rowOff>37193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139899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53522</xdr:rowOff>
    </xdr:from>
    <xdr:to>
      <xdr:col>82</xdr:col>
      <xdr:colOff>196850</xdr:colOff>
      <xdr:row>33</xdr:row>
      <xdr:rowOff>53522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711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29028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5671800" y="61849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80934</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253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108857</xdr:rowOff>
    </xdr:from>
    <xdr:to>
      <xdr:col>82</xdr:col>
      <xdr:colOff>158750</xdr:colOff>
      <xdr:row>37</xdr:row>
      <xdr:rowOff>39007</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102507</xdr:rowOff>
    </xdr:from>
    <xdr:to>
      <xdr:col>78</xdr:col>
      <xdr:colOff>69850</xdr:colOff>
      <xdr:row>36</xdr:row>
      <xdr:rowOff>29028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03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141514</xdr:rowOff>
    </xdr:from>
    <xdr:to>
      <xdr:col>78</xdr:col>
      <xdr:colOff>120650</xdr:colOff>
      <xdr:row>37</xdr:row>
      <xdr:rowOff>71664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31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56441</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400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102507</xdr:rowOff>
    </xdr:from>
    <xdr:to>
      <xdr:col>73</xdr:col>
      <xdr:colOff>180975</xdr:colOff>
      <xdr:row>36</xdr:row>
      <xdr:rowOff>61686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1032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102507</xdr:rowOff>
    </xdr:from>
    <xdr:to>
      <xdr:col>69</xdr:col>
      <xdr:colOff>92075</xdr:colOff>
      <xdr:row>36</xdr:row>
      <xdr:rowOff>61686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1032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117022</xdr:rowOff>
    </xdr:from>
    <xdr:to>
      <xdr:col>69</xdr:col>
      <xdr:colOff>142875</xdr:colOff>
      <xdr:row>36</xdr:row>
      <xdr:rowOff>47172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11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57349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588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43543</xdr:rowOff>
    </xdr:from>
    <xdr:to>
      <xdr:col>65</xdr:col>
      <xdr:colOff>53975</xdr:colOff>
      <xdr:row>36</xdr:row>
      <xdr:rowOff>145143</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1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129920</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0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149678</xdr:rowOff>
    </xdr:from>
    <xdr:to>
      <xdr:col>78</xdr:col>
      <xdr:colOff>120650</xdr:colOff>
      <xdr:row>36</xdr:row>
      <xdr:rowOff>79828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90005</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19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51707</xdr:rowOff>
    </xdr:from>
    <xdr:to>
      <xdr:col>74</xdr:col>
      <xdr:colOff>31750</xdr:colOff>
      <xdr:row>35</xdr:row>
      <xdr:rowOff>153307</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163484</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10886</xdr:rowOff>
    </xdr:from>
    <xdr:to>
      <xdr:col>69</xdr:col>
      <xdr:colOff>142875</xdr:colOff>
      <xdr:row>36</xdr:row>
      <xdr:rowOff>112486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97263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51707</xdr:rowOff>
    </xdr:from>
    <xdr:to>
      <xdr:col>65</xdr:col>
      <xdr:colOff>53975</xdr:colOff>
      <xdr:row>35</xdr:row>
      <xdr:rowOff>153307</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163484</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2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年度以降は低下傾向にあったが、厳しい財政状況下（</a:t>
          </a:r>
          <a:r>
            <a:rPr kumimoji="1" lang="en-US" altLang="ja-JP" sz="1200">
              <a:latin typeface="ＭＳ Ｐゴシック" panose="020B0600070205080204" pitchFamily="50" charset="-128"/>
              <a:ea typeface="ＭＳ Ｐゴシック" panose="020B0600070205080204" pitchFamily="50" charset="-128"/>
            </a:rPr>
            <a:t>H27</a:t>
          </a:r>
          <a:r>
            <a:rPr kumimoji="1" lang="ja-JP" altLang="en-US" sz="1200">
              <a:latin typeface="ＭＳ Ｐゴシック" panose="020B0600070205080204" pitchFamily="50" charset="-128"/>
              <a:ea typeface="ＭＳ Ｐゴシック" panose="020B0600070205080204" pitchFamily="50" charset="-128"/>
            </a:rPr>
            <a:t>～Ｒ２）で発行した起債の償還が本格化しつつあること等により、近年は横ばいの傾向にある。</a:t>
          </a:r>
        </a:p>
        <a:p>
          <a:r>
            <a:rPr kumimoji="1" lang="ja-JP" altLang="en-US" sz="1200">
              <a:latin typeface="ＭＳ Ｐゴシック" panose="020B0600070205080204" pitchFamily="50" charset="-128"/>
              <a:ea typeface="ＭＳ Ｐゴシック" panose="020B0600070205080204" pitchFamily="50" charset="-128"/>
            </a:rPr>
            <a:t>・県債の新規発行の抑制（</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２：</a:t>
          </a:r>
          <a:r>
            <a:rPr kumimoji="1" lang="en-US" altLang="ja-JP" sz="1200">
              <a:latin typeface="ＭＳ Ｐゴシック" panose="020B0600070205080204" pitchFamily="50" charset="-128"/>
              <a:ea typeface="ＭＳ Ｐゴシック" panose="020B0600070205080204" pitchFamily="50" charset="-128"/>
            </a:rPr>
            <a:t>503</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３：</a:t>
          </a:r>
          <a:r>
            <a:rPr kumimoji="1" lang="en-US" altLang="ja-JP" sz="1200">
              <a:latin typeface="ＭＳ Ｐゴシック" panose="020B0600070205080204" pitchFamily="50" charset="-128"/>
              <a:ea typeface="ＭＳ Ｐゴシック" panose="020B0600070205080204" pitchFamily="50" charset="-128"/>
            </a:rPr>
            <a:t>467</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４：</a:t>
          </a:r>
          <a:r>
            <a:rPr kumimoji="1" lang="en-US" altLang="ja-JP" sz="1200">
              <a:latin typeface="ＭＳ Ｐゴシック" panose="020B0600070205080204" pitchFamily="50" charset="-128"/>
              <a:ea typeface="ＭＳ Ｐゴシック" panose="020B0600070205080204" pitchFamily="50" charset="-128"/>
            </a:rPr>
            <a:t>345</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５：</a:t>
          </a:r>
          <a:r>
            <a:rPr kumimoji="1" lang="en-US" altLang="ja-JP" sz="1200">
              <a:latin typeface="ＭＳ Ｐゴシック" panose="020B0600070205080204" pitchFamily="50" charset="-128"/>
              <a:ea typeface="ＭＳ Ｐゴシック" panose="020B0600070205080204" pitchFamily="50" charset="-128"/>
            </a:rPr>
            <a:t>348</a:t>
          </a:r>
          <a:r>
            <a:rPr kumimoji="1" lang="ja-JP" altLang="en-US" sz="1200">
              <a:latin typeface="ＭＳ Ｐゴシック" panose="020B0600070205080204" pitchFamily="50" charset="-128"/>
              <a:ea typeface="ＭＳ Ｐゴシック" panose="020B0600070205080204" pitchFamily="50" charset="-128"/>
            </a:rPr>
            <a:t>億円、</a:t>
          </a:r>
          <a:r>
            <a:rPr kumimoji="1" lang="en-US" altLang="ja-JP" sz="1200">
              <a:latin typeface="ＭＳ Ｐゴシック" panose="020B0600070205080204" pitchFamily="50" charset="-128"/>
              <a:ea typeface="ＭＳ Ｐゴシック" panose="020B0600070205080204" pitchFamily="50" charset="-128"/>
            </a:rPr>
            <a:t>R</a:t>
          </a:r>
          <a:r>
            <a:rPr kumimoji="1" lang="ja-JP" altLang="en-US" sz="1200">
              <a:latin typeface="ＭＳ Ｐゴシック" panose="020B0600070205080204" pitchFamily="50" charset="-128"/>
              <a:ea typeface="ＭＳ Ｐゴシック" panose="020B0600070205080204" pitchFamily="50" charset="-128"/>
            </a:rPr>
            <a:t>６：</a:t>
          </a:r>
          <a:r>
            <a:rPr kumimoji="1" lang="en-US" altLang="ja-JP" sz="1200">
              <a:latin typeface="ＭＳ Ｐゴシック" panose="020B0600070205080204" pitchFamily="50" charset="-128"/>
              <a:ea typeface="ＭＳ Ｐゴシック" panose="020B0600070205080204" pitchFamily="50" charset="-128"/>
            </a:rPr>
            <a:t>374</a:t>
          </a:r>
          <a:r>
            <a:rPr kumimoji="1" lang="ja-JP" altLang="en-US" sz="1200">
              <a:latin typeface="ＭＳ Ｐゴシック" panose="020B0600070205080204" pitchFamily="50" charset="-128"/>
              <a:ea typeface="ＭＳ Ｐゴシック" panose="020B0600070205080204" pitchFamily="50" charset="-128"/>
            </a:rPr>
            <a:t>億円）に努めるとともに、民間資金の借入において、平成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年度からは入札による資金調達を、令和２年度からは市場公募債を導入するなど、低利な条件での資金調達に努めている。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143328</xdr:rowOff>
    </xdr:from>
    <xdr:to>
      <xdr:col>24</xdr:col>
      <xdr:colOff>25400</xdr:colOff>
      <xdr:row>81</xdr:row>
      <xdr:rowOff>4536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487728"/>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148063</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4536</xdr:rowOff>
    </xdr:from>
    <xdr:to>
      <xdr:col>24</xdr:col>
      <xdr:colOff>114300</xdr:colOff>
      <xdr:row>81</xdr:row>
      <xdr:rowOff>4536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58255</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143328</xdr:rowOff>
    </xdr:from>
    <xdr:to>
      <xdr:col>24</xdr:col>
      <xdr:colOff>114300</xdr:colOff>
      <xdr:row>72</xdr:row>
      <xdr:rowOff>143328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143328</xdr:rowOff>
    </xdr:from>
    <xdr:to>
      <xdr:col>24</xdr:col>
      <xdr:colOff>25400</xdr:colOff>
      <xdr:row>76</xdr:row>
      <xdr:rowOff>45357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487728"/>
          <a:ext cx="8382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151493</xdr:rowOff>
    </xdr:from>
    <xdr:to>
      <xdr:col>19</xdr:col>
      <xdr:colOff>187325</xdr:colOff>
      <xdr:row>76</xdr:row>
      <xdr:rowOff>45357</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010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43543</xdr:rowOff>
    </xdr:from>
    <xdr:to>
      <xdr:col>20</xdr:col>
      <xdr:colOff>38100</xdr:colOff>
      <xdr:row>78</xdr:row>
      <xdr:rowOff>145143</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129920</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50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102507</xdr:rowOff>
    </xdr:from>
    <xdr:to>
      <xdr:col>15</xdr:col>
      <xdr:colOff>98425</xdr:colOff>
      <xdr:row>75</xdr:row>
      <xdr:rowOff>151493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6183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15620</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102507</xdr:rowOff>
    </xdr:from>
    <xdr:to>
      <xdr:col>11</xdr:col>
      <xdr:colOff>9525</xdr:colOff>
      <xdr:row>79</xdr:row>
      <xdr:rowOff>86179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618357"/>
          <a:ext cx="889000" cy="10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35378</xdr:rowOff>
    </xdr:from>
    <xdr:to>
      <xdr:col>11</xdr:col>
      <xdr:colOff>60325</xdr:colOff>
      <xdr:row>75</xdr:row>
      <xdr:rowOff>136978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289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121756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8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133350</xdr:rowOff>
    </xdr:from>
    <xdr:to>
      <xdr:col>6</xdr:col>
      <xdr:colOff>171450</xdr:colOff>
      <xdr:row>80</xdr:row>
      <xdr:rowOff>63500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6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48277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92528</xdr:rowOff>
    </xdr:from>
    <xdr:to>
      <xdr:col>24</xdr:col>
      <xdr:colOff>76200</xdr:colOff>
      <xdr:row>73</xdr:row>
      <xdr:rowOff>22678</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43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1105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166007</xdr:rowOff>
    </xdr:from>
    <xdr:to>
      <xdr:col>20</xdr:col>
      <xdr:colOff>38100</xdr:colOff>
      <xdr:row>76</xdr:row>
      <xdr:rowOff>96157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106334</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9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100693</xdr:rowOff>
    </xdr:from>
    <xdr:to>
      <xdr:col>15</xdr:col>
      <xdr:colOff>149225</xdr:colOff>
      <xdr:row>76</xdr:row>
      <xdr:rowOff>30843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41020</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51707</xdr:rowOff>
    </xdr:from>
    <xdr:to>
      <xdr:col>11</xdr:col>
      <xdr:colOff>60325</xdr:colOff>
      <xdr:row>73</xdr:row>
      <xdr:rowOff>153307</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163484</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33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35379</xdr:rowOff>
    </xdr:from>
    <xdr:to>
      <xdr:col>6</xdr:col>
      <xdr:colOff>171450</xdr:colOff>
      <xdr:row>79</xdr:row>
      <xdr:rowOff>136979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147156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34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グループ内平均と比較して低くなっている。今後も必要な事業には積極的に取り組む一方で、不要不急の事業を精査するなど経費の節減合理化を図る等、徹底的な見直しを実施していく。</a:t>
          </a: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76</xdr:row>
      <xdr:rowOff>99786</xdr:rowOff>
    </xdr:from>
    <xdr:to>
      <xdr:col>82</xdr:col>
      <xdr:colOff>107950</xdr:colOff>
      <xdr:row>81</xdr:row>
      <xdr:rowOff>37193</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3129986"/>
          <a:ext cx="0" cy="79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9270</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37193</xdr:rowOff>
    </xdr:from>
    <xdr:to>
      <xdr:col>82</xdr:col>
      <xdr:colOff>196850</xdr:colOff>
      <xdr:row>81</xdr:row>
      <xdr:rowOff>37193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14712</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87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76</xdr:row>
      <xdr:rowOff>99786</xdr:rowOff>
    </xdr:from>
    <xdr:to>
      <xdr:col>82</xdr:col>
      <xdr:colOff>196850</xdr:colOff>
      <xdr:row>76</xdr:row>
      <xdr:rowOff>99786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1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97065</xdr:rowOff>
    </xdr:from>
    <xdr:to>
      <xdr:col>82</xdr:col>
      <xdr:colOff>107950</xdr:colOff>
      <xdr:row>77</xdr:row>
      <xdr:rowOff>15421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55815"/>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154413</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56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10886</xdr:rowOff>
    </xdr:from>
    <xdr:to>
      <xdr:col>82</xdr:col>
      <xdr:colOff>158750</xdr:colOff>
      <xdr:row>78</xdr:row>
      <xdr:rowOff>112486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97065</xdr:rowOff>
    </xdr:from>
    <xdr:to>
      <xdr:col>78</xdr:col>
      <xdr:colOff>69850</xdr:colOff>
      <xdr:row>75</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558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157134</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7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80735</xdr:rowOff>
    </xdr:from>
    <xdr:to>
      <xdr:col>73</xdr:col>
      <xdr:colOff>180975</xdr:colOff>
      <xdr:row>75</xdr:row>
      <xdr:rowOff>107950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596585"/>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168020</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80735</xdr:rowOff>
    </xdr:from>
    <xdr:to>
      <xdr:col>69</xdr:col>
      <xdr:colOff>92075</xdr:colOff>
      <xdr:row>75</xdr:row>
      <xdr:rowOff>97065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596585"/>
          <a:ext cx="889000" cy="35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54428</xdr:rowOff>
    </xdr:from>
    <xdr:to>
      <xdr:col>69</xdr:col>
      <xdr:colOff>142875</xdr:colOff>
      <xdr:row>74</xdr:row>
      <xdr:rowOff>156028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140805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82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136071</xdr:rowOff>
    </xdr:from>
    <xdr:to>
      <xdr:col>65</xdr:col>
      <xdr:colOff>53975</xdr:colOff>
      <xdr:row>77</xdr:row>
      <xdr:rowOff>66221</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50998</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136071</xdr:rowOff>
    </xdr:from>
    <xdr:to>
      <xdr:col>82</xdr:col>
      <xdr:colOff>158750</xdr:colOff>
      <xdr:row>77</xdr:row>
      <xdr:rowOff>66221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44648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07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46265</xdr:rowOff>
    </xdr:from>
    <xdr:to>
      <xdr:col>78</xdr:col>
      <xdr:colOff>120650</xdr:colOff>
      <xdr:row>75</xdr:row>
      <xdr:rowOff>147864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158042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57150</xdr:rowOff>
    </xdr:from>
    <xdr:to>
      <xdr:col>74</xdr:col>
      <xdr:colOff>31750</xdr:colOff>
      <xdr:row>75</xdr:row>
      <xdr:rowOff>158750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168927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29935</xdr:rowOff>
    </xdr:from>
    <xdr:to>
      <xdr:col>69</xdr:col>
      <xdr:colOff>142875</xdr:colOff>
      <xdr:row>73</xdr:row>
      <xdr:rowOff>131535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5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141712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3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46265</xdr:rowOff>
    </xdr:from>
    <xdr:to>
      <xdr:col>65</xdr:col>
      <xdr:colOff>53975</xdr:colOff>
      <xdr:row>75</xdr:row>
      <xdr:rowOff>147864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158042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7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51730</xdr:rowOff>
    </xdr:from>
    <xdr:to>
      <xdr:col>29</xdr:col>
      <xdr:colOff>127000</xdr:colOff>
      <xdr:row>17</xdr:row>
      <xdr:rowOff>43134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56755"/>
          <a:ext cx="0" cy="84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15211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7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43134</xdr:rowOff>
    </xdr:from>
    <xdr:to>
      <xdr:col>30</xdr:col>
      <xdr:colOff>25400</xdr:colOff>
      <xdr:row>17</xdr:row>
      <xdr:rowOff>43134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0054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138107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0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51730</xdr:rowOff>
    </xdr:from>
    <xdr:to>
      <xdr:col>30</xdr:col>
      <xdr:colOff>25400</xdr:colOff>
      <xdr:row>12</xdr:row>
      <xdr:rowOff>51730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56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84877</xdr:rowOff>
    </xdr:from>
    <xdr:to>
      <xdr:col>29</xdr:col>
      <xdr:colOff>127000</xdr:colOff>
      <xdr:row>17</xdr:row>
      <xdr:rowOff>95301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04252"/>
          <a:ext cx="647700" cy="353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139712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16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123185</xdr:rowOff>
    </xdr:from>
    <xdr:to>
      <xdr:col>29</xdr:col>
      <xdr:colOff>177800</xdr:colOff>
      <xdr:row>15</xdr:row>
      <xdr:rowOff>53335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571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95301</xdr:rowOff>
    </xdr:from>
    <xdr:to>
      <xdr:col>26</xdr:col>
      <xdr:colOff>50800</xdr:colOff>
      <xdr:row>18</xdr:row>
      <xdr:rowOff>34996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57576"/>
          <a:ext cx="698500" cy="1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90632</xdr:rowOff>
    </xdr:from>
    <xdr:to>
      <xdr:col>26</xdr:col>
      <xdr:colOff>101600</xdr:colOff>
      <xdr:row>17</xdr:row>
      <xdr:rowOff>20782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30959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34996</xdr:rowOff>
    </xdr:from>
    <xdr:to>
      <xdr:col>22</xdr:col>
      <xdr:colOff>114300</xdr:colOff>
      <xdr:row>19</xdr:row>
      <xdr:rowOff>19360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68721"/>
          <a:ext cx="698500" cy="15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60548</xdr:rowOff>
    </xdr:from>
    <xdr:to>
      <xdr:col>22</xdr:col>
      <xdr:colOff>165100</xdr:colOff>
      <xdr:row>17</xdr:row>
      <xdr:rowOff>162148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28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79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19360</xdr:rowOff>
    </xdr:from>
    <xdr:to>
      <xdr:col>18</xdr:col>
      <xdr:colOff>177800</xdr:colOff>
      <xdr:row>19</xdr:row>
      <xdr:rowOff>94341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324535"/>
          <a:ext cx="698500" cy="7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146914</xdr:rowOff>
    </xdr:from>
    <xdr:to>
      <xdr:col>19</xdr:col>
      <xdr:colOff>38100</xdr:colOff>
      <xdr:row>18</xdr:row>
      <xdr:rowOff>77064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09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87241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78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8108</xdr:rowOff>
    </xdr:from>
    <xdr:to>
      <xdr:col>15</xdr:col>
      <xdr:colOff>101600</xdr:colOff>
      <xdr:row>18</xdr:row>
      <xdr:rowOff>109708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4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119885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1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34077</xdr:rowOff>
    </xdr:from>
    <xdr:to>
      <xdr:col>29</xdr:col>
      <xdr:colOff>177800</xdr:colOff>
      <xdr:row>15</xdr:row>
      <xdr:rowOff>135677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653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6154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2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44501</xdr:rowOff>
    </xdr:from>
    <xdr:to>
      <xdr:col>26</xdr:col>
      <xdr:colOff>101600</xdr:colOff>
      <xdr:row>17</xdr:row>
      <xdr:rowOff>146101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0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130878</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9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155646</xdr:rowOff>
    </xdr:from>
    <xdr:to>
      <xdr:col>22</xdr:col>
      <xdr:colOff>165100</xdr:colOff>
      <xdr:row>18</xdr:row>
      <xdr:rowOff>85796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17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70573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0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140010</xdr:rowOff>
    </xdr:from>
    <xdr:to>
      <xdr:col>19</xdr:col>
      <xdr:colOff>38100</xdr:colOff>
      <xdr:row>19</xdr:row>
      <xdr:rowOff>70160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73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36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43541</xdr:rowOff>
    </xdr:from>
    <xdr:to>
      <xdr:col>15</xdr:col>
      <xdr:colOff>101600</xdr:colOff>
      <xdr:row>19</xdr:row>
      <xdr:rowOff>145141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129918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35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244501</xdr:rowOff>
    </xdr:from>
    <xdr:to>
      <xdr:col>29</xdr:col>
      <xdr:colOff>127000</xdr:colOff>
      <xdr:row>37</xdr:row>
      <xdr:rowOff>262103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69051"/>
          <a:ext cx="0" cy="12177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234180</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58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262103</xdr:rowOff>
    </xdr:from>
    <xdr:to>
      <xdr:col>30</xdr:col>
      <xdr:colOff>25400</xdr:colOff>
      <xdr:row>37</xdr:row>
      <xdr:rowOff>262103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868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159428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244501</xdr:rowOff>
    </xdr:from>
    <xdr:to>
      <xdr:col>30</xdr:col>
      <xdr:colOff>25400</xdr:colOff>
      <xdr:row>33</xdr:row>
      <xdr:rowOff>244501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69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200228</xdr:rowOff>
    </xdr:from>
    <xdr:to>
      <xdr:col>29</xdr:col>
      <xdr:colOff>127000</xdr:colOff>
      <xdr:row>35</xdr:row>
      <xdr:rowOff>302717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10578"/>
          <a:ext cx="647700" cy="102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306849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742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118872</xdr:rowOff>
    </xdr:from>
    <xdr:to>
      <xdr:col>29</xdr:col>
      <xdr:colOff>177800</xdr:colOff>
      <xdr:row>35</xdr:row>
      <xdr:rowOff>220472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9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302717</xdr:rowOff>
    </xdr:from>
    <xdr:to>
      <xdr:col>26</xdr:col>
      <xdr:colOff>50800</xdr:colOff>
      <xdr:row>37</xdr:row>
      <xdr:rowOff>92177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3067"/>
          <a:ext cx="698500" cy="303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37795</xdr:rowOff>
    </xdr:from>
    <xdr:to>
      <xdr:col>26</xdr:col>
      <xdr:colOff>101600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124172</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77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78232</xdr:rowOff>
    </xdr:from>
    <xdr:to>
      <xdr:col>22</xdr:col>
      <xdr:colOff>114300</xdr:colOff>
      <xdr:row>37</xdr:row>
      <xdr:rowOff>92177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031482"/>
          <a:ext cx="698500" cy="18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318212</xdr:rowOff>
    </xdr:from>
    <xdr:to>
      <xdr:col>22</xdr:col>
      <xdr:colOff>165100</xdr:colOff>
      <xdr:row>36</xdr:row>
      <xdr:rowOff>76912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28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87089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9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78232</xdr:rowOff>
    </xdr:from>
    <xdr:to>
      <xdr:col>18</xdr:col>
      <xdr:colOff>177800</xdr:colOff>
      <xdr:row>37</xdr:row>
      <xdr:rowOff>285572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31482"/>
          <a:ext cx="698500" cy="378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27813</xdr:rowOff>
    </xdr:from>
    <xdr:to>
      <xdr:col>19</xdr:col>
      <xdr:colOff>38100</xdr:colOff>
      <xdr:row>37</xdr:row>
      <xdr:rowOff>129413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152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114190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23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303352</xdr:rowOff>
    </xdr:from>
    <xdr:to>
      <xdr:col>15</xdr:col>
      <xdr:colOff>101600</xdr:colOff>
      <xdr:row>38</xdr:row>
      <xdr:rowOff>62052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428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46829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51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149428</xdr:rowOff>
    </xdr:from>
    <xdr:to>
      <xdr:col>29</xdr:col>
      <xdr:colOff>177800</xdr:colOff>
      <xdr:row>35</xdr:row>
      <xdr:rowOff>251028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5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121505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3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251917</xdr:rowOff>
    </xdr:from>
    <xdr:to>
      <xdr:col>26</xdr:col>
      <xdr:colOff>101600</xdr:colOff>
      <xdr:row>36</xdr:row>
      <xdr:rowOff>10617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2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20794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3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41377</xdr:rowOff>
    </xdr:from>
    <xdr:to>
      <xdr:col>22</xdr:col>
      <xdr:colOff>165100</xdr:colOff>
      <xdr:row>37</xdr:row>
      <xdr:rowOff>142977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6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127754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27432</xdr:rowOff>
    </xdr:from>
    <xdr:to>
      <xdr:col>19</xdr:col>
      <xdr:colOff>38100</xdr:colOff>
      <xdr:row>36</xdr:row>
      <xdr:rowOff>129032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80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139209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49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234772</xdr:rowOff>
    </xdr:from>
    <xdr:to>
      <xdr:col>15</xdr:col>
      <xdr:colOff>101600</xdr:colOff>
      <xdr:row>37</xdr:row>
      <xdr:rowOff>336372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359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3649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2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534,003
527,998
3,507.03
388,615,120
375,323,514
6,480,452
220,592,361
593,448,533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79487</xdr:rowOff>
    </xdr:from>
    <xdr:to>
      <xdr:col>24</xdr:col>
      <xdr:colOff>62865</xdr:colOff>
      <xdr:row>35</xdr:row>
      <xdr:rowOff>151587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94437"/>
          <a:ext cx="1270" cy="757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155414</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5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151587</xdr:rowOff>
    </xdr:from>
    <xdr:to>
      <xdr:col>24</xdr:col>
      <xdr:colOff>152400</xdr:colOff>
      <xdr:row>35</xdr:row>
      <xdr:rowOff>151587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5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26164</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69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79487</xdr:rowOff>
    </xdr:from>
    <xdr:to>
      <xdr:col>24</xdr:col>
      <xdr:colOff>152400</xdr:colOff>
      <xdr:row>31</xdr:row>
      <xdr:rowOff>79487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149530</xdr:rowOff>
    </xdr:from>
    <xdr:to>
      <xdr:col>24</xdr:col>
      <xdr:colOff>63500</xdr:colOff>
      <xdr:row>38</xdr:row>
      <xdr:rowOff>166812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78830"/>
          <a:ext cx="838200" cy="70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151782</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381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128905</xdr:rowOff>
    </xdr:from>
    <xdr:to>
      <xdr:col>24</xdr:col>
      <xdr:colOff>114300</xdr:colOff>
      <xdr:row>34</xdr:row>
      <xdr:rowOff>59055</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124384</xdr:rowOff>
    </xdr:from>
    <xdr:to>
      <xdr:col>19</xdr:col>
      <xdr:colOff>177800</xdr:colOff>
      <xdr:row>38</xdr:row>
      <xdr:rowOff>166812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68034"/>
          <a:ext cx="889000" cy="2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136723</xdr:rowOff>
    </xdr:from>
    <xdr:to>
      <xdr:col>20</xdr:col>
      <xdr:colOff>38100</xdr:colOff>
      <xdr:row>38</xdr:row>
      <xdr:rowOff>66873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8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83400</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25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124384</xdr:rowOff>
    </xdr:from>
    <xdr:to>
      <xdr:col>15</xdr:col>
      <xdr:colOff>50800</xdr:colOff>
      <xdr:row>38</xdr:row>
      <xdr:rowOff>24394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68034"/>
          <a:ext cx="889000" cy="7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29052</xdr:rowOff>
    </xdr:from>
    <xdr:to>
      <xdr:col>15</xdr:col>
      <xdr:colOff>101600</xdr:colOff>
      <xdr:row>36</xdr:row>
      <xdr:rowOff>130652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0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147179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97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24394</xdr:rowOff>
    </xdr:from>
    <xdr:to>
      <xdr:col>10</xdr:col>
      <xdr:colOff>114300</xdr:colOff>
      <xdr:row>38</xdr:row>
      <xdr:rowOff>112954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539494"/>
          <a:ext cx="889000" cy="8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63434</xdr:rowOff>
    </xdr:from>
    <xdr:to>
      <xdr:col>10</xdr:col>
      <xdr:colOff>165100</xdr:colOff>
      <xdr:row>36</xdr:row>
      <xdr:rowOff>165034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10111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01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155285</xdr:rowOff>
    </xdr:from>
    <xdr:to>
      <xdr:col>6</xdr:col>
      <xdr:colOff>38100</xdr:colOff>
      <xdr:row>37</xdr:row>
      <xdr:rowOff>85435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2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101962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10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98730</xdr:rowOff>
    </xdr:from>
    <xdr:to>
      <xdr:col>24</xdr:col>
      <xdr:colOff>114300</xdr:colOff>
      <xdr:row>35</xdr:row>
      <xdr:rowOff>28880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77157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0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116012</xdr:rowOff>
    </xdr:from>
    <xdr:to>
      <xdr:col>20</xdr:col>
      <xdr:colOff>38100</xdr:colOff>
      <xdr:row>39</xdr:row>
      <xdr:rowOff>46162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63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39</xdr:row>
      <xdr:rowOff>37289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7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73584</xdr:rowOff>
    </xdr:from>
    <xdr:to>
      <xdr:col>15</xdr:col>
      <xdr:colOff>101600</xdr:colOff>
      <xdr:row>38</xdr:row>
      <xdr:rowOff>3734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166311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09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145044</xdr:rowOff>
    </xdr:from>
    <xdr:to>
      <xdr:col>10</xdr:col>
      <xdr:colOff>165100</xdr:colOff>
      <xdr:row>38</xdr:row>
      <xdr:rowOff>75194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66321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8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62154</xdr:rowOff>
    </xdr:from>
    <xdr:to>
      <xdr:col>6</xdr:col>
      <xdr:colOff>38100</xdr:colOff>
      <xdr:row>38</xdr:row>
      <xdr:rowOff>163754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7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154881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6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34582</xdr:rowOff>
    </xdr:from>
    <xdr:to>
      <xdr:col>24</xdr:col>
      <xdr:colOff>62865</xdr:colOff>
      <xdr:row>58</xdr:row>
      <xdr:rowOff>36792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9464332"/>
          <a:ext cx="1270" cy="51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40619</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8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36792</xdr:rowOff>
    </xdr:from>
    <xdr:to>
      <xdr:col>24</xdr:col>
      <xdr:colOff>152400</xdr:colOff>
      <xdr:row>58</xdr:row>
      <xdr:rowOff>36792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80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152709</xdr:rowOff>
    </xdr:from>
    <xdr:ext cx="534377"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923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34582</xdr:rowOff>
    </xdr:from>
    <xdr:to>
      <xdr:col>24</xdr:col>
      <xdr:colOff>152400</xdr:colOff>
      <xdr:row>55</xdr:row>
      <xdr:rowOff>34582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4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125794</xdr:rowOff>
    </xdr:from>
    <xdr:to>
      <xdr:col>24</xdr:col>
      <xdr:colOff>63500</xdr:colOff>
      <xdr:row>55</xdr:row>
      <xdr:rowOff>34582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212644"/>
          <a:ext cx="838200" cy="2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116133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17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137706</xdr:rowOff>
    </xdr:from>
    <xdr:to>
      <xdr:col>24</xdr:col>
      <xdr:colOff>114300</xdr:colOff>
      <xdr:row>57</xdr:row>
      <xdr:rowOff>67856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3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18771</xdr:rowOff>
    </xdr:from>
    <xdr:to>
      <xdr:col>19</xdr:col>
      <xdr:colOff>177800</xdr:colOff>
      <xdr:row>53</xdr:row>
      <xdr:rowOff>125794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8762721"/>
          <a:ext cx="889000" cy="44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31369</xdr:rowOff>
    </xdr:from>
    <xdr:to>
      <xdr:col>20</xdr:col>
      <xdr:colOff>38100</xdr:colOff>
      <xdr:row>56</xdr:row>
      <xdr:rowOff>132969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3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124096</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17411" y="972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18771</xdr:rowOff>
    </xdr:from>
    <xdr:to>
      <xdr:col>15</xdr:col>
      <xdr:colOff>50800</xdr:colOff>
      <xdr:row>55</xdr:row>
      <xdr:rowOff>129146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8762721"/>
          <a:ext cx="889000" cy="79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107379</xdr:rowOff>
    </xdr:from>
    <xdr:to>
      <xdr:col>15</xdr:col>
      <xdr:colOff>101600</xdr:colOff>
      <xdr:row>54</xdr:row>
      <xdr:rowOff>37529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19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28656</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2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129146</xdr:rowOff>
    </xdr:from>
    <xdr:to>
      <xdr:col>10</xdr:col>
      <xdr:colOff>114300</xdr:colOff>
      <xdr:row>57</xdr:row>
      <xdr:rowOff>69977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58896"/>
          <a:ext cx="889000" cy="28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119037</xdr:rowOff>
    </xdr:from>
    <xdr:to>
      <xdr:col>10</xdr:col>
      <xdr:colOff>165100</xdr:colOff>
      <xdr:row>57</xdr:row>
      <xdr:rowOff>49187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40314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36208</xdr:rowOff>
    </xdr:from>
    <xdr:to>
      <xdr:col>6</xdr:col>
      <xdr:colOff>38100</xdr:colOff>
      <xdr:row>58</xdr:row>
      <xdr:rowOff>137808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8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128935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100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155232</xdr:rowOff>
    </xdr:from>
    <xdr:to>
      <xdr:col>24</xdr:col>
      <xdr:colOff>114300</xdr:colOff>
      <xdr:row>55</xdr:row>
      <xdr:rowOff>85382</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1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108259</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66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74994</xdr:rowOff>
    </xdr:from>
    <xdr:to>
      <xdr:col>20</xdr:col>
      <xdr:colOff>38100</xdr:colOff>
      <xdr:row>54</xdr:row>
      <xdr:rowOff>5144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16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21671</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17411" y="893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139421</xdr:rowOff>
    </xdr:from>
    <xdr:to>
      <xdr:col>15</xdr:col>
      <xdr:colOff>101600</xdr:colOff>
      <xdr:row>51</xdr:row>
      <xdr:rowOff>69571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87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86098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848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78346</xdr:rowOff>
    </xdr:from>
    <xdr:to>
      <xdr:col>10</xdr:col>
      <xdr:colOff>165100</xdr:colOff>
      <xdr:row>56</xdr:row>
      <xdr:rowOff>8496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25023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28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19177</xdr:rowOff>
    </xdr:from>
    <xdr:to>
      <xdr:col>6</xdr:col>
      <xdr:colOff>38100</xdr:colOff>
      <xdr:row>57</xdr:row>
      <xdr:rowOff>120777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9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137304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80</xdr:row>
      <xdr:rowOff>111777</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147701</xdr:rowOff>
    </xdr:from>
    <xdr:to>
      <xdr:col>24</xdr:col>
      <xdr:colOff>62865</xdr:colOff>
      <xdr:row>76</xdr:row>
      <xdr:rowOff>54229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1977751"/>
          <a:ext cx="1270" cy="11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58056</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08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54229</xdr:rowOff>
    </xdr:from>
    <xdr:to>
      <xdr:col>24</xdr:col>
      <xdr:colOff>152400</xdr:colOff>
      <xdr:row>76</xdr:row>
      <xdr:rowOff>54229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08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94378</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75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147701</xdr:rowOff>
    </xdr:from>
    <xdr:to>
      <xdr:col>24</xdr:col>
      <xdr:colOff>152400</xdr:colOff>
      <xdr:row>69</xdr:row>
      <xdr:rowOff>147701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19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116205</xdr:rowOff>
    </xdr:from>
    <xdr:to>
      <xdr:col>24</xdr:col>
      <xdr:colOff>63500</xdr:colOff>
      <xdr:row>76</xdr:row>
      <xdr:rowOff>2287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2974955"/>
          <a:ext cx="838200" cy="5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122699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467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99822</xdr:rowOff>
    </xdr:from>
    <xdr:to>
      <xdr:col>24</xdr:col>
      <xdr:colOff>114300</xdr:colOff>
      <xdr:row>74</xdr:row>
      <xdr:rowOff>29972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261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127</xdr:rowOff>
    </xdr:from>
    <xdr:to>
      <xdr:col>19</xdr:col>
      <xdr:colOff>177800</xdr:colOff>
      <xdr:row>76</xdr:row>
      <xdr:rowOff>2287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030327"/>
          <a:ext cx="889000" cy="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63246</xdr:rowOff>
    </xdr:from>
    <xdr:to>
      <xdr:col>20</xdr:col>
      <xdr:colOff>38100</xdr:colOff>
      <xdr:row>74</xdr:row>
      <xdr:rowOff>164846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275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9923</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17411" y="1252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127</xdr:rowOff>
    </xdr:from>
    <xdr:to>
      <xdr:col>15</xdr:col>
      <xdr:colOff>50800</xdr:colOff>
      <xdr:row>76</xdr:row>
      <xdr:rowOff>18796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030327"/>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65786</xdr:rowOff>
    </xdr:from>
    <xdr:to>
      <xdr:col>15</xdr:col>
      <xdr:colOff>101600</xdr:colOff>
      <xdr:row>74</xdr:row>
      <xdr:rowOff>167386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2753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12463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52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18796</xdr:rowOff>
    </xdr:from>
    <xdr:to>
      <xdr:col>10</xdr:col>
      <xdr:colOff>114300</xdr:colOff>
      <xdr:row>78</xdr:row>
      <xdr:rowOff>57913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048996"/>
          <a:ext cx="889000" cy="38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84836</xdr:rowOff>
    </xdr:from>
    <xdr:to>
      <xdr:col>10</xdr:col>
      <xdr:colOff>165100</xdr:colOff>
      <xdr:row>75</xdr:row>
      <xdr:rowOff>14986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27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31513</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5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53975</xdr:rowOff>
    </xdr:from>
    <xdr:to>
      <xdr:col>6</xdr:col>
      <xdr:colOff>38100</xdr:colOff>
      <xdr:row>75</xdr:row>
      <xdr:rowOff>155575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652</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68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65405</xdr:rowOff>
    </xdr:from>
    <xdr:to>
      <xdr:col>24</xdr:col>
      <xdr:colOff>114300</xdr:colOff>
      <xdr:row>75</xdr:row>
      <xdr:rowOff>167005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2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151782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3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122936</xdr:rowOff>
    </xdr:from>
    <xdr:to>
      <xdr:col>20</xdr:col>
      <xdr:colOff>38100</xdr:colOff>
      <xdr:row>76</xdr:row>
      <xdr:rowOff>53085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816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44214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17411" y="130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120777</xdr:rowOff>
    </xdr:from>
    <xdr:to>
      <xdr:col>15</xdr:col>
      <xdr:colOff>101600</xdr:colOff>
      <xdr:row>76</xdr:row>
      <xdr:rowOff>50927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7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42054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07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139446</xdr:rowOff>
    </xdr:from>
    <xdr:to>
      <xdr:col>10</xdr:col>
      <xdr:colOff>165100</xdr:colOff>
      <xdr:row>76</xdr:row>
      <xdr:rowOff>69596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99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60723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0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7113</xdr:rowOff>
    </xdr:from>
    <xdr:to>
      <xdr:col>6</xdr:col>
      <xdr:colOff>38100</xdr:colOff>
      <xdr:row>78</xdr:row>
      <xdr:rowOff>108713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8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99840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7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102743</xdr:rowOff>
    </xdr:from>
    <xdr:to>
      <xdr:col>24</xdr:col>
      <xdr:colOff>62865</xdr:colOff>
      <xdr:row>97</xdr:row>
      <xdr:rowOff>37337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33243"/>
          <a:ext cx="1270" cy="1134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41164</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6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37337</xdr:rowOff>
    </xdr:from>
    <xdr:to>
      <xdr:col>24</xdr:col>
      <xdr:colOff>152400</xdr:colOff>
      <xdr:row>97</xdr:row>
      <xdr:rowOff>37337</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667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49420</xdr:rowOff>
    </xdr:from>
    <xdr:ext cx="534377"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0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102743</xdr:rowOff>
    </xdr:from>
    <xdr:to>
      <xdr:col>24</xdr:col>
      <xdr:colOff>152400</xdr:colOff>
      <xdr:row>90</xdr:row>
      <xdr:rowOff>102743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33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37337</xdr:rowOff>
    </xdr:from>
    <xdr:to>
      <xdr:col>24</xdr:col>
      <xdr:colOff>63500</xdr:colOff>
      <xdr:row>97</xdr:row>
      <xdr:rowOff>109601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667987"/>
          <a:ext cx="838200" cy="7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78249</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5680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55372</xdr:rowOff>
    </xdr:from>
    <xdr:to>
      <xdr:col>24</xdr:col>
      <xdr:colOff>114300</xdr:colOff>
      <xdr:row>92</xdr:row>
      <xdr:rowOff>156972</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582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68072</xdr:rowOff>
    </xdr:from>
    <xdr:to>
      <xdr:col>19</xdr:col>
      <xdr:colOff>177800</xdr:colOff>
      <xdr:row>97</xdr:row>
      <xdr:rowOff>109601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698722"/>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114554</xdr:rowOff>
    </xdr:from>
    <xdr:to>
      <xdr:col>20</xdr:col>
      <xdr:colOff>38100</xdr:colOff>
      <xdr:row>93</xdr:row>
      <xdr:rowOff>44704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588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91</xdr:row>
      <xdr:rowOff>61231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17411" y="1566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68072</xdr:rowOff>
    </xdr:from>
    <xdr:to>
      <xdr:col>15</xdr:col>
      <xdr:colOff>50800</xdr:colOff>
      <xdr:row>98</xdr:row>
      <xdr:rowOff>52070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69872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104775</xdr:rowOff>
    </xdr:from>
    <xdr:to>
      <xdr:col>15</xdr:col>
      <xdr:colOff>101600</xdr:colOff>
      <xdr:row>93</xdr:row>
      <xdr:rowOff>34925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587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51452</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565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52070</xdr:rowOff>
    </xdr:from>
    <xdr:to>
      <xdr:col>10</xdr:col>
      <xdr:colOff>114300</xdr:colOff>
      <xdr:row>98</xdr:row>
      <xdr:rowOff>96520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85417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80011</xdr:rowOff>
    </xdr:from>
    <xdr:to>
      <xdr:col>10</xdr:col>
      <xdr:colOff>165100</xdr:colOff>
      <xdr:row>94</xdr:row>
      <xdr:rowOff>10161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02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26688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580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169672</xdr:rowOff>
    </xdr:from>
    <xdr:to>
      <xdr:col>6</xdr:col>
      <xdr:colOff>38100</xdr:colOff>
      <xdr:row>94</xdr:row>
      <xdr:rowOff>99822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11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116349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588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157987</xdr:rowOff>
    </xdr:from>
    <xdr:to>
      <xdr:col>24</xdr:col>
      <xdr:colOff>114300</xdr:colOff>
      <xdr:row>97</xdr:row>
      <xdr:rowOff>88137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61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72914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5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58801</xdr:rowOff>
    </xdr:from>
    <xdr:to>
      <xdr:col>20</xdr:col>
      <xdr:colOff>38100</xdr:colOff>
      <xdr:row>97</xdr:row>
      <xdr:rowOff>160401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68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151528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17411" y="1678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17272</xdr:rowOff>
    </xdr:from>
    <xdr:to>
      <xdr:col>15</xdr:col>
      <xdr:colOff>101600</xdr:colOff>
      <xdr:row>97</xdr:row>
      <xdr:rowOff>118872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64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109999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74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1270</xdr:rowOff>
    </xdr:from>
    <xdr:to>
      <xdr:col>10</xdr:col>
      <xdr:colOff>165100</xdr:colOff>
      <xdr:row>98</xdr:row>
      <xdr:rowOff>102870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93997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89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45720</xdr:rowOff>
    </xdr:from>
    <xdr:to>
      <xdr:col>6</xdr:col>
      <xdr:colOff>38100</xdr:colOff>
      <xdr:row>98</xdr:row>
      <xdr:rowOff>147320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138447</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95428" y="1694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112230</xdr:rowOff>
    </xdr:from>
    <xdr:to>
      <xdr:col>54</xdr:col>
      <xdr:colOff>189865</xdr:colOff>
      <xdr:row>39</xdr:row>
      <xdr:rowOff>130632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6112980"/>
          <a:ext cx="1270" cy="70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134459</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82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130632</xdr:rowOff>
    </xdr:from>
    <xdr:to>
      <xdr:col>55</xdr:col>
      <xdr:colOff>88900</xdr:colOff>
      <xdr:row>39</xdr:row>
      <xdr:rowOff>130632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817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58907</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888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112230</xdr:rowOff>
    </xdr:from>
    <xdr:to>
      <xdr:col>55</xdr:col>
      <xdr:colOff>88900</xdr:colOff>
      <xdr:row>35</xdr:row>
      <xdr:rowOff>112230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11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112230</xdr:rowOff>
    </xdr:from>
    <xdr:to>
      <xdr:col>55</xdr:col>
      <xdr:colOff>0</xdr:colOff>
      <xdr:row>36</xdr:row>
      <xdr:rowOff>8484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12980"/>
          <a:ext cx="838200" cy="6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108932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4525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130505</xdr:rowOff>
    </xdr:from>
    <xdr:to>
      <xdr:col>55</xdr:col>
      <xdr:colOff>50800</xdr:colOff>
      <xdr:row>38</xdr:row>
      <xdr:rowOff>60655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47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157378</xdr:rowOff>
    </xdr:from>
    <xdr:to>
      <xdr:col>50</xdr:col>
      <xdr:colOff>114300</xdr:colOff>
      <xdr:row>36</xdr:row>
      <xdr:rowOff>8484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472328"/>
          <a:ext cx="889000" cy="7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22034</xdr:rowOff>
    </xdr:from>
    <xdr:to>
      <xdr:col>50</xdr:col>
      <xdr:colOff>165100</xdr:colOff>
      <xdr:row>36</xdr:row>
      <xdr:rowOff>123634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9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114761</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628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31839</xdr:rowOff>
    </xdr:from>
    <xdr:to>
      <xdr:col>45</xdr:col>
      <xdr:colOff>177800</xdr:colOff>
      <xdr:row>31</xdr:row>
      <xdr:rowOff>157378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346789"/>
          <a:ext cx="889000" cy="12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109779</xdr:rowOff>
    </xdr:from>
    <xdr:to>
      <xdr:col>46</xdr:col>
      <xdr:colOff>38100</xdr:colOff>
      <xdr:row>33</xdr:row>
      <xdr:rowOff>39929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59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31056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688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31839</xdr:rowOff>
    </xdr:from>
    <xdr:to>
      <xdr:col>41</xdr:col>
      <xdr:colOff>50800</xdr:colOff>
      <xdr:row>35</xdr:row>
      <xdr:rowOff>5207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346789"/>
          <a:ext cx="889000" cy="65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106921</xdr:rowOff>
    </xdr:from>
    <xdr:to>
      <xdr:col>41</xdr:col>
      <xdr:colOff>101600</xdr:colOff>
      <xdr:row>32</xdr:row>
      <xdr:rowOff>37071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42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28198</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51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29426</xdr:rowOff>
    </xdr:from>
    <xdr:to>
      <xdr:col>36</xdr:col>
      <xdr:colOff>165100</xdr:colOff>
      <xdr:row>35</xdr:row>
      <xdr:rowOff>131026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3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122153</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122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61430</xdr:rowOff>
    </xdr:from>
    <xdr:to>
      <xdr:col>55</xdr:col>
      <xdr:colOff>50800</xdr:colOff>
      <xdr:row>35</xdr:row>
      <xdr:rowOff>163030</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0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14457</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0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129134</xdr:rowOff>
    </xdr:from>
    <xdr:to>
      <xdr:col>50</xdr:col>
      <xdr:colOff>165100</xdr:colOff>
      <xdr:row>36</xdr:row>
      <xdr:rowOff>59284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1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75811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590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106578</xdr:rowOff>
    </xdr:from>
    <xdr:to>
      <xdr:col>46</xdr:col>
      <xdr:colOff>38100</xdr:colOff>
      <xdr:row>32</xdr:row>
      <xdr:rowOff>36728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42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53255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519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152489</xdr:rowOff>
    </xdr:from>
    <xdr:to>
      <xdr:col>41</xdr:col>
      <xdr:colOff>101600</xdr:colOff>
      <xdr:row>31</xdr:row>
      <xdr:rowOff>82639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29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99166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7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125857</xdr:rowOff>
    </xdr:from>
    <xdr:to>
      <xdr:col>36</xdr:col>
      <xdr:colOff>165100</xdr:colOff>
      <xdr:row>35</xdr:row>
      <xdr:rowOff>56007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595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72534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730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111777</xdr:rowOff>
    </xdr:from>
    <xdr:ext cx="59541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08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128105</xdr:rowOff>
    </xdr:from>
    <xdr:ext cx="59541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08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130001</xdr:rowOff>
    </xdr:from>
    <xdr:to>
      <xdr:col>54</xdr:col>
      <xdr:colOff>189865</xdr:colOff>
      <xdr:row>58</xdr:row>
      <xdr:rowOff>34903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02501"/>
          <a:ext cx="1270" cy="127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38730</xdr:rowOff>
    </xdr:from>
    <xdr:ext cx="599010"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998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34903</xdr:rowOff>
    </xdr:from>
    <xdr:to>
      <xdr:col>55</xdr:col>
      <xdr:colOff>88900</xdr:colOff>
      <xdr:row>58</xdr:row>
      <xdr:rowOff>34903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997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76678</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77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130001</xdr:rowOff>
    </xdr:from>
    <xdr:to>
      <xdr:col>55</xdr:col>
      <xdr:colOff>88900</xdr:colOff>
      <xdr:row>50</xdr:row>
      <xdr:rowOff>130001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34903</xdr:rowOff>
    </xdr:from>
    <xdr:to>
      <xdr:col>55</xdr:col>
      <xdr:colOff>0</xdr:colOff>
      <xdr:row>58</xdr:row>
      <xdr:rowOff>114848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79003"/>
          <a:ext cx="838200" cy="7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65926</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89813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43049</xdr:rowOff>
    </xdr:from>
    <xdr:to>
      <xdr:col>55</xdr:col>
      <xdr:colOff>50800</xdr:colOff>
      <xdr:row>53</xdr:row>
      <xdr:rowOff>144649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129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103973</xdr:rowOff>
    </xdr:from>
    <xdr:to>
      <xdr:col>50</xdr:col>
      <xdr:colOff>114300</xdr:colOff>
      <xdr:row>58</xdr:row>
      <xdr:rowOff>114848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10048073"/>
          <a:ext cx="889000" cy="1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151863</xdr:rowOff>
    </xdr:from>
    <xdr:to>
      <xdr:col>50</xdr:col>
      <xdr:colOff>165100</xdr:colOff>
      <xdr:row>54</xdr:row>
      <xdr:rowOff>82013</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23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52</xdr:row>
      <xdr:rowOff>98540</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27095" y="901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146852</xdr:rowOff>
    </xdr:from>
    <xdr:to>
      <xdr:col>45</xdr:col>
      <xdr:colOff>177800</xdr:colOff>
      <xdr:row>58</xdr:row>
      <xdr:rowOff>103973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19502"/>
          <a:ext cx="889000" cy="12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27211</xdr:rowOff>
    </xdr:from>
    <xdr:to>
      <xdr:col>46</xdr:col>
      <xdr:colOff>38100</xdr:colOff>
      <xdr:row>55</xdr:row>
      <xdr:rowOff>128811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45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145338</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232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36406</xdr:rowOff>
    </xdr:from>
    <xdr:to>
      <xdr:col>41</xdr:col>
      <xdr:colOff>50800</xdr:colOff>
      <xdr:row>57</xdr:row>
      <xdr:rowOff>146852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9809056"/>
          <a:ext cx="889000" cy="11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59410</xdr:rowOff>
    </xdr:from>
    <xdr:to>
      <xdr:col>41</xdr:col>
      <xdr:colOff>101600</xdr:colOff>
      <xdr:row>52</xdr:row>
      <xdr:rowOff>161010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897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6087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8750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27146</xdr:rowOff>
    </xdr:from>
    <xdr:to>
      <xdr:col>36</xdr:col>
      <xdr:colOff>165100</xdr:colOff>
      <xdr:row>54</xdr:row>
      <xdr:rowOff>128746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28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145273</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906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155553</xdr:rowOff>
    </xdr:from>
    <xdr:to>
      <xdr:col>55</xdr:col>
      <xdr:colOff>50800</xdr:colOff>
      <xdr:row>58</xdr:row>
      <xdr:rowOff>85703</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92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70480</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843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64048</xdr:rowOff>
    </xdr:from>
    <xdr:to>
      <xdr:col>50</xdr:col>
      <xdr:colOff>165100</xdr:colOff>
      <xdr:row>58</xdr:row>
      <xdr:rowOff>165648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0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58</xdr:row>
      <xdr:rowOff>156775</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27095" y="10100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53173</xdr:rowOff>
    </xdr:from>
    <xdr:to>
      <xdr:col>46</xdr:col>
      <xdr:colOff>38100</xdr:colOff>
      <xdr:row>58</xdr:row>
      <xdr:rowOff>154773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99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145900</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100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96052</xdr:rowOff>
    </xdr:from>
    <xdr:to>
      <xdr:col>41</xdr:col>
      <xdr:colOff>101600</xdr:colOff>
      <xdr:row>58</xdr:row>
      <xdr:rowOff>26202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86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17329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9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157056</xdr:rowOff>
    </xdr:from>
    <xdr:to>
      <xdr:col>36</xdr:col>
      <xdr:colOff>165100</xdr:colOff>
      <xdr:row>57</xdr:row>
      <xdr:rowOff>87206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75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78333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5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27984</xdr:rowOff>
    </xdr:from>
    <xdr:to>
      <xdr:col>54</xdr:col>
      <xdr:colOff>189865</xdr:colOff>
      <xdr:row>77</xdr:row>
      <xdr:rowOff>104792</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029484"/>
          <a:ext cx="1270" cy="1276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108619</xdr:rowOff>
    </xdr:from>
    <xdr:ext cx="534377"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31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104792</xdr:rowOff>
    </xdr:from>
    <xdr:to>
      <xdr:col>55</xdr:col>
      <xdr:colOff>88900</xdr:colOff>
      <xdr:row>77</xdr:row>
      <xdr:rowOff>104792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0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146111</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0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27984</xdr:rowOff>
    </xdr:from>
    <xdr:to>
      <xdr:col>55</xdr:col>
      <xdr:colOff>88900</xdr:colOff>
      <xdr:row>70</xdr:row>
      <xdr:rowOff>27984</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02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132224</xdr:rowOff>
    </xdr:from>
    <xdr:to>
      <xdr:col>55</xdr:col>
      <xdr:colOff>0</xdr:colOff>
      <xdr:row>77</xdr:row>
      <xdr:rowOff>104792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162424"/>
          <a:ext cx="8382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126979</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299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104102</xdr:rowOff>
    </xdr:from>
    <xdr:to>
      <xdr:col>55</xdr:col>
      <xdr:colOff>50800</xdr:colOff>
      <xdr:row>73</xdr:row>
      <xdr:rowOff>34252</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2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85088</xdr:rowOff>
    </xdr:from>
    <xdr:to>
      <xdr:col>50</xdr:col>
      <xdr:colOff>114300</xdr:colOff>
      <xdr:row>76</xdr:row>
      <xdr:rowOff>132224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2943838"/>
          <a:ext cx="889000" cy="21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52667</xdr:rowOff>
    </xdr:from>
    <xdr:to>
      <xdr:col>50</xdr:col>
      <xdr:colOff>165100</xdr:colOff>
      <xdr:row>72</xdr:row>
      <xdr:rowOff>154267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23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170794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59411" y="121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37630</xdr:rowOff>
    </xdr:from>
    <xdr:to>
      <xdr:col>45</xdr:col>
      <xdr:colOff>177800</xdr:colOff>
      <xdr:row>75</xdr:row>
      <xdr:rowOff>85088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2896380"/>
          <a:ext cx="889000" cy="4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91094</xdr:rowOff>
    </xdr:from>
    <xdr:to>
      <xdr:col>46</xdr:col>
      <xdr:colOff>38100</xdr:colOff>
      <xdr:row>73</xdr:row>
      <xdr:rowOff>21244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243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37771</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21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37630</xdr:rowOff>
    </xdr:from>
    <xdr:to>
      <xdr:col>41</xdr:col>
      <xdr:colOff>50800</xdr:colOff>
      <xdr:row>75</xdr:row>
      <xdr:rowOff>147724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2896380"/>
          <a:ext cx="889000" cy="1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144769</xdr:rowOff>
    </xdr:from>
    <xdr:to>
      <xdr:col>41</xdr:col>
      <xdr:colOff>101600</xdr:colOff>
      <xdr:row>72</xdr:row>
      <xdr:rowOff>74919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31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91446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09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79893</xdr:rowOff>
    </xdr:from>
    <xdr:to>
      <xdr:col>36</xdr:col>
      <xdr:colOff>165100</xdr:colOff>
      <xdr:row>73</xdr:row>
      <xdr:rowOff>10043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2424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26570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1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53992</xdr:rowOff>
    </xdr:from>
    <xdr:to>
      <xdr:col>55</xdr:col>
      <xdr:colOff>50800</xdr:colOff>
      <xdr:row>77</xdr:row>
      <xdr:rowOff>155592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2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140369</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17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81424</xdr:rowOff>
    </xdr:from>
    <xdr:to>
      <xdr:col>50</xdr:col>
      <xdr:colOff>165100</xdr:colOff>
      <xdr:row>77</xdr:row>
      <xdr:rowOff>11574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11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2701</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59411" y="1320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34288</xdr:rowOff>
    </xdr:from>
    <xdr:to>
      <xdr:col>46</xdr:col>
      <xdr:colOff>38100</xdr:colOff>
      <xdr:row>75</xdr:row>
      <xdr:rowOff>135888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289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127015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298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158280</xdr:rowOff>
    </xdr:from>
    <xdr:to>
      <xdr:col>41</xdr:col>
      <xdr:colOff>101600</xdr:colOff>
      <xdr:row>75</xdr:row>
      <xdr:rowOff>88430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8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79557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96924</xdr:rowOff>
    </xdr:from>
    <xdr:to>
      <xdr:col>36</xdr:col>
      <xdr:colOff>165100</xdr:colOff>
      <xdr:row>76</xdr:row>
      <xdr:rowOff>27074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295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18201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4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168641</xdr:rowOff>
    </xdr:from>
    <xdr:to>
      <xdr:col>54</xdr:col>
      <xdr:colOff>189865</xdr:colOff>
      <xdr:row>97</xdr:row>
      <xdr:rowOff>153507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599141"/>
          <a:ext cx="1270" cy="1185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157334</xdr:rowOff>
    </xdr:from>
    <xdr:ext cx="534377"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67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153507</xdr:rowOff>
    </xdr:from>
    <xdr:to>
      <xdr:col>55</xdr:col>
      <xdr:colOff>88900</xdr:colOff>
      <xdr:row>97</xdr:row>
      <xdr:rowOff>153507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67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115318</xdr:rowOff>
    </xdr:from>
    <xdr:ext cx="534377"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3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168641</xdr:rowOff>
    </xdr:from>
    <xdr:to>
      <xdr:col>55</xdr:col>
      <xdr:colOff>88900</xdr:colOff>
      <xdr:row>90</xdr:row>
      <xdr:rowOff>168641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59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168641</xdr:rowOff>
    </xdr:from>
    <xdr:to>
      <xdr:col>55</xdr:col>
      <xdr:colOff>0</xdr:colOff>
      <xdr:row>92</xdr:row>
      <xdr:rowOff>162744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9639300" y="15599141"/>
          <a:ext cx="838200" cy="33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63761</xdr:rowOff>
    </xdr:from>
    <xdr:ext cx="534377"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351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85334</xdr:rowOff>
    </xdr:from>
    <xdr:to>
      <xdr:col>55</xdr:col>
      <xdr:colOff>50800</xdr:colOff>
      <xdr:row>96</xdr:row>
      <xdr:rowOff>15484</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37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162744</xdr:rowOff>
    </xdr:from>
    <xdr:to>
      <xdr:col>50</xdr:col>
      <xdr:colOff>114300</xdr:colOff>
      <xdr:row>94</xdr:row>
      <xdr:rowOff>155794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8750300" y="15936144"/>
          <a:ext cx="889000" cy="33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157891</xdr:rowOff>
    </xdr:from>
    <xdr:to>
      <xdr:col>50</xdr:col>
      <xdr:colOff>165100</xdr:colOff>
      <xdr:row>97</xdr:row>
      <xdr:rowOff>88041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1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79168</xdr:rowOff>
    </xdr:from>
    <xdr:ext cx="534377"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59411" y="1670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135128</xdr:rowOff>
    </xdr:from>
    <xdr:to>
      <xdr:col>45</xdr:col>
      <xdr:colOff>177800</xdr:colOff>
      <xdr:row>94</xdr:row>
      <xdr:rowOff>155794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7861300" y="16251428"/>
          <a:ext cx="8890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132380</xdr:rowOff>
    </xdr:from>
    <xdr:to>
      <xdr:col>46</xdr:col>
      <xdr:colOff>38100</xdr:colOff>
      <xdr:row>98</xdr:row>
      <xdr:rowOff>62530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7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53657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150764</xdr:rowOff>
    </xdr:from>
    <xdr:to>
      <xdr:col>41</xdr:col>
      <xdr:colOff>50800</xdr:colOff>
      <xdr:row>94</xdr:row>
      <xdr:rowOff>135128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972300" y="15924164"/>
          <a:ext cx="889000" cy="32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44048</xdr:rowOff>
    </xdr:from>
    <xdr:to>
      <xdr:col>41</xdr:col>
      <xdr:colOff>101600</xdr:colOff>
      <xdr:row>96</xdr:row>
      <xdr:rowOff>145648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5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136775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94111" y="165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105085</xdr:rowOff>
    </xdr:from>
    <xdr:to>
      <xdr:col>36</xdr:col>
      <xdr:colOff>165100</xdr:colOff>
      <xdr:row>98</xdr:row>
      <xdr:rowOff>35235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26362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705111" y="1682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117841</xdr:rowOff>
    </xdr:from>
    <xdr:to>
      <xdr:col>55</xdr:col>
      <xdr:colOff>50800</xdr:colOff>
      <xdr:row>91</xdr:row>
      <xdr:rowOff>47991</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554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70868</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550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111944</xdr:rowOff>
    </xdr:from>
    <xdr:to>
      <xdr:col>50</xdr:col>
      <xdr:colOff>165100</xdr:colOff>
      <xdr:row>93</xdr:row>
      <xdr:rowOff>42094</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58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58621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59411" y="156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104994</xdr:rowOff>
    </xdr:from>
    <xdr:to>
      <xdr:col>46</xdr:col>
      <xdr:colOff>38100</xdr:colOff>
      <xdr:row>95</xdr:row>
      <xdr:rowOff>35144</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22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51671</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599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84328</xdr:rowOff>
    </xdr:from>
    <xdr:to>
      <xdr:col>41</xdr:col>
      <xdr:colOff>101600</xdr:colOff>
      <xdr:row>95</xdr:row>
      <xdr:rowOff>14478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2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31005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597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99964</xdr:rowOff>
    </xdr:from>
    <xdr:to>
      <xdr:col>36</xdr:col>
      <xdr:colOff>165100</xdr:colOff>
      <xdr:row>93</xdr:row>
      <xdr:rowOff>30114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587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46641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564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161874</xdr:rowOff>
    </xdr:from>
    <xdr:to>
      <xdr:col>85</xdr:col>
      <xdr:colOff>126364</xdr:colOff>
      <xdr:row>39</xdr:row>
      <xdr:rowOff>939</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05374"/>
          <a:ext cx="1269" cy="1382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4766</xdr:rowOff>
    </xdr:from>
    <xdr:ext cx="469744"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69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939</xdr:rowOff>
    </xdr:from>
    <xdr:to>
      <xdr:col>86</xdr:col>
      <xdr:colOff>25400</xdr:colOff>
      <xdr:row>39</xdr:row>
      <xdr:rowOff>939</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68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108551</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0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161874</xdr:rowOff>
    </xdr:from>
    <xdr:to>
      <xdr:col>86</xdr:col>
      <xdr:colOff>25400</xdr:colOff>
      <xdr:row>30</xdr:row>
      <xdr:rowOff>161874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0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161874</xdr:rowOff>
    </xdr:from>
    <xdr:to>
      <xdr:col>85</xdr:col>
      <xdr:colOff>127000</xdr:colOff>
      <xdr:row>36</xdr:row>
      <xdr:rowOff>114249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5305374"/>
          <a:ext cx="838200" cy="9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2862</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175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24435</xdr:rowOff>
    </xdr:from>
    <xdr:to>
      <xdr:col>85</xdr:col>
      <xdr:colOff>177800</xdr:colOff>
      <xdr:row>36</xdr:row>
      <xdr:rowOff>126035</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1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114249</xdr:rowOff>
    </xdr:from>
    <xdr:to>
      <xdr:col>81</xdr:col>
      <xdr:colOff>50800</xdr:colOff>
      <xdr:row>37</xdr:row>
      <xdr:rowOff>97485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286449"/>
          <a:ext cx="889000" cy="1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67259</xdr:rowOff>
    </xdr:from>
    <xdr:to>
      <xdr:col>81</xdr:col>
      <xdr:colOff>101600</xdr:colOff>
      <xdr:row>36</xdr:row>
      <xdr:rowOff>168859</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2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159986</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01411" y="633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97485</xdr:rowOff>
    </xdr:from>
    <xdr:to>
      <xdr:col>76</xdr:col>
      <xdr:colOff>114300</xdr:colOff>
      <xdr:row>39</xdr:row>
      <xdr:rowOff>67158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441135"/>
          <a:ext cx="889000" cy="3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5690</xdr:rowOff>
    </xdr:from>
    <xdr:to>
      <xdr:col>76</xdr:col>
      <xdr:colOff>165100</xdr:colOff>
      <xdr:row>36</xdr:row>
      <xdr:rowOff>107290</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1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123817</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59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67158</xdr:rowOff>
    </xdr:from>
    <xdr:to>
      <xdr:col>71</xdr:col>
      <xdr:colOff>177800</xdr:colOff>
      <xdr:row>39</xdr:row>
      <xdr:rowOff>106172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753708"/>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23825</xdr:rowOff>
    </xdr:from>
    <xdr:to>
      <xdr:col>72</xdr:col>
      <xdr:colOff>38100</xdr:colOff>
      <xdr:row>38</xdr:row>
      <xdr:rowOff>125425</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53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141952</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314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59030</xdr:rowOff>
    </xdr:from>
    <xdr:to>
      <xdr:col>67</xdr:col>
      <xdr:colOff>101600</xdr:colOff>
      <xdr:row>37</xdr:row>
      <xdr:rowOff>160630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5707</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17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111074</xdr:rowOff>
    </xdr:from>
    <xdr:to>
      <xdr:col>85</xdr:col>
      <xdr:colOff>177800</xdr:colOff>
      <xdr:row>31</xdr:row>
      <xdr:rowOff>41224</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525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64101</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520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63449</xdr:rowOff>
    </xdr:from>
    <xdr:to>
      <xdr:col>81</xdr:col>
      <xdr:colOff>101600</xdr:colOff>
      <xdr:row>36</xdr:row>
      <xdr:rowOff>165049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23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10126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01411" y="601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46685</xdr:rowOff>
    </xdr:from>
    <xdr:to>
      <xdr:col>76</xdr:col>
      <xdr:colOff>165100</xdr:colOff>
      <xdr:row>37</xdr:row>
      <xdr:rowOff>148285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39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139413</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8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16358</xdr:rowOff>
    </xdr:from>
    <xdr:to>
      <xdr:col>72</xdr:col>
      <xdr:colOff>38100</xdr:colOff>
      <xdr:row>39</xdr:row>
      <xdr:rowOff>117958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70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109085</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795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55372</xdr:rowOff>
    </xdr:from>
    <xdr:to>
      <xdr:col>67</xdr:col>
      <xdr:colOff>101600</xdr:colOff>
      <xdr:row>39</xdr:row>
      <xdr:rowOff>156972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7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148099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83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6" name="失業対策事業費グラフ枠">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8" name="失業対策事業費最小値テキスト">
          <a:extLst>
            <a:ext uri="{FF2B5EF4-FFF2-40B4-BE49-F238E27FC236}">
              <a16:creationId xmlns:a16="http://schemas.microsoft.com/office/drawing/2014/main" id="{00000000-0008-0000-0600-00002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0" name="失業対策事業費最大値テキスト">
          <a:extLst>
            <a:ext uri="{FF2B5EF4-FFF2-40B4-BE49-F238E27FC236}">
              <a16:creationId xmlns:a16="http://schemas.microsoft.com/office/drawing/2014/main" id="{00000000-0008-0000-0600-00002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3" name="失業対策事業費平均値テキスト">
          <a:extLst>
            <a:ext uri="{FF2B5EF4-FFF2-40B4-BE49-F238E27FC236}">
              <a16:creationId xmlns:a16="http://schemas.microsoft.com/office/drawing/2014/main" id="{00000000-0008-0000-0600-00002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4" name="フローチャート: 判断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楕円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2" name="失業対策事業費該当値テキスト">
          <a:extLst>
            <a:ext uri="{FF2B5EF4-FFF2-40B4-BE49-F238E27FC236}">
              <a16:creationId xmlns:a16="http://schemas.microsoft.com/office/drawing/2014/main" id="{00000000-0008-0000-0600-00003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145948</xdr:rowOff>
    </xdr:from>
    <xdr:to>
      <xdr:col>85</xdr:col>
      <xdr:colOff>126364</xdr:colOff>
      <xdr:row>78</xdr:row>
      <xdr:rowOff>169571</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147448"/>
          <a:ext cx="1269" cy="139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1948</xdr:rowOff>
    </xdr:from>
    <xdr:ext cx="534377"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5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169571</xdr:rowOff>
    </xdr:from>
    <xdr:to>
      <xdr:col>86</xdr:col>
      <xdr:colOff>25400</xdr:colOff>
      <xdr:row>78</xdr:row>
      <xdr:rowOff>169571</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542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92625</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192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145948</xdr:rowOff>
    </xdr:from>
    <xdr:to>
      <xdr:col>86</xdr:col>
      <xdr:colOff>25400</xdr:colOff>
      <xdr:row>70</xdr:row>
      <xdr:rowOff>145948</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14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161570</xdr:rowOff>
    </xdr:from>
    <xdr:to>
      <xdr:col>85</xdr:col>
      <xdr:colOff>127000</xdr:colOff>
      <xdr:row>78</xdr:row>
      <xdr:rowOff>169571</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3020320"/>
          <a:ext cx="838200" cy="5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70934</xdr:rowOff>
    </xdr:from>
    <xdr:ext cx="599010"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415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48057</xdr:rowOff>
    </xdr:from>
    <xdr:to>
      <xdr:col>85</xdr:col>
      <xdr:colOff>177800</xdr:colOff>
      <xdr:row>73</xdr:row>
      <xdr:rowOff>149657</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256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161570</xdr:rowOff>
    </xdr:from>
    <xdr:to>
      <xdr:col>81</xdr:col>
      <xdr:colOff>50800</xdr:colOff>
      <xdr:row>78</xdr:row>
      <xdr:rowOff>80569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3020320"/>
          <a:ext cx="889000" cy="4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71</xdr:row>
      <xdr:rowOff>89053</xdr:rowOff>
    </xdr:from>
    <xdr:to>
      <xdr:col>81</xdr:col>
      <xdr:colOff>101600</xdr:colOff>
      <xdr:row>72</xdr:row>
      <xdr:rowOff>19203</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226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70</xdr:row>
      <xdr:rowOff>35730</xdr:rowOff>
    </xdr:from>
    <xdr:ext cx="599010"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169095" y="1203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150673</xdr:rowOff>
    </xdr:from>
    <xdr:to>
      <xdr:col>76</xdr:col>
      <xdr:colOff>114300</xdr:colOff>
      <xdr:row>78</xdr:row>
      <xdr:rowOff>80569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3703300" y="13180873"/>
          <a:ext cx="889000" cy="27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70</xdr:row>
      <xdr:rowOff>117551</xdr:rowOff>
    </xdr:from>
    <xdr:to>
      <xdr:col>76</xdr:col>
      <xdr:colOff>165100</xdr:colOff>
      <xdr:row>71</xdr:row>
      <xdr:rowOff>47701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211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64228</xdr:rowOff>
    </xdr:from>
    <xdr:ext cx="599010"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292795" y="118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150673</xdr:rowOff>
    </xdr:from>
    <xdr:to>
      <xdr:col>71</xdr:col>
      <xdr:colOff>177800</xdr:colOff>
      <xdr:row>77</xdr:row>
      <xdr:rowOff>6883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3180873"/>
          <a:ext cx="889000" cy="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74650</xdr:rowOff>
    </xdr:from>
    <xdr:to>
      <xdr:col>72</xdr:col>
      <xdr:colOff>38100</xdr:colOff>
      <xdr:row>73</xdr:row>
      <xdr:rowOff>4800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24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21327</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03795" y="1219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142316</xdr:rowOff>
    </xdr:from>
    <xdr:to>
      <xdr:col>67</xdr:col>
      <xdr:colOff>101600</xdr:colOff>
      <xdr:row>74</xdr:row>
      <xdr:rowOff>72466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265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88993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14795" y="124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118771</xdr:rowOff>
    </xdr:from>
    <xdr:to>
      <xdr:col>85</xdr:col>
      <xdr:colOff>177800</xdr:colOff>
      <xdr:row>79</xdr:row>
      <xdr:rowOff>48921</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33698</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34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110769</xdr:rowOff>
    </xdr:from>
    <xdr:to>
      <xdr:col>81</xdr:col>
      <xdr:colOff>101600</xdr:colOff>
      <xdr:row>76</xdr:row>
      <xdr:rowOff>40918</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296951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32047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01411" y="130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29769</xdr:rowOff>
    </xdr:from>
    <xdr:to>
      <xdr:col>76</xdr:col>
      <xdr:colOff>165100</xdr:colOff>
      <xdr:row>78</xdr:row>
      <xdr:rowOff>131369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34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122496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49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99873</xdr:rowOff>
    </xdr:from>
    <xdr:to>
      <xdr:col>72</xdr:col>
      <xdr:colOff>38100</xdr:colOff>
      <xdr:row>77</xdr:row>
      <xdr:rowOff>30023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313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21150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222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127533</xdr:rowOff>
    </xdr:from>
    <xdr:to>
      <xdr:col>67</xdr:col>
      <xdr:colOff>101600</xdr:colOff>
      <xdr:row>77</xdr:row>
      <xdr:rowOff>57683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315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48810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25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6" name="積立金グラフ枠">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70022</xdr:rowOff>
    </xdr:from>
    <xdr:to>
      <xdr:col>85</xdr:col>
      <xdr:colOff>126364</xdr:colOff>
      <xdr:row>99</xdr:row>
      <xdr:rowOff>57632</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flipV="1">
          <a:off x="16317595" y="16357772"/>
          <a:ext cx="1269" cy="673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61459</xdr:rowOff>
    </xdr:from>
    <xdr:ext cx="469744" cy="259045"/>
    <xdr:sp macro="" textlink="">
      <xdr:nvSpPr>
        <xdr:cNvPr id="658" name="積立金最小値テキスト">
          <a:extLst>
            <a:ext uri="{FF2B5EF4-FFF2-40B4-BE49-F238E27FC236}">
              <a16:creationId xmlns:a16="http://schemas.microsoft.com/office/drawing/2014/main" id="{00000000-0008-0000-0600-000092020000}"/>
            </a:ext>
          </a:extLst>
        </xdr:cNvPr>
        <xdr:cNvSpPr txBox="1"/>
      </xdr:nvSpPr>
      <xdr:spPr>
        <a:xfrm>
          <a:off x="16370300" y="1703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57632</xdr:rowOff>
    </xdr:from>
    <xdr:to>
      <xdr:col>86</xdr:col>
      <xdr:colOff>25400</xdr:colOff>
      <xdr:row>99</xdr:row>
      <xdr:rowOff>57632</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6230600" y="170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16699</xdr:rowOff>
    </xdr:from>
    <xdr:ext cx="534377" cy="259045"/>
    <xdr:sp macro="" textlink="">
      <xdr:nvSpPr>
        <xdr:cNvPr id="660" name="積立金最大値テキスト">
          <a:extLst>
            <a:ext uri="{FF2B5EF4-FFF2-40B4-BE49-F238E27FC236}">
              <a16:creationId xmlns:a16="http://schemas.microsoft.com/office/drawing/2014/main" id="{00000000-0008-0000-0600-000094020000}"/>
            </a:ext>
          </a:extLst>
        </xdr:cNvPr>
        <xdr:cNvSpPr txBox="1"/>
      </xdr:nvSpPr>
      <xdr:spPr>
        <a:xfrm>
          <a:off x="16370300" y="1613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70022</xdr:rowOff>
    </xdr:from>
    <xdr:to>
      <xdr:col>86</xdr:col>
      <xdr:colOff>25400</xdr:colOff>
      <xdr:row>95</xdr:row>
      <xdr:rowOff>70022</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6230600" y="1635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106873</xdr:rowOff>
    </xdr:from>
    <xdr:to>
      <xdr:col>85</xdr:col>
      <xdr:colOff>127000</xdr:colOff>
      <xdr:row>96</xdr:row>
      <xdr:rowOff>97135</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5481300" y="16394623"/>
          <a:ext cx="838200" cy="161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126900</xdr:rowOff>
    </xdr:from>
    <xdr:ext cx="534377" cy="259045"/>
    <xdr:sp macro="" textlink="">
      <xdr:nvSpPr>
        <xdr:cNvPr id="663" name="積立金平均値テキスト">
          <a:extLst>
            <a:ext uri="{FF2B5EF4-FFF2-40B4-BE49-F238E27FC236}">
              <a16:creationId xmlns:a16="http://schemas.microsoft.com/office/drawing/2014/main" id="{00000000-0008-0000-0600-000097020000}"/>
            </a:ext>
          </a:extLst>
        </xdr:cNvPr>
        <xdr:cNvSpPr txBox="1"/>
      </xdr:nvSpPr>
      <xdr:spPr>
        <a:xfrm>
          <a:off x="16370300" y="16586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148473</xdr:rowOff>
    </xdr:from>
    <xdr:to>
      <xdr:col>85</xdr:col>
      <xdr:colOff>177800</xdr:colOff>
      <xdr:row>97</xdr:row>
      <xdr:rowOff>78623</xdr:rowOff>
    </xdr:to>
    <xdr:sp macro="" textlink="">
      <xdr:nvSpPr>
        <xdr:cNvPr id="664" name="フローチャート: 判断 663">
          <a:extLst>
            <a:ext uri="{FF2B5EF4-FFF2-40B4-BE49-F238E27FC236}">
              <a16:creationId xmlns:a16="http://schemas.microsoft.com/office/drawing/2014/main" id="{00000000-0008-0000-0600-000098020000}"/>
            </a:ext>
          </a:extLst>
        </xdr:cNvPr>
        <xdr:cNvSpPr/>
      </xdr:nvSpPr>
      <xdr:spPr>
        <a:xfrm>
          <a:off x="162687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106873</xdr:rowOff>
    </xdr:from>
    <xdr:to>
      <xdr:col>81</xdr:col>
      <xdr:colOff>50800</xdr:colOff>
      <xdr:row>99</xdr:row>
      <xdr:rowOff>25309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4592300" y="16394623"/>
          <a:ext cx="889000" cy="604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35362</xdr:rowOff>
    </xdr:from>
    <xdr:to>
      <xdr:col>81</xdr:col>
      <xdr:colOff>101600</xdr:colOff>
      <xdr:row>96</xdr:row>
      <xdr:rowOff>136962</xdr:rowOff>
    </xdr:to>
    <xdr:sp macro="" textlink="">
      <xdr:nvSpPr>
        <xdr:cNvPr id="666" name="フローチャート: 判断 665">
          <a:extLst>
            <a:ext uri="{FF2B5EF4-FFF2-40B4-BE49-F238E27FC236}">
              <a16:creationId xmlns:a16="http://schemas.microsoft.com/office/drawing/2014/main" id="{00000000-0008-0000-0600-00009A020000}"/>
            </a:ext>
          </a:extLst>
        </xdr:cNvPr>
        <xdr:cNvSpPr/>
      </xdr:nvSpPr>
      <xdr:spPr>
        <a:xfrm>
          <a:off x="15430500" y="1649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128089</xdr:rowOff>
    </xdr:from>
    <xdr:ext cx="534377"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5201411" y="1658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111536</xdr:rowOff>
    </xdr:from>
    <xdr:to>
      <xdr:col>76</xdr:col>
      <xdr:colOff>114300</xdr:colOff>
      <xdr:row>99</xdr:row>
      <xdr:rowOff>25309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3703300" y="15884936"/>
          <a:ext cx="889000" cy="11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79984</xdr:rowOff>
    </xdr:from>
    <xdr:to>
      <xdr:col>76</xdr:col>
      <xdr:colOff>165100</xdr:colOff>
      <xdr:row>99</xdr:row>
      <xdr:rowOff>10134</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4541500" y="16882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26661</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4325111" y="1665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111536</xdr:rowOff>
    </xdr:from>
    <xdr:to>
      <xdr:col>71</xdr:col>
      <xdr:colOff>177800</xdr:colOff>
      <xdr:row>94</xdr:row>
      <xdr:rowOff>113229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2814300" y="15884936"/>
          <a:ext cx="889000" cy="34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19314</xdr:rowOff>
    </xdr:from>
    <xdr:to>
      <xdr:col>72</xdr:col>
      <xdr:colOff>38100</xdr:colOff>
      <xdr:row>93</xdr:row>
      <xdr:rowOff>120914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3652500" y="1596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112041</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3436111" y="1605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55570</xdr:rowOff>
    </xdr:from>
    <xdr:to>
      <xdr:col>67</xdr:col>
      <xdr:colOff>101600</xdr:colOff>
      <xdr:row>96</xdr:row>
      <xdr:rowOff>157170</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2763500" y="165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148297</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547111" y="166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46335</xdr:rowOff>
    </xdr:from>
    <xdr:to>
      <xdr:col>85</xdr:col>
      <xdr:colOff>177800</xdr:colOff>
      <xdr:row>96</xdr:row>
      <xdr:rowOff>147935</xdr:rowOff>
    </xdr:to>
    <xdr:sp macro="" textlink="">
      <xdr:nvSpPr>
        <xdr:cNvPr id="681" name="楕円 680">
          <a:extLst>
            <a:ext uri="{FF2B5EF4-FFF2-40B4-BE49-F238E27FC236}">
              <a16:creationId xmlns:a16="http://schemas.microsoft.com/office/drawing/2014/main" id="{00000000-0008-0000-0600-0000A9020000}"/>
            </a:ext>
          </a:extLst>
        </xdr:cNvPr>
        <xdr:cNvSpPr/>
      </xdr:nvSpPr>
      <xdr:spPr>
        <a:xfrm>
          <a:off x="16268700" y="1650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69212</xdr:rowOff>
    </xdr:from>
    <xdr:ext cx="534377" cy="259045"/>
    <xdr:sp macro="" textlink="">
      <xdr:nvSpPr>
        <xdr:cNvPr id="682" name="積立金該当値テキスト">
          <a:extLst>
            <a:ext uri="{FF2B5EF4-FFF2-40B4-BE49-F238E27FC236}">
              <a16:creationId xmlns:a16="http://schemas.microsoft.com/office/drawing/2014/main" id="{00000000-0008-0000-0600-0000AA020000}"/>
            </a:ext>
          </a:extLst>
        </xdr:cNvPr>
        <xdr:cNvSpPr txBox="1"/>
      </xdr:nvSpPr>
      <xdr:spPr>
        <a:xfrm>
          <a:off x="16370300" y="1635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56073</xdr:rowOff>
    </xdr:from>
    <xdr:to>
      <xdr:col>81</xdr:col>
      <xdr:colOff>101600</xdr:colOff>
      <xdr:row>95</xdr:row>
      <xdr:rowOff>157673</xdr:rowOff>
    </xdr:to>
    <xdr:sp macro="" textlink="">
      <xdr:nvSpPr>
        <xdr:cNvPr id="683" name="楕円 682">
          <a:extLst>
            <a:ext uri="{FF2B5EF4-FFF2-40B4-BE49-F238E27FC236}">
              <a16:creationId xmlns:a16="http://schemas.microsoft.com/office/drawing/2014/main" id="{00000000-0008-0000-0600-0000AB020000}"/>
            </a:ext>
          </a:extLst>
        </xdr:cNvPr>
        <xdr:cNvSpPr/>
      </xdr:nvSpPr>
      <xdr:spPr>
        <a:xfrm>
          <a:off x="15430500" y="1634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2750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01411" y="1611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145959</xdr:rowOff>
    </xdr:from>
    <xdr:to>
      <xdr:col>76</xdr:col>
      <xdr:colOff>165100</xdr:colOff>
      <xdr:row>99</xdr:row>
      <xdr:rowOff>76109</xdr:rowOff>
    </xdr:to>
    <xdr:sp macro="" textlink="">
      <xdr:nvSpPr>
        <xdr:cNvPr id="685" name="楕円 684">
          <a:extLst>
            <a:ext uri="{FF2B5EF4-FFF2-40B4-BE49-F238E27FC236}">
              <a16:creationId xmlns:a16="http://schemas.microsoft.com/office/drawing/2014/main" id="{00000000-0008-0000-0600-0000AD020000}"/>
            </a:ext>
          </a:extLst>
        </xdr:cNvPr>
        <xdr:cNvSpPr/>
      </xdr:nvSpPr>
      <xdr:spPr>
        <a:xfrm>
          <a:off x="14541500" y="1694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67236</xdr:rowOff>
    </xdr:from>
    <xdr:ext cx="469744"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57428" y="17040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60736</xdr:rowOff>
    </xdr:from>
    <xdr:to>
      <xdr:col>72</xdr:col>
      <xdr:colOff>38100</xdr:colOff>
      <xdr:row>92</xdr:row>
      <xdr:rowOff>162336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3652500" y="1583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7413</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56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62429</xdr:rowOff>
    </xdr:from>
    <xdr:to>
      <xdr:col>67</xdr:col>
      <xdr:colOff>101600</xdr:colOff>
      <xdr:row>94</xdr:row>
      <xdr:rowOff>164029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2763500" y="161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9106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59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09" name="投資及び出資金グラフ枠">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132842</xdr:rowOff>
    </xdr:from>
    <xdr:to>
      <xdr:col>116</xdr:col>
      <xdr:colOff>62864</xdr:colOff>
      <xdr:row>38</xdr:row>
      <xdr:rowOff>137414</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flipV="1">
          <a:off x="22159595" y="5790692"/>
          <a:ext cx="1269" cy="86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141241</xdr:rowOff>
    </xdr:from>
    <xdr:ext cx="249299" cy="259045"/>
    <xdr:sp macro="" textlink="">
      <xdr:nvSpPr>
        <xdr:cNvPr id="711" name="投資及び出資金最小値テキスト">
          <a:extLst>
            <a:ext uri="{FF2B5EF4-FFF2-40B4-BE49-F238E27FC236}">
              <a16:creationId xmlns:a16="http://schemas.microsoft.com/office/drawing/2014/main" id="{00000000-0008-0000-0600-0000C7020000}"/>
            </a:ext>
          </a:extLst>
        </xdr:cNvPr>
        <xdr:cNvSpPr txBox="1"/>
      </xdr:nvSpPr>
      <xdr:spPr>
        <a:xfrm>
          <a:off x="22212300" y="66563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137414</xdr:rowOff>
    </xdr:from>
    <xdr:to>
      <xdr:col>116</xdr:col>
      <xdr:colOff>152400</xdr:colOff>
      <xdr:row>38</xdr:row>
      <xdr:rowOff>137414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22072600" y="66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79519</xdr:rowOff>
    </xdr:from>
    <xdr:ext cx="378565" cy="259045"/>
    <xdr:sp macro="" textlink="">
      <xdr:nvSpPr>
        <xdr:cNvPr id="713" name="投資及び出資金最大値テキスト">
          <a:extLst>
            <a:ext uri="{FF2B5EF4-FFF2-40B4-BE49-F238E27FC236}">
              <a16:creationId xmlns:a16="http://schemas.microsoft.com/office/drawing/2014/main" id="{00000000-0008-0000-0600-0000C9020000}"/>
            </a:ext>
          </a:extLst>
        </xdr:cNvPr>
        <xdr:cNvSpPr txBox="1"/>
      </xdr:nvSpPr>
      <xdr:spPr>
        <a:xfrm>
          <a:off x="22212300" y="5565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132842</xdr:rowOff>
    </xdr:from>
    <xdr:to>
      <xdr:col>116</xdr:col>
      <xdr:colOff>152400</xdr:colOff>
      <xdr:row>33</xdr:row>
      <xdr:rowOff>132842</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22072600" y="5790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121412</xdr:rowOff>
    </xdr:from>
    <xdr:to>
      <xdr:col>116</xdr:col>
      <xdr:colOff>63500</xdr:colOff>
      <xdr:row>33</xdr:row>
      <xdr:rowOff>132842</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1323300" y="5779262"/>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156481</xdr:rowOff>
    </xdr:from>
    <xdr:ext cx="378565" cy="259045"/>
    <xdr:sp macro="" textlink="">
      <xdr:nvSpPr>
        <xdr:cNvPr id="716" name="投資及び出資金平均値テキスト">
          <a:extLst>
            <a:ext uri="{FF2B5EF4-FFF2-40B4-BE49-F238E27FC236}">
              <a16:creationId xmlns:a16="http://schemas.microsoft.com/office/drawing/2014/main" id="{00000000-0008-0000-0600-0000CC020000}"/>
            </a:ext>
          </a:extLst>
        </xdr:cNvPr>
        <xdr:cNvSpPr txBox="1"/>
      </xdr:nvSpPr>
      <xdr:spPr>
        <a:xfrm>
          <a:off x="22212300" y="63286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6604</xdr:rowOff>
    </xdr:from>
    <xdr:to>
      <xdr:col>116</xdr:col>
      <xdr:colOff>114300</xdr:colOff>
      <xdr:row>37</xdr:row>
      <xdr:rowOff>108204</xdr:rowOff>
    </xdr:to>
    <xdr:sp macro="" textlink="">
      <xdr:nvSpPr>
        <xdr:cNvPr id="717" name="フローチャート: 判断 716">
          <a:extLst>
            <a:ext uri="{FF2B5EF4-FFF2-40B4-BE49-F238E27FC236}">
              <a16:creationId xmlns:a16="http://schemas.microsoft.com/office/drawing/2014/main" id="{00000000-0008-0000-0600-0000CD020000}"/>
            </a:ext>
          </a:extLst>
        </xdr:cNvPr>
        <xdr:cNvSpPr/>
      </xdr:nvSpPr>
      <xdr:spPr>
        <a:xfrm>
          <a:off x="221107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45974</xdr:rowOff>
    </xdr:from>
    <xdr:to>
      <xdr:col>111</xdr:col>
      <xdr:colOff>177800</xdr:colOff>
      <xdr:row>33</xdr:row>
      <xdr:rowOff>121412</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0434300" y="553237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168910</xdr:rowOff>
    </xdr:from>
    <xdr:to>
      <xdr:col>112</xdr:col>
      <xdr:colOff>38100</xdr:colOff>
      <xdr:row>37</xdr:row>
      <xdr:rowOff>99060</xdr:rowOff>
    </xdr:to>
    <xdr:sp macro="" textlink="">
      <xdr:nvSpPr>
        <xdr:cNvPr id="719" name="フローチャート: 判断 718">
          <a:extLst>
            <a:ext uri="{FF2B5EF4-FFF2-40B4-BE49-F238E27FC236}">
              <a16:creationId xmlns:a16="http://schemas.microsoft.com/office/drawing/2014/main" id="{00000000-0008-0000-0600-0000CF020000}"/>
            </a:ext>
          </a:extLst>
        </xdr:cNvPr>
        <xdr:cNvSpPr/>
      </xdr:nvSpPr>
      <xdr:spPr>
        <a:xfrm>
          <a:off x="21272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90187</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121317" y="6433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55118</xdr:rowOff>
    </xdr:from>
    <xdr:to>
      <xdr:col>107</xdr:col>
      <xdr:colOff>50800</xdr:colOff>
      <xdr:row>32</xdr:row>
      <xdr:rowOff>45974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9545300" y="5370068"/>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102616</xdr:rowOff>
    </xdr:from>
    <xdr:to>
      <xdr:col>107</xdr:col>
      <xdr:colOff>101600</xdr:colOff>
      <xdr:row>37</xdr:row>
      <xdr:rowOff>32766</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0383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23893</xdr:rowOff>
    </xdr:from>
    <xdr:ext cx="378565"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20245017" y="636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55118</xdr:rowOff>
    </xdr:from>
    <xdr:to>
      <xdr:col>102</xdr:col>
      <xdr:colOff>114300</xdr:colOff>
      <xdr:row>31</xdr:row>
      <xdr:rowOff>87122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18656300" y="53700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59182</xdr:rowOff>
    </xdr:from>
    <xdr:to>
      <xdr:col>102</xdr:col>
      <xdr:colOff>165100</xdr:colOff>
      <xdr:row>36</xdr:row>
      <xdr:rowOff>160782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19494500" y="623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151909</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9356017" y="6324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68326</xdr:rowOff>
    </xdr:from>
    <xdr:to>
      <xdr:col>98</xdr:col>
      <xdr:colOff>38100</xdr:colOff>
      <xdr:row>36</xdr:row>
      <xdr:rowOff>169926</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18605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161053</xdr:rowOff>
    </xdr:from>
    <xdr:ext cx="378565"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467017"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82042</xdr:rowOff>
    </xdr:from>
    <xdr:to>
      <xdr:col>116</xdr:col>
      <xdr:colOff>114300</xdr:colOff>
      <xdr:row>34</xdr:row>
      <xdr:rowOff>12192</xdr:rowOff>
    </xdr:to>
    <xdr:sp macro="" textlink="">
      <xdr:nvSpPr>
        <xdr:cNvPr id="734" name="楕円 733">
          <a:extLst>
            <a:ext uri="{FF2B5EF4-FFF2-40B4-BE49-F238E27FC236}">
              <a16:creationId xmlns:a16="http://schemas.microsoft.com/office/drawing/2014/main" id="{00000000-0008-0000-0600-0000DE020000}"/>
            </a:ext>
          </a:extLst>
        </xdr:cNvPr>
        <xdr:cNvSpPr/>
      </xdr:nvSpPr>
      <xdr:spPr>
        <a:xfrm>
          <a:off x="221107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35069</xdr:rowOff>
    </xdr:from>
    <xdr:ext cx="378565" cy="259045"/>
    <xdr:sp macro="" textlink="">
      <xdr:nvSpPr>
        <xdr:cNvPr id="735" name="投資及び出資金該当値テキスト">
          <a:extLst>
            <a:ext uri="{FF2B5EF4-FFF2-40B4-BE49-F238E27FC236}">
              <a16:creationId xmlns:a16="http://schemas.microsoft.com/office/drawing/2014/main" id="{00000000-0008-0000-0600-0000DF020000}"/>
            </a:ext>
          </a:extLst>
        </xdr:cNvPr>
        <xdr:cNvSpPr txBox="1"/>
      </xdr:nvSpPr>
      <xdr:spPr>
        <a:xfrm>
          <a:off x="22212300" y="5692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70612</xdr:rowOff>
    </xdr:from>
    <xdr:to>
      <xdr:col>112</xdr:col>
      <xdr:colOff>38100</xdr:colOff>
      <xdr:row>34</xdr:row>
      <xdr:rowOff>762</xdr:rowOff>
    </xdr:to>
    <xdr:sp macro="" textlink="">
      <xdr:nvSpPr>
        <xdr:cNvPr id="736" name="楕円 735">
          <a:extLst>
            <a:ext uri="{FF2B5EF4-FFF2-40B4-BE49-F238E27FC236}">
              <a16:creationId xmlns:a16="http://schemas.microsoft.com/office/drawing/2014/main" id="{00000000-0008-0000-0600-0000E0020000}"/>
            </a:ext>
          </a:extLst>
        </xdr:cNvPr>
        <xdr:cNvSpPr/>
      </xdr:nvSpPr>
      <xdr:spPr>
        <a:xfrm>
          <a:off x="21272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32</xdr:row>
      <xdr:rowOff>17289</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21317" y="550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166624</xdr:rowOff>
    </xdr:from>
    <xdr:to>
      <xdr:col>107</xdr:col>
      <xdr:colOff>101600</xdr:colOff>
      <xdr:row>32</xdr:row>
      <xdr:rowOff>96774</xdr:rowOff>
    </xdr:to>
    <xdr:sp macro="" textlink="">
      <xdr:nvSpPr>
        <xdr:cNvPr id="738" name="楕円 737">
          <a:extLst>
            <a:ext uri="{FF2B5EF4-FFF2-40B4-BE49-F238E27FC236}">
              <a16:creationId xmlns:a16="http://schemas.microsoft.com/office/drawing/2014/main" id="{00000000-0008-0000-0600-0000E2020000}"/>
            </a:ext>
          </a:extLst>
        </xdr:cNvPr>
        <xdr:cNvSpPr/>
      </xdr:nvSpPr>
      <xdr:spPr>
        <a:xfrm>
          <a:off x="20383500" y="54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113301</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5256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4318</xdr:rowOff>
    </xdr:from>
    <xdr:to>
      <xdr:col>102</xdr:col>
      <xdr:colOff>165100</xdr:colOff>
      <xdr:row>31</xdr:row>
      <xdr:rowOff>105918</xdr:rowOff>
    </xdr:to>
    <xdr:sp macro="" textlink="">
      <xdr:nvSpPr>
        <xdr:cNvPr id="740" name="楕円 739">
          <a:extLst>
            <a:ext uri="{FF2B5EF4-FFF2-40B4-BE49-F238E27FC236}">
              <a16:creationId xmlns:a16="http://schemas.microsoft.com/office/drawing/2014/main" id="{00000000-0008-0000-0600-0000E4020000}"/>
            </a:ext>
          </a:extLst>
        </xdr:cNvPr>
        <xdr:cNvSpPr/>
      </xdr:nvSpPr>
      <xdr:spPr>
        <a:xfrm>
          <a:off x="19494500" y="531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29</xdr:row>
      <xdr:rowOff>122445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5094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36322</xdr:rowOff>
    </xdr:from>
    <xdr:to>
      <xdr:col>98</xdr:col>
      <xdr:colOff>38100</xdr:colOff>
      <xdr:row>31</xdr:row>
      <xdr:rowOff>137922</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18605500" y="53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29</xdr:row>
      <xdr:rowOff>154449</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512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4" name="正方形/長方形 743">
          <a:extLst>
            <a:ext uri="{FF2B5EF4-FFF2-40B4-BE49-F238E27FC236}">
              <a16:creationId xmlns:a16="http://schemas.microsoft.com/office/drawing/2014/main" id="{00000000-0008-0000-0600-0000E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2" name="貸付金グラフ枠">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71943</xdr:rowOff>
    </xdr:from>
    <xdr:to>
      <xdr:col>116</xdr:col>
      <xdr:colOff>62864</xdr:colOff>
      <xdr:row>58</xdr:row>
      <xdr:rowOff>87533</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flipV="1">
          <a:off x="22159595" y="8815893"/>
          <a:ext cx="1269" cy="1215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91360</xdr:rowOff>
    </xdr:from>
    <xdr:ext cx="469744" cy="259045"/>
    <xdr:sp macro="" textlink="">
      <xdr:nvSpPr>
        <xdr:cNvPr id="764" name="貸付金最小値テキスト">
          <a:extLst>
            <a:ext uri="{FF2B5EF4-FFF2-40B4-BE49-F238E27FC236}">
              <a16:creationId xmlns:a16="http://schemas.microsoft.com/office/drawing/2014/main" id="{00000000-0008-0000-0600-0000FC020000}"/>
            </a:ext>
          </a:extLst>
        </xdr:cNvPr>
        <xdr:cNvSpPr txBox="1"/>
      </xdr:nvSpPr>
      <xdr:spPr>
        <a:xfrm>
          <a:off x="22212300" y="1003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87533</xdr:rowOff>
    </xdr:from>
    <xdr:to>
      <xdr:col>116</xdr:col>
      <xdr:colOff>152400</xdr:colOff>
      <xdr:row>58</xdr:row>
      <xdr:rowOff>87533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2072600" y="10031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18620</xdr:rowOff>
    </xdr:from>
    <xdr:ext cx="534377" cy="259045"/>
    <xdr:sp macro="" textlink="">
      <xdr:nvSpPr>
        <xdr:cNvPr id="766" name="貸付金最大値テキスト">
          <a:extLst>
            <a:ext uri="{FF2B5EF4-FFF2-40B4-BE49-F238E27FC236}">
              <a16:creationId xmlns:a16="http://schemas.microsoft.com/office/drawing/2014/main" id="{00000000-0008-0000-0600-0000FE020000}"/>
            </a:ext>
          </a:extLst>
        </xdr:cNvPr>
        <xdr:cNvSpPr txBox="1"/>
      </xdr:nvSpPr>
      <xdr:spPr>
        <a:xfrm>
          <a:off x="22212300" y="859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71943</xdr:rowOff>
    </xdr:from>
    <xdr:to>
      <xdr:col>116</xdr:col>
      <xdr:colOff>152400</xdr:colOff>
      <xdr:row>51</xdr:row>
      <xdr:rowOff>71943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22072600" y="881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56832</xdr:rowOff>
    </xdr:from>
    <xdr:to>
      <xdr:col>116</xdr:col>
      <xdr:colOff>63500</xdr:colOff>
      <xdr:row>58</xdr:row>
      <xdr:rowOff>58616</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21323300" y="10000932"/>
          <a:ext cx="838200" cy="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141335</xdr:rowOff>
    </xdr:from>
    <xdr:ext cx="534377" cy="259045"/>
    <xdr:sp macro="" textlink="">
      <xdr:nvSpPr>
        <xdr:cNvPr id="769" name="貸付金平均値テキスト">
          <a:extLst>
            <a:ext uri="{FF2B5EF4-FFF2-40B4-BE49-F238E27FC236}">
              <a16:creationId xmlns:a16="http://schemas.microsoft.com/office/drawing/2014/main" id="{00000000-0008-0000-0600-000001030000}"/>
            </a:ext>
          </a:extLst>
        </xdr:cNvPr>
        <xdr:cNvSpPr txBox="1"/>
      </xdr:nvSpPr>
      <xdr:spPr>
        <a:xfrm>
          <a:off x="22212300" y="9399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118458</xdr:rowOff>
    </xdr:from>
    <xdr:to>
      <xdr:col>116</xdr:col>
      <xdr:colOff>114300</xdr:colOff>
      <xdr:row>56</xdr:row>
      <xdr:rowOff>48608</xdr:rowOff>
    </xdr:to>
    <xdr:sp macro="" textlink="">
      <xdr:nvSpPr>
        <xdr:cNvPr id="770" name="フローチャート: 判断 769">
          <a:extLst>
            <a:ext uri="{FF2B5EF4-FFF2-40B4-BE49-F238E27FC236}">
              <a16:creationId xmlns:a16="http://schemas.microsoft.com/office/drawing/2014/main" id="{00000000-0008-0000-0600-000002030000}"/>
            </a:ext>
          </a:extLst>
        </xdr:cNvPr>
        <xdr:cNvSpPr/>
      </xdr:nvSpPr>
      <xdr:spPr>
        <a:xfrm>
          <a:off x="22110700" y="954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55666</xdr:rowOff>
    </xdr:from>
    <xdr:to>
      <xdr:col>111</xdr:col>
      <xdr:colOff>177800</xdr:colOff>
      <xdr:row>58</xdr:row>
      <xdr:rowOff>56832</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20434300" y="9999766"/>
          <a:ext cx="889000" cy="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4249</xdr:rowOff>
    </xdr:from>
    <xdr:to>
      <xdr:col>112</xdr:col>
      <xdr:colOff>38100</xdr:colOff>
      <xdr:row>55</xdr:row>
      <xdr:rowOff>105849</xdr:rowOff>
    </xdr:to>
    <xdr:sp macro="" textlink="">
      <xdr:nvSpPr>
        <xdr:cNvPr id="772" name="フローチャート: 判断 771">
          <a:extLst>
            <a:ext uri="{FF2B5EF4-FFF2-40B4-BE49-F238E27FC236}">
              <a16:creationId xmlns:a16="http://schemas.microsoft.com/office/drawing/2014/main" id="{00000000-0008-0000-0600-000004030000}"/>
            </a:ext>
          </a:extLst>
        </xdr:cNvPr>
        <xdr:cNvSpPr/>
      </xdr:nvSpPr>
      <xdr:spPr>
        <a:xfrm>
          <a:off x="21272500" y="943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122376</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43411" y="920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52375</xdr:rowOff>
    </xdr:from>
    <xdr:to>
      <xdr:col>107</xdr:col>
      <xdr:colOff>50800</xdr:colOff>
      <xdr:row>58</xdr:row>
      <xdr:rowOff>55666</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9545300" y="9996475"/>
          <a:ext cx="889000" cy="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154485</xdr:rowOff>
    </xdr:from>
    <xdr:to>
      <xdr:col>107</xdr:col>
      <xdr:colOff>101600</xdr:colOff>
      <xdr:row>55</xdr:row>
      <xdr:rowOff>84635</xdr:rowOff>
    </xdr:to>
    <xdr:sp macro="" textlink="">
      <xdr:nvSpPr>
        <xdr:cNvPr id="775" name="フローチャート: 判断 774">
          <a:extLst>
            <a:ext uri="{FF2B5EF4-FFF2-40B4-BE49-F238E27FC236}">
              <a16:creationId xmlns:a16="http://schemas.microsoft.com/office/drawing/2014/main" id="{00000000-0008-0000-0600-000007030000}"/>
            </a:ext>
          </a:extLst>
        </xdr:cNvPr>
        <xdr:cNvSpPr/>
      </xdr:nvSpPr>
      <xdr:spPr>
        <a:xfrm>
          <a:off x="20383500" y="941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101162</xdr:rowOff>
    </xdr:from>
    <xdr:ext cx="534377"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67111" y="918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50912</xdr:rowOff>
    </xdr:from>
    <xdr:to>
      <xdr:col>102</xdr:col>
      <xdr:colOff>114300</xdr:colOff>
      <xdr:row>58</xdr:row>
      <xdr:rowOff>52375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656300" y="9995012"/>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138255</xdr:rowOff>
    </xdr:from>
    <xdr:to>
      <xdr:col>102</xdr:col>
      <xdr:colOff>165100</xdr:colOff>
      <xdr:row>55</xdr:row>
      <xdr:rowOff>68405</xdr:rowOff>
    </xdr:to>
    <xdr:sp macro="" textlink="">
      <xdr:nvSpPr>
        <xdr:cNvPr id="778" name="フローチャート: 判断 777">
          <a:extLst>
            <a:ext uri="{FF2B5EF4-FFF2-40B4-BE49-F238E27FC236}">
              <a16:creationId xmlns:a16="http://schemas.microsoft.com/office/drawing/2014/main" id="{00000000-0008-0000-0600-00000A030000}"/>
            </a:ext>
          </a:extLst>
        </xdr:cNvPr>
        <xdr:cNvSpPr/>
      </xdr:nvSpPr>
      <xdr:spPr>
        <a:xfrm>
          <a:off x="19494500" y="939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84932</xdr:rowOff>
    </xdr:from>
    <xdr:ext cx="534377"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9278111" y="91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64212</xdr:rowOff>
    </xdr:from>
    <xdr:to>
      <xdr:col>98</xdr:col>
      <xdr:colOff>38100</xdr:colOff>
      <xdr:row>55</xdr:row>
      <xdr:rowOff>165812</xdr:rowOff>
    </xdr:to>
    <xdr:sp macro="" textlink="">
      <xdr:nvSpPr>
        <xdr:cNvPr id="780" name="フローチャート: 判断 779">
          <a:extLst>
            <a:ext uri="{FF2B5EF4-FFF2-40B4-BE49-F238E27FC236}">
              <a16:creationId xmlns:a16="http://schemas.microsoft.com/office/drawing/2014/main" id="{00000000-0008-0000-0600-00000C030000}"/>
            </a:ext>
          </a:extLst>
        </xdr:cNvPr>
        <xdr:cNvSpPr/>
      </xdr:nvSpPr>
      <xdr:spPr>
        <a:xfrm>
          <a:off x="18605500" y="949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10889</xdr:rowOff>
    </xdr:from>
    <xdr:ext cx="534377"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389111" y="92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7816</xdr:rowOff>
    </xdr:from>
    <xdr:to>
      <xdr:col>116</xdr:col>
      <xdr:colOff>114300</xdr:colOff>
      <xdr:row>58</xdr:row>
      <xdr:rowOff>109416</xdr:rowOff>
    </xdr:to>
    <xdr:sp macro="" textlink="">
      <xdr:nvSpPr>
        <xdr:cNvPr id="787" name="楕円 786">
          <a:extLst>
            <a:ext uri="{FF2B5EF4-FFF2-40B4-BE49-F238E27FC236}">
              <a16:creationId xmlns:a16="http://schemas.microsoft.com/office/drawing/2014/main" id="{00000000-0008-0000-0600-000013030000}"/>
            </a:ext>
          </a:extLst>
        </xdr:cNvPr>
        <xdr:cNvSpPr/>
      </xdr:nvSpPr>
      <xdr:spPr>
        <a:xfrm>
          <a:off x="22110700" y="995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94193</xdr:rowOff>
    </xdr:from>
    <xdr:ext cx="469744" cy="259045"/>
    <xdr:sp macro="" textlink="">
      <xdr:nvSpPr>
        <xdr:cNvPr id="788" name="貸付金該当値テキスト">
          <a:extLst>
            <a:ext uri="{FF2B5EF4-FFF2-40B4-BE49-F238E27FC236}">
              <a16:creationId xmlns:a16="http://schemas.microsoft.com/office/drawing/2014/main" id="{00000000-0008-0000-0600-000014030000}"/>
            </a:ext>
          </a:extLst>
        </xdr:cNvPr>
        <xdr:cNvSpPr txBox="1"/>
      </xdr:nvSpPr>
      <xdr:spPr>
        <a:xfrm>
          <a:off x="22212300" y="9866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6032</xdr:rowOff>
    </xdr:from>
    <xdr:to>
      <xdr:col>112</xdr:col>
      <xdr:colOff>38100</xdr:colOff>
      <xdr:row>58</xdr:row>
      <xdr:rowOff>107632</xdr:rowOff>
    </xdr:to>
    <xdr:sp macro="" textlink="">
      <xdr:nvSpPr>
        <xdr:cNvPr id="789" name="楕円 788">
          <a:extLst>
            <a:ext uri="{FF2B5EF4-FFF2-40B4-BE49-F238E27FC236}">
              <a16:creationId xmlns:a16="http://schemas.microsoft.com/office/drawing/2014/main" id="{00000000-0008-0000-0600-000015030000}"/>
            </a:ext>
          </a:extLst>
        </xdr:cNvPr>
        <xdr:cNvSpPr/>
      </xdr:nvSpPr>
      <xdr:spPr>
        <a:xfrm>
          <a:off x="21272500" y="995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58</xdr:row>
      <xdr:rowOff>98759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75728" y="1004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4866</xdr:rowOff>
    </xdr:from>
    <xdr:to>
      <xdr:col>107</xdr:col>
      <xdr:colOff>101600</xdr:colOff>
      <xdr:row>58</xdr:row>
      <xdr:rowOff>106466</xdr:rowOff>
    </xdr:to>
    <xdr:sp macro="" textlink="">
      <xdr:nvSpPr>
        <xdr:cNvPr id="791" name="楕円 790">
          <a:extLst>
            <a:ext uri="{FF2B5EF4-FFF2-40B4-BE49-F238E27FC236}">
              <a16:creationId xmlns:a16="http://schemas.microsoft.com/office/drawing/2014/main" id="{00000000-0008-0000-0600-000017030000}"/>
            </a:ext>
          </a:extLst>
        </xdr:cNvPr>
        <xdr:cNvSpPr/>
      </xdr:nvSpPr>
      <xdr:spPr>
        <a:xfrm>
          <a:off x="20383500" y="99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97593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1004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1575</xdr:rowOff>
    </xdr:from>
    <xdr:to>
      <xdr:col>102</xdr:col>
      <xdr:colOff>165100</xdr:colOff>
      <xdr:row>58</xdr:row>
      <xdr:rowOff>103175</xdr:rowOff>
    </xdr:to>
    <xdr:sp macro="" textlink="">
      <xdr:nvSpPr>
        <xdr:cNvPr id="793" name="楕円 792">
          <a:extLst>
            <a:ext uri="{FF2B5EF4-FFF2-40B4-BE49-F238E27FC236}">
              <a16:creationId xmlns:a16="http://schemas.microsoft.com/office/drawing/2014/main" id="{00000000-0008-0000-0600-000019030000}"/>
            </a:ext>
          </a:extLst>
        </xdr:cNvPr>
        <xdr:cNvSpPr/>
      </xdr:nvSpPr>
      <xdr:spPr>
        <a:xfrm>
          <a:off x="19494500" y="994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94302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9310428" y="1003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112</xdr:rowOff>
    </xdr:from>
    <xdr:to>
      <xdr:col>98</xdr:col>
      <xdr:colOff>38100</xdr:colOff>
      <xdr:row>58</xdr:row>
      <xdr:rowOff>101712</xdr:rowOff>
    </xdr:to>
    <xdr:sp macro="" textlink="">
      <xdr:nvSpPr>
        <xdr:cNvPr id="795" name="楕円 794">
          <a:extLst>
            <a:ext uri="{FF2B5EF4-FFF2-40B4-BE49-F238E27FC236}">
              <a16:creationId xmlns:a16="http://schemas.microsoft.com/office/drawing/2014/main" id="{00000000-0008-0000-0600-00001B030000}"/>
            </a:ext>
          </a:extLst>
        </xdr:cNvPr>
        <xdr:cNvSpPr/>
      </xdr:nvSpPr>
      <xdr:spPr>
        <a:xfrm>
          <a:off x="18605500" y="99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92839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421428" y="1003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16" name="繰出金グラフ枠">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115012</xdr:rowOff>
    </xdr:from>
    <xdr:to>
      <xdr:col>116</xdr:col>
      <xdr:colOff>62864</xdr:colOff>
      <xdr:row>79</xdr:row>
      <xdr:rowOff>3911</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22159595" y="12116512"/>
          <a:ext cx="1269" cy="1431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7738</xdr:rowOff>
    </xdr:from>
    <xdr:ext cx="469744" cy="259045"/>
    <xdr:sp macro="" textlink="">
      <xdr:nvSpPr>
        <xdr:cNvPr id="818" name="繰出金最小値テキスト">
          <a:extLst>
            <a:ext uri="{FF2B5EF4-FFF2-40B4-BE49-F238E27FC236}">
              <a16:creationId xmlns:a16="http://schemas.microsoft.com/office/drawing/2014/main" id="{00000000-0008-0000-0600-000032030000}"/>
            </a:ext>
          </a:extLst>
        </xdr:cNvPr>
        <xdr:cNvSpPr txBox="1"/>
      </xdr:nvSpPr>
      <xdr:spPr>
        <a:xfrm>
          <a:off x="22212300" y="1355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3911</xdr:rowOff>
    </xdr:from>
    <xdr:to>
      <xdr:col>116</xdr:col>
      <xdr:colOff>152400</xdr:colOff>
      <xdr:row>79</xdr:row>
      <xdr:rowOff>3911</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2072600" y="13548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61689</xdr:rowOff>
    </xdr:from>
    <xdr:ext cx="469744" cy="259045"/>
    <xdr:sp macro="" textlink="">
      <xdr:nvSpPr>
        <xdr:cNvPr id="820" name="繰出金最大値テキスト">
          <a:extLst>
            <a:ext uri="{FF2B5EF4-FFF2-40B4-BE49-F238E27FC236}">
              <a16:creationId xmlns:a16="http://schemas.microsoft.com/office/drawing/2014/main" id="{00000000-0008-0000-0600-000034030000}"/>
            </a:ext>
          </a:extLst>
        </xdr:cNvPr>
        <xdr:cNvSpPr txBox="1"/>
      </xdr:nvSpPr>
      <xdr:spPr>
        <a:xfrm>
          <a:off x="22212300" y="1189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115012</xdr:rowOff>
    </xdr:from>
    <xdr:to>
      <xdr:col>116</xdr:col>
      <xdr:colOff>152400</xdr:colOff>
      <xdr:row>70</xdr:row>
      <xdr:rowOff>115012</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2116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66091</xdr:rowOff>
    </xdr:from>
    <xdr:to>
      <xdr:col>116</xdr:col>
      <xdr:colOff>63500</xdr:colOff>
      <xdr:row>72</xdr:row>
      <xdr:rowOff>150673</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1323300" y="12239041"/>
          <a:ext cx="8382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138193</xdr:rowOff>
    </xdr:from>
    <xdr:ext cx="469744" cy="259045"/>
    <xdr:sp macro="" textlink="">
      <xdr:nvSpPr>
        <xdr:cNvPr id="823" name="繰出金平均値テキスト">
          <a:extLst>
            <a:ext uri="{FF2B5EF4-FFF2-40B4-BE49-F238E27FC236}">
              <a16:creationId xmlns:a16="http://schemas.microsoft.com/office/drawing/2014/main" id="{00000000-0008-0000-0600-000037030000}"/>
            </a:ext>
          </a:extLst>
        </xdr:cNvPr>
        <xdr:cNvSpPr txBox="1"/>
      </xdr:nvSpPr>
      <xdr:spPr>
        <a:xfrm>
          <a:off x="22212300" y="12654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159766</xdr:rowOff>
    </xdr:from>
    <xdr:to>
      <xdr:col>116</xdr:col>
      <xdr:colOff>114300</xdr:colOff>
      <xdr:row>74</xdr:row>
      <xdr:rowOff>89916</xdr:rowOff>
    </xdr:to>
    <xdr:sp macro="" textlink="">
      <xdr:nvSpPr>
        <xdr:cNvPr id="824" name="フローチャート: 判断 823">
          <a:extLst>
            <a:ext uri="{FF2B5EF4-FFF2-40B4-BE49-F238E27FC236}">
              <a16:creationId xmlns:a16="http://schemas.microsoft.com/office/drawing/2014/main" id="{00000000-0008-0000-0600-000038030000}"/>
            </a:ext>
          </a:extLst>
        </xdr:cNvPr>
        <xdr:cNvSpPr/>
      </xdr:nvSpPr>
      <xdr:spPr>
        <a:xfrm>
          <a:off x="22110700" y="1267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66091</xdr:rowOff>
    </xdr:from>
    <xdr:to>
      <xdr:col>111</xdr:col>
      <xdr:colOff>177800</xdr:colOff>
      <xdr:row>72</xdr:row>
      <xdr:rowOff>51003</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0434300" y="12239041"/>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137820</xdr:rowOff>
    </xdr:from>
    <xdr:to>
      <xdr:col>112</xdr:col>
      <xdr:colOff>38100</xdr:colOff>
      <xdr:row>74</xdr:row>
      <xdr:rowOff>67970</xdr:rowOff>
    </xdr:to>
    <xdr:sp macro="" textlink="">
      <xdr:nvSpPr>
        <xdr:cNvPr id="826" name="フローチャート: 判断 825">
          <a:extLst>
            <a:ext uri="{FF2B5EF4-FFF2-40B4-BE49-F238E27FC236}">
              <a16:creationId xmlns:a16="http://schemas.microsoft.com/office/drawing/2014/main" id="{00000000-0008-0000-0600-00003A030000}"/>
            </a:ext>
          </a:extLst>
        </xdr:cNvPr>
        <xdr:cNvSpPr/>
      </xdr:nvSpPr>
      <xdr:spPr>
        <a:xfrm>
          <a:off x="21272500" y="126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59097</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75728" y="1274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51003</xdr:rowOff>
    </xdr:from>
    <xdr:to>
      <xdr:col>107</xdr:col>
      <xdr:colOff>50800</xdr:colOff>
      <xdr:row>75</xdr:row>
      <xdr:rowOff>9398</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9545300" y="12395403"/>
          <a:ext cx="889000" cy="472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73813</xdr:rowOff>
    </xdr:from>
    <xdr:to>
      <xdr:col>107</xdr:col>
      <xdr:colOff>101600</xdr:colOff>
      <xdr:row>76</xdr:row>
      <xdr:rowOff>3963</xdr:rowOff>
    </xdr:to>
    <xdr:sp macro="" textlink="">
      <xdr:nvSpPr>
        <xdr:cNvPr id="829" name="フローチャート: 判断 828">
          <a:extLst>
            <a:ext uri="{FF2B5EF4-FFF2-40B4-BE49-F238E27FC236}">
              <a16:creationId xmlns:a16="http://schemas.microsoft.com/office/drawing/2014/main" id="{00000000-0008-0000-0600-00003D030000}"/>
            </a:ext>
          </a:extLst>
        </xdr:cNvPr>
        <xdr:cNvSpPr/>
      </xdr:nvSpPr>
      <xdr:spPr>
        <a:xfrm>
          <a:off x="20383500" y="1293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75</xdr:row>
      <xdr:rowOff>166540</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130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9398</xdr:rowOff>
    </xdr:from>
    <xdr:to>
      <xdr:col>102</xdr:col>
      <xdr:colOff>114300</xdr:colOff>
      <xdr:row>77</xdr:row>
      <xdr:rowOff>142900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18656300" y="12868148"/>
          <a:ext cx="889000" cy="47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107645</xdr:rowOff>
    </xdr:from>
    <xdr:to>
      <xdr:col>102</xdr:col>
      <xdr:colOff>165100</xdr:colOff>
      <xdr:row>76</xdr:row>
      <xdr:rowOff>37796</xdr:rowOff>
    </xdr:to>
    <xdr:sp macro="" textlink="">
      <xdr:nvSpPr>
        <xdr:cNvPr id="832" name="フローチャート: 判断 831">
          <a:extLst>
            <a:ext uri="{FF2B5EF4-FFF2-40B4-BE49-F238E27FC236}">
              <a16:creationId xmlns:a16="http://schemas.microsoft.com/office/drawing/2014/main" id="{00000000-0008-0000-0600-000040030000}"/>
            </a:ext>
          </a:extLst>
        </xdr:cNvPr>
        <xdr:cNvSpPr/>
      </xdr:nvSpPr>
      <xdr:spPr>
        <a:xfrm>
          <a:off x="19494500" y="129663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28922</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310428" y="130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4318</xdr:rowOff>
    </xdr:from>
    <xdr:to>
      <xdr:col>98</xdr:col>
      <xdr:colOff>38100</xdr:colOff>
      <xdr:row>77</xdr:row>
      <xdr:rowOff>105918</xdr:rowOff>
    </xdr:to>
    <xdr:sp macro="" textlink="">
      <xdr:nvSpPr>
        <xdr:cNvPr id="834" name="フローチャート: 判断 833">
          <a:extLst>
            <a:ext uri="{FF2B5EF4-FFF2-40B4-BE49-F238E27FC236}">
              <a16:creationId xmlns:a16="http://schemas.microsoft.com/office/drawing/2014/main" id="{00000000-0008-0000-0600-000042030000}"/>
            </a:ext>
          </a:extLst>
        </xdr:cNvPr>
        <xdr:cNvSpPr/>
      </xdr:nvSpPr>
      <xdr:spPr>
        <a:xfrm>
          <a:off x="18605500" y="1320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122445</xdr:rowOff>
    </xdr:from>
    <xdr:ext cx="469744"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421428" y="1298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99873</xdr:rowOff>
    </xdr:from>
    <xdr:to>
      <xdr:col>116</xdr:col>
      <xdr:colOff>114300</xdr:colOff>
      <xdr:row>73</xdr:row>
      <xdr:rowOff>30023</xdr:rowOff>
    </xdr:to>
    <xdr:sp macro="" textlink="">
      <xdr:nvSpPr>
        <xdr:cNvPr id="841" name="楕円 840">
          <a:extLst>
            <a:ext uri="{FF2B5EF4-FFF2-40B4-BE49-F238E27FC236}">
              <a16:creationId xmlns:a16="http://schemas.microsoft.com/office/drawing/2014/main" id="{00000000-0008-0000-0600-000049030000}"/>
            </a:ext>
          </a:extLst>
        </xdr:cNvPr>
        <xdr:cNvSpPr/>
      </xdr:nvSpPr>
      <xdr:spPr>
        <a:xfrm>
          <a:off x="22110700" y="1244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122750</xdr:rowOff>
    </xdr:from>
    <xdr:ext cx="469744" cy="259045"/>
    <xdr:sp macro="" textlink="">
      <xdr:nvSpPr>
        <xdr:cNvPr id="842" name="繰出金該当値テキスト">
          <a:extLst>
            <a:ext uri="{FF2B5EF4-FFF2-40B4-BE49-F238E27FC236}">
              <a16:creationId xmlns:a16="http://schemas.microsoft.com/office/drawing/2014/main" id="{00000000-0008-0000-0600-00004A030000}"/>
            </a:ext>
          </a:extLst>
        </xdr:cNvPr>
        <xdr:cNvSpPr txBox="1"/>
      </xdr:nvSpPr>
      <xdr:spPr>
        <a:xfrm>
          <a:off x="22212300" y="12295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15291</xdr:rowOff>
    </xdr:from>
    <xdr:to>
      <xdr:col>112</xdr:col>
      <xdr:colOff>38100</xdr:colOff>
      <xdr:row>71</xdr:row>
      <xdr:rowOff>116891</xdr:rowOff>
    </xdr:to>
    <xdr:sp macro="" textlink="">
      <xdr:nvSpPr>
        <xdr:cNvPr id="843" name="楕円 842">
          <a:extLst>
            <a:ext uri="{FF2B5EF4-FFF2-40B4-BE49-F238E27FC236}">
              <a16:creationId xmlns:a16="http://schemas.microsoft.com/office/drawing/2014/main" id="{00000000-0008-0000-0600-00004B030000}"/>
            </a:ext>
          </a:extLst>
        </xdr:cNvPr>
        <xdr:cNvSpPr/>
      </xdr:nvSpPr>
      <xdr:spPr>
        <a:xfrm>
          <a:off x="21272500" y="1218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69</xdr:row>
      <xdr:rowOff>133418</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75728" y="1196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203</xdr:rowOff>
    </xdr:from>
    <xdr:to>
      <xdr:col>107</xdr:col>
      <xdr:colOff>101600</xdr:colOff>
      <xdr:row>72</xdr:row>
      <xdr:rowOff>101803</xdr:rowOff>
    </xdr:to>
    <xdr:sp macro="" textlink="">
      <xdr:nvSpPr>
        <xdr:cNvPr id="845" name="楕円 844">
          <a:extLst>
            <a:ext uri="{FF2B5EF4-FFF2-40B4-BE49-F238E27FC236}">
              <a16:creationId xmlns:a16="http://schemas.microsoft.com/office/drawing/2014/main" id="{00000000-0008-0000-0600-00004D030000}"/>
            </a:ext>
          </a:extLst>
        </xdr:cNvPr>
        <xdr:cNvSpPr/>
      </xdr:nvSpPr>
      <xdr:spPr>
        <a:xfrm>
          <a:off x="20383500" y="123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70</xdr:row>
      <xdr:rowOff>118330</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99428" y="1211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130048</xdr:rowOff>
    </xdr:from>
    <xdr:to>
      <xdr:col>102</xdr:col>
      <xdr:colOff>165100</xdr:colOff>
      <xdr:row>75</xdr:row>
      <xdr:rowOff>60198</xdr:rowOff>
    </xdr:to>
    <xdr:sp macro="" textlink="">
      <xdr:nvSpPr>
        <xdr:cNvPr id="847" name="楕円 846">
          <a:extLst>
            <a:ext uri="{FF2B5EF4-FFF2-40B4-BE49-F238E27FC236}">
              <a16:creationId xmlns:a16="http://schemas.microsoft.com/office/drawing/2014/main" id="{00000000-0008-0000-0600-00004F030000}"/>
            </a:ext>
          </a:extLst>
        </xdr:cNvPr>
        <xdr:cNvSpPr/>
      </xdr:nvSpPr>
      <xdr:spPr>
        <a:xfrm>
          <a:off x="19494500" y="1281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76725</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310428" y="1259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92100</xdr:rowOff>
    </xdr:from>
    <xdr:to>
      <xdr:col>98</xdr:col>
      <xdr:colOff>38100</xdr:colOff>
      <xdr:row>78</xdr:row>
      <xdr:rowOff>22250</xdr:rowOff>
    </xdr:to>
    <xdr:sp macro="" textlink="">
      <xdr:nvSpPr>
        <xdr:cNvPr id="849" name="楕円 848">
          <a:extLst>
            <a:ext uri="{FF2B5EF4-FFF2-40B4-BE49-F238E27FC236}">
              <a16:creationId xmlns:a16="http://schemas.microsoft.com/office/drawing/2014/main" id="{00000000-0008-0000-0600-000051030000}"/>
            </a:ext>
          </a:extLst>
        </xdr:cNvPr>
        <xdr:cNvSpPr/>
      </xdr:nvSpPr>
      <xdr:spPr>
        <a:xfrm>
          <a:off x="18605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13377</xdr:rowOff>
    </xdr:from>
    <xdr:ext cx="469744"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21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3" name="前年度繰上充用金グラフ枠">
          <a:extLst>
            <a:ext uri="{FF2B5EF4-FFF2-40B4-BE49-F238E27FC236}">
              <a16:creationId xmlns:a16="http://schemas.microsoft.com/office/drawing/2014/main" id="{00000000-0008-0000-0600-00005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65" name="前年度繰上充用金最小値テキスト">
          <a:extLst>
            <a:ext uri="{FF2B5EF4-FFF2-40B4-BE49-F238E27FC236}">
              <a16:creationId xmlns:a16="http://schemas.microsoft.com/office/drawing/2014/main" id="{00000000-0008-0000-0600-00006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67" name="前年度繰上充用金最大値テキスト">
          <a:extLst>
            <a:ext uri="{FF2B5EF4-FFF2-40B4-BE49-F238E27FC236}">
              <a16:creationId xmlns:a16="http://schemas.microsoft.com/office/drawing/2014/main" id="{00000000-0008-0000-0600-00006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0" name="前年度繰上充用金平均値テキスト">
          <a:extLst>
            <a:ext uri="{FF2B5EF4-FFF2-40B4-BE49-F238E27FC236}">
              <a16:creationId xmlns:a16="http://schemas.microsoft.com/office/drawing/2014/main" id="{00000000-0008-0000-0600-00006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89" name="前年度繰上充用金該当値テキスト">
          <a:extLst>
            <a:ext uri="{FF2B5EF4-FFF2-40B4-BE49-F238E27FC236}">
              <a16:creationId xmlns:a16="http://schemas.microsoft.com/office/drawing/2014/main" id="{00000000-0008-0000-0600-00007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703</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a:t>
          </a:r>
        </a:p>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175</a:t>
          </a:r>
          <a:r>
            <a:rPr kumimoji="1" lang="ja-JP" altLang="en-US" sz="1300">
              <a:latin typeface="ＭＳ Ｐゴシック" panose="020B0600070205080204" pitchFamily="50" charset="-128"/>
              <a:ea typeface="ＭＳ Ｐゴシック" panose="020B0600070205080204" pitchFamily="50" charset="-128"/>
            </a:rPr>
            <a:t>千円となっており、前年度（令和５年度）から増加している。これは、退職者の増に伴う退職手当の増及び給与改定に伴う増によるものである。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千円となっており、グループ内平均と比較して高止まりとなった。これは、新型コロナウイルス感染症対応のための検査体制整備等事業が終了し減となった一方で、国から求められた国庫返還金の額が前年度（令和５年度）より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千円となっており、前年度（令和５年度）から大きく増加している。これは、令和５年台風第７号に係る復旧経費の増によるものである。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534,003
527,998
3,507.03
388,615,120
375,323,514
6,480,452
220,592,361
593,448,533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9.5
132.8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Ｅ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Ｅ</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10160</xdr:rowOff>
    </xdr:from>
    <xdr:to>
      <xdr:col>24</xdr:col>
      <xdr:colOff>62865</xdr:colOff>
      <xdr:row>37</xdr:row>
      <xdr:rowOff>128270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25110"/>
          <a:ext cx="127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132097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128270</xdr:rowOff>
    </xdr:from>
    <xdr:to>
      <xdr:col>24</xdr:col>
      <xdr:colOff>152400</xdr:colOff>
      <xdr:row>37</xdr:row>
      <xdr:rowOff>128270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128287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10160</xdr:rowOff>
    </xdr:from>
    <xdr:to>
      <xdr:col>24</xdr:col>
      <xdr:colOff>152400</xdr:colOff>
      <xdr:row>31</xdr:row>
      <xdr:rowOff>10160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2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10160</xdr:rowOff>
    </xdr:from>
    <xdr:to>
      <xdr:col>24</xdr:col>
      <xdr:colOff>63500</xdr:colOff>
      <xdr:row>36</xdr:row>
      <xdr:rowOff>27305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325110"/>
          <a:ext cx="838200" cy="87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2557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24130</xdr:rowOff>
    </xdr:from>
    <xdr:to>
      <xdr:col>24</xdr:col>
      <xdr:colOff>114300</xdr:colOff>
      <xdr:row>35</xdr:row>
      <xdr:rowOff>125730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27305</xdr:rowOff>
    </xdr:from>
    <xdr:to>
      <xdr:col>19</xdr:col>
      <xdr:colOff>177800</xdr:colOff>
      <xdr:row>37</xdr:row>
      <xdr:rowOff>132080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9505"/>
          <a:ext cx="889000" cy="276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22225</xdr:rowOff>
    </xdr:from>
    <xdr:to>
      <xdr:col>20</xdr:col>
      <xdr:colOff>38100</xdr:colOff>
      <xdr:row>37</xdr:row>
      <xdr:rowOff>123825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37</xdr:row>
      <xdr:rowOff>114952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49728" y="645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46355</xdr:rowOff>
    </xdr:from>
    <xdr:to>
      <xdr:col>15</xdr:col>
      <xdr:colOff>50800</xdr:colOff>
      <xdr:row>37</xdr:row>
      <xdr:rowOff>132080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9000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46990</xdr:rowOff>
    </xdr:from>
    <xdr:to>
      <xdr:col>15</xdr:col>
      <xdr:colOff>101600</xdr:colOff>
      <xdr:row>38</xdr:row>
      <xdr:rowOff>148590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5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139717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46355</xdr:rowOff>
    </xdr:from>
    <xdr:to>
      <xdr:col>10</xdr:col>
      <xdr:colOff>114300</xdr:colOff>
      <xdr:row>37</xdr:row>
      <xdr:rowOff>166370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900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50800</xdr:rowOff>
    </xdr:from>
    <xdr:to>
      <xdr:col>10</xdr:col>
      <xdr:colOff>165100</xdr:colOff>
      <xdr:row>38</xdr:row>
      <xdr:rowOff>152400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143527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168910</xdr:rowOff>
    </xdr:from>
    <xdr:to>
      <xdr:col>6</xdr:col>
      <xdr:colOff>38100</xdr:colOff>
      <xdr:row>39</xdr:row>
      <xdr:rowOff>99060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8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90187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7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130810</xdr:rowOff>
    </xdr:from>
    <xdr:to>
      <xdr:col>24</xdr:col>
      <xdr:colOff>114300</xdr:colOff>
      <xdr:row>31</xdr:row>
      <xdr:rowOff>60960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83837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2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147955</xdr:rowOff>
    </xdr:from>
    <xdr:to>
      <xdr:col>20</xdr:col>
      <xdr:colOff>38100</xdr:colOff>
      <xdr:row>36</xdr:row>
      <xdr:rowOff>78105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34</xdr:row>
      <xdr:rowOff>94632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49728" y="592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81280</xdr:rowOff>
    </xdr:from>
    <xdr:to>
      <xdr:col>15</xdr:col>
      <xdr:colOff>101600</xdr:colOff>
      <xdr:row>38</xdr:row>
      <xdr:rowOff>11430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27957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167005</xdr:rowOff>
    </xdr:from>
    <xdr:to>
      <xdr:col>10</xdr:col>
      <xdr:colOff>165100</xdr:colOff>
      <xdr:row>37</xdr:row>
      <xdr:rowOff>97155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113682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1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115570</xdr:rowOff>
    </xdr:from>
    <xdr:to>
      <xdr:col>6</xdr:col>
      <xdr:colOff>38100</xdr:colOff>
      <xdr:row>38</xdr:row>
      <xdr:rowOff>45720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62247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150787</xdr:rowOff>
    </xdr:from>
    <xdr:to>
      <xdr:col>24</xdr:col>
      <xdr:colOff>62865</xdr:colOff>
      <xdr:row>58</xdr:row>
      <xdr:rowOff>59424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94737"/>
          <a:ext cx="1270" cy="1108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63251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0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59424</xdr:rowOff>
    </xdr:from>
    <xdr:to>
      <xdr:col>24</xdr:col>
      <xdr:colOff>152400</xdr:colOff>
      <xdr:row>58</xdr:row>
      <xdr:rowOff>59424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0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97464</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150787</xdr:rowOff>
    </xdr:from>
    <xdr:to>
      <xdr:col>24</xdr:col>
      <xdr:colOff>152400</xdr:colOff>
      <xdr:row>51</xdr:row>
      <xdr:rowOff>150787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50660</xdr:rowOff>
    </xdr:from>
    <xdr:to>
      <xdr:col>24</xdr:col>
      <xdr:colOff>63500</xdr:colOff>
      <xdr:row>54</xdr:row>
      <xdr:rowOff>65786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308960"/>
          <a:ext cx="8382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88892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47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110465</xdr:rowOff>
    </xdr:from>
    <xdr:to>
      <xdr:col>24</xdr:col>
      <xdr:colOff>114300</xdr:colOff>
      <xdr:row>55</xdr:row>
      <xdr:rowOff>40615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36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50660</xdr:rowOff>
    </xdr:from>
    <xdr:to>
      <xdr:col>19</xdr:col>
      <xdr:colOff>177800</xdr:colOff>
      <xdr:row>55</xdr:row>
      <xdr:rowOff>127089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308960"/>
          <a:ext cx="889000" cy="24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97015</xdr:rowOff>
    </xdr:from>
    <xdr:to>
      <xdr:col>20</xdr:col>
      <xdr:colOff>38100</xdr:colOff>
      <xdr:row>55</xdr:row>
      <xdr:rowOff>27165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35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18292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44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74206</xdr:rowOff>
    </xdr:from>
    <xdr:to>
      <xdr:col>15</xdr:col>
      <xdr:colOff>50800</xdr:colOff>
      <xdr:row>55</xdr:row>
      <xdr:rowOff>127089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332506"/>
          <a:ext cx="889000" cy="22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141135</xdr:rowOff>
    </xdr:from>
    <xdr:to>
      <xdr:col>15</xdr:col>
      <xdr:colOff>101600</xdr:colOff>
      <xdr:row>56</xdr:row>
      <xdr:rowOff>71285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62412</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66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74206</xdr:rowOff>
    </xdr:from>
    <xdr:to>
      <xdr:col>10</xdr:col>
      <xdr:colOff>114300</xdr:colOff>
      <xdr:row>55</xdr:row>
      <xdr:rowOff>141148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332506"/>
          <a:ext cx="889000" cy="23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162014</xdr:rowOff>
    </xdr:from>
    <xdr:to>
      <xdr:col>10</xdr:col>
      <xdr:colOff>165100</xdr:colOff>
      <xdr:row>53</xdr:row>
      <xdr:rowOff>92164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07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108691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885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54839</xdr:rowOff>
    </xdr:from>
    <xdr:to>
      <xdr:col>6</xdr:col>
      <xdr:colOff>38100</xdr:colOff>
      <xdr:row>57</xdr:row>
      <xdr:rowOff>156439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147566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2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14986</xdr:rowOff>
    </xdr:from>
    <xdr:to>
      <xdr:col>24</xdr:col>
      <xdr:colOff>114300</xdr:colOff>
      <xdr:row>54</xdr:row>
      <xdr:rowOff>116586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2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37863</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12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171310</xdr:rowOff>
    </xdr:from>
    <xdr:to>
      <xdr:col>20</xdr:col>
      <xdr:colOff>38100</xdr:colOff>
      <xdr:row>54</xdr:row>
      <xdr:rowOff>101460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2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117987</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90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76289</xdr:rowOff>
    </xdr:from>
    <xdr:to>
      <xdr:col>15</xdr:col>
      <xdr:colOff>101600</xdr:colOff>
      <xdr:row>56</xdr:row>
      <xdr:rowOff>6439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0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22966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28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23406</xdr:rowOff>
    </xdr:from>
    <xdr:to>
      <xdr:col>10</xdr:col>
      <xdr:colOff>165100</xdr:colOff>
      <xdr:row>54</xdr:row>
      <xdr:rowOff>125006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28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116133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37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90348</xdr:rowOff>
    </xdr:from>
    <xdr:to>
      <xdr:col>6</xdr:col>
      <xdr:colOff>38100</xdr:colOff>
      <xdr:row>56</xdr:row>
      <xdr:rowOff>20498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5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37025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102470</xdr:rowOff>
    </xdr:from>
    <xdr:to>
      <xdr:col>24</xdr:col>
      <xdr:colOff>62865</xdr:colOff>
      <xdr:row>77</xdr:row>
      <xdr:rowOff>102471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32520"/>
          <a:ext cx="127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106298</xdr:rowOff>
    </xdr:from>
    <xdr:ext cx="534377"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102471</xdr:rowOff>
    </xdr:from>
    <xdr:to>
      <xdr:col>24</xdr:col>
      <xdr:colOff>152400</xdr:colOff>
      <xdr:row>77</xdr:row>
      <xdr:rowOff>102471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0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49147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102470</xdr:rowOff>
    </xdr:from>
    <xdr:to>
      <xdr:col>24</xdr:col>
      <xdr:colOff>152400</xdr:colOff>
      <xdr:row>69</xdr:row>
      <xdr:rowOff>102470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135346</xdr:rowOff>
    </xdr:from>
    <xdr:to>
      <xdr:col>24</xdr:col>
      <xdr:colOff>63500</xdr:colOff>
      <xdr:row>73</xdr:row>
      <xdr:rowOff>123807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479746"/>
          <a:ext cx="838200" cy="15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153106</xdr:rowOff>
    </xdr:from>
    <xdr:ext cx="534377"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497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3229</xdr:rowOff>
    </xdr:from>
    <xdr:to>
      <xdr:col>24</xdr:col>
      <xdr:colOff>114300</xdr:colOff>
      <xdr:row>73</xdr:row>
      <xdr:rowOff>104829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51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123807</xdr:rowOff>
    </xdr:from>
    <xdr:to>
      <xdr:col>19</xdr:col>
      <xdr:colOff>177800</xdr:colOff>
      <xdr:row>75</xdr:row>
      <xdr:rowOff>156790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639657"/>
          <a:ext cx="889000" cy="375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24674</xdr:rowOff>
    </xdr:from>
    <xdr:to>
      <xdr:col>20</xdr:col>
      <xdr:colOff>38100</xdr:colOff>
      <xdr:row>75</xdr:row>
      <xdr:rowOff>126274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8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117401</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517411" y="1297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34327</xdr:rowOff>
    </xdr:from>
    <xdr:to>
      <xdr:col>15</xdr:col>
      <xdr:colOff>50800</xdr:colOff>
      <xdr:row>75</xdr:row>
      <xdr:rowOff>156790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21627"/>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35560</xdr:rowOff>
    </xdr:from>
    <xdr:to>
      <xdr:col>15</xdr:col>
      <xdr:colOff>101600</xdr:colOff>
      <xdr:row>75</xdr:row>
      <xdr:rowOff>137160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289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153687</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41111" y="126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34327</xdr:rowOff>
    </xdr:from>
    <xdr:to>
      <xdr:col>10</xdr:col>
      <xdr:colOff>114300</xdr:colOff>
      <xdr:row>78</xdr:row>
      <xdr:rowOff>26815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21627"/>
          <a:ext cx="889000" cy="67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71810</xdr:rowOff>
    </xdr:from>
    <xdr:to>
      <xdr:col>10</xdr:col>
      <xdr:colOff>165100</xdr:colOff>
      <xdr:row>75</xdr:row>
      <xdr:rowOff>1960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27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164537</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52111" y="1285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42091</xdr:rowOff>
    </xdr:from>
    <xdr:to>
      <xdr:col>6</xdr:col>
      <xdr:colOff>38100</xdr:colOff>
      <xdr:row>73</xdr:row>
      <xdr:rowOff>143691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25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160218</xdr:rowOff>
    </xdr:from>
    <xdr:ext cx="534377"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63111" y="123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84546</xdr:rowOff>
    </xdr:from>
    <xdr:to>
      <xdr:col>24</xdr:col>
      <xdr:colOff>114300</xdr:colOff>
      <xdr:row>73</xdr:row>
      <xdr:rowOff>14696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42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107423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28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73007</xdr:rowOff>
    </xdr:from>
    <xdr:to>
      <xdr:col>20</xdr:col>
      <xdr:colOff>38100</xdr:colOff>
      <xdr:row>74</xdr:row>
      <xdr:rowOff>3157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5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19684</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517411" y="1236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105990</xdr:rowOff>
    </xdr:from>
    <xdr:to>
      <xdr:col>15</xdr:col>
      <xdr:colOff>101600</xdr:colOff>
      <xdr:row>76</xdr:row>
      <xdr:rowOff>36140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27267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41111" y="1305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154977</xdr:rowOff>
    </xdr:from>
    <xdr:to>
      <xdr:col>10</xdr:col>
      <xdr:colOff>165100</xdr:colOff>
      <xdr:row>74</xdr:row>
      <xdr:rowOff>85127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101654</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52111" y="124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147465</xdr:rowOff>
    </xdr:from>
    <xdr:to>
      <xdr:col>6</xdr:col>
      <xdr:colOff>38100</xdr:colOff>
      <xdr:row>78</xdr:row>
      <xdr:rowOff>77615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68742</xdr:rowOff>
    </xdr:from>
    <xdr:ext cx="534377"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63111" y="1344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98</xdr:row>
      <xdr:rowOff>123813</xdr:rowOff>
    </xdr:from>
    <xdr:to>
      <xdr:col>24</xdr:col>
      <xdr:colOff>62865</xdr:colOff>
      <xdr:row>99</xdr:row>
      <xdr:rowOff>24943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6925913"/>
          <a:ext cx="1270" cy="7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108590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7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24943</xdr:rowOff>
    </xdr:from>
    <xdr:to>
      <xdr:col>24</xdr:col>
      <xdr:colOff>152400</xdr:colOff>
      <xdr:row>99</xdr:row>
      <xdr:rowOff>24943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70490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670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123813</xdr:rowOff>
    </xdr:from>
    <xdr:to>
      <xdr:col>24</xdr:col>
      <xdr:colOff>152400</xdr:colOff>
      <xdr:row>98</xdr:row>
      <xdr:rowOff>123813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53060</xdr:rowOff>
    </xdr:from>
    <xdr:to>
      <xdr:col>24</xdr:col>
      <xdr:colOff>63500</xdr:colOff>
      <xdr:row>98</xdr:row>
      <xdr:rowOff>123813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55160"/>
          <a:ext cx="838200" cy="7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153040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955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105817</xdr:rowOff>
    </xdr:from>
    <xdr:to>
      <xdr:col>24</xdr:col>
      <xdr:colOff>114300</xdr:colOff>
      <xdr:row>99</xdr:row>
      <xdr:rowOff>35967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90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55156</xdr:rowOff>
    </xdr:from>
    <xdr:to>
      <xdr:col>19</xdr:col>
      <xdr:colOff>177800</xdr:colOff>
      <xdr:row>98</xdr:row>
      <xdr:rowOff>53060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657106"/>
          <a:ext cx="889000" cy="119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38533</xdr:rowOff>
    </xdr:from>
    <xdr:to>
      <xdr:col>20</xdr:col>
      <xdr:colOff>38100</xdr:colOff>
      <xdr:row>97</xdr:row>
      <xdr:rowOff>140133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156660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44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55156</xdr:rowOff>
    </xdr:from>
    <xdr:to>
      <xdr:col>15</xdr:col>
      <xdr:colOff>50800</xdr:colOff>
      <xdr:row>93</xdr:row>
      <xdr:rowOff>57328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657106"/>
          <a:ext cx="889000" cy="34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22682</xdr:rowOff>
    </xdr:from>
    <xdr:to>
      <xdr:col>15</xdr:col>
      <xdr:colOff>101600</xdr:colOff>
      <xdr:row>92</xdr:row>
      <xdr:rowOff>124282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79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115409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88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57328</xdr:rowOff>
    </xdr:from>
    <xdr:to>
      <xdr:col>10</xdr:col>
      <xdr:colOff>114300</xdr:colOff>
      <xdr:row>94</xdr:row>
      <xdr:rowOff>42926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002178"/>
          <a:ext cx="889000" cy="1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120523</xdr:rowOff>
    </xdr:from>
    <xdr:to>
      <xdr:col>10</xdr:col>
      <xdr:colOff>165100</xdr:colOff>
      <xdr:row>94</xdr:row>
      <xdr:rowOff>50673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06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41800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58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118847</xdr:rowOff>
    </xdr:from>
    <xdr:to>
      <xdr:col>6</xdr:col>
      <xdr:colOff>38100</xdr:colOff>
      <xdr:row>95</xdr:row>
      <xdr:rowOff>48997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2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40124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73013</xdr:rowOff>
    </xdr:from>
    <xdr:to>
      <xdr:col>24</xdr:col>
      <xdr:colOff>114300</xdr:colOff>
      <xdr:row>99</xdr:row>
      <xdr:rowOff>3163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26040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2260</xdr:rowOff>
    </xdr:from>
    <xdr:to>
      <xdr:col>20</xdr:col>
      <xdr:colOff>38100</xdr:colOff>
      <xdr:row>98</xdr:row>
      <xdr:rowOff>103860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0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98</xdr:row>
      <xdr:rowOff>94987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897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4356</xdr:rowOff>
    </xdr:from>
    <xdr:to>
      <xdr:col>15</xdr:col>
      <xdr:colOff>101600</xdr:colOff>
      <xdr:row>91</xdr:row>
      <xdr:rowOff>105956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606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122483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38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6528</xdr:rowOff>
    </xdr:from>
    <xdr:to>
      <xdr:col>10</xdr:col>
      <xdr:colOff>165100</xdr:colOff>
      <xdr:row>93</xdr:row>
      <xdr:rowOff>108128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595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124655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572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163576</xdr:rowOff>
    </xdr:from>
    <xdr:to>
      <xdr:col>6</xdr:col>
      <xdr:colOff>38100</xdr:colOff>
      <xdr:row>94</xdr:row>
      <xdr:rowOff>93726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0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110253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588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111777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168927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101752</xdr:rowOff>
    </xdr:from>
    <xdr:to>
      <xdr:col>54</xdr:col>
      <xdr:colOff>189865</xdr:colOff>
      <xdr:row>39</xdr:row>
      <xdr:rowOff>32258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759602"/>
          <a:ext cx="1270" cy="9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36085</xdr:rowOff>
    </xdr:from>
    <xdr:ext cx="469744"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32258</xdr:rowOff>
    </xdr:from>
    <xdr:to>
      <xdr:col>55</xdr:col>
      <xdr:colOff>88900</xdr:colOff>
      <xdr:row>39</xdr:row>
      <xdr:rowOff>32258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18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48429</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55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101752</xdr:rowOff>
    </xdr:from>
    <xdr:to>
      <xdr:col>55</xdr:col>
      <xdr:colOff>88900</xdr:colOff>
      <xdr:row>33</xdr:row>
      <xdr:rowOff>101752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759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65634</xdr:rowOff>
    </xdr:from>
    <xdr:to>
      <xdr:col>55</xdr:col>
      <xdr:colOff>0</xdr:colOff>
      <xdr:row>33</xdr:row>
      <xdr:rowOff>101752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209134"/>
          <a:ext cx="838200" cy="5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68699</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069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90272</xdr:rowOff>
    </xdr:from>
    <xdr:to>
      <xdr:col>55</xdr:col>
      <xdr:colOff>50800</xdr:colOff>
      <xdr:row>36</xdr:row>
      <xdr:rowOff>20422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09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65634</xdr:rowOff>
    </xdr:from>
    <xdr:to>
      <xdr:col>50</xdr:col>
      <xdr:colOff>114300</xdr:colOff>
      <xdr:row>32</xdr:row>
      <xdr:rowOff>5283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5209134"/>
          <a:ext cx="889000" cy="28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32664</xdr:rowOff>
    </xdr:from>
    <xdr:to>
      <xdr:col>50</xdr:col>
      <xdr:colOff>165100</xdr:colOff>
      <xdr:row>35</xdr:row>
      <xdr:rowOff>134264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03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125391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1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5283</xdr:rowOff>
    </xdr:from>
    <xdr:to>
      <xdr:col>45</xdr:col>
      <xdr:colOff>177800</xdr:colOff>
      <xdr:row>32</xdr:row>
      <xdr:rowOff>158902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5491683"/>
          <a:ext cx="889000" cy="15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4775</xdr:rowOff>
    </xdr:from>
    <xdr:to>
      <xdr:col>46</xdr:col>
      <xdr:colOff>38100</xdr:colOff>
      <xdr:row>36</xdr:row>
      <xdr:rowOff>106375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1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97502</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2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93980</xdr:rowOff>
    </xdr:from>
    <xdr:to>
      <xdr:col>41</xdr:col>
      <xdr:colOff>50800</xdr:colOff>
      <xdr:row>32</xdr:row>
      <xdr:rowOff>158902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580380"/>
          <a:ext cx="889000" cy="6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90729</xdr:rowOff>
    </xdr:from>
    <xdr:to>
      <xdr:col>41</xdr:col>
      <xdr:colOff>101600</xdr:colOff>
      <xdr:row>37</xdr:row>
      <xdr:rowOff>20879</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26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12006</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74269</xdr:rowOff>
    </xdr:from>
    <xdr:to>
      <xdr:col>36</xdr:col>
      <xdr:colOff>165100</xdr:colOff>
      <xdr:row>37</xdr:row>
      <xdr:rowOff>4419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24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166996</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3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50952</xdr:rowOff>
    </xdr:from>
    <xdr:to>
      <xdr:col>55</xdr:col>
      <xdr:colOff>50800</xdr:colOff>
      <xdr:row>33</xdr:row>
      <xdr:rowOff>152552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70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3979</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6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14834</xdr:rowOff>
    </xdr:from>
    <xdr:to>
      <xdr:col>50</xdr:col>
      <xdr:colOff>165100</xdr:colOff>
      <xdr:row>30</xdr:row>
      <xdr:rowOff>116434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1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28</xdr:row>
      <xdr:rowOff>132961</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493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125933</xdr:rowOff>
    </xdr:from>
    <xdr:to>
      <xdr:col>46</xdr:col>
      <xdr:colOff>38100</xdr:colOff>
      <xdr:row>32</xdr:row>
      <xdr:rowOff>56083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44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72610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21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108102</xdr:rowOff>
    </xdr:from>
    <xdr:to>
      <xdr:col>41</xdr:col>
      <xdr:colOff>101600</xdr:colOff>
      <xdr:row>33</xdr:row>
      <xdr:rowOff>38252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59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54779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36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43180</xdr:rowOff>
    </xdr:from>
    <xdr:to>
      <xdr:col>36</xdr:col>
      <xdr:colOff>165100</xdr:colOff>
      <xdr:row>32</xdr:row>
      <xdr:rowOff>144780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5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161307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3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4540</xdr:rowOff>
    </xdr:from>
    <xdr:to>
      <xdr:col>54</xdr:col>
      <xdr:colOff>189865</xdr:colOff>
      <xdr:row>58</xdr:row>
      <xdr:rowOff>137128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919940"/>
          <a:ext cx="127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140955</xdr:rowOff>
    </xdr:from>
    <xdr:ext cx="534377" cy="25904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1008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137128</xdr:rowOff>
    </xdr:from>
    <xdr:to>
      <xdr:col>55</xdr:col>
      <xdr:colOff>88900</xdr:colOff>
      <xdr:row>58</xdr:row>
      <xdr:rowOff>137128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100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122667</xdr:rowOff>
    </xdr:from>
    <xdr:ext cx="534377" cy="25904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6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4540</xdr:rowOff>
    </xdr:from>
    <xdr:to>
      <xdr:col>55</xdr:col>
      <xdr:colOff>88900</xdr:colOff>
      <xdr:row>52</xdr:row>
      <xdr:rowOff>4540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91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91580</xdr:rowOff>
    </xdr:from>
    <xdr:to>
      <xdr:col>55</xdr:col>
      <xdr:colOff>0</xdr:colOff>
      <xdr:row>58</xdr:row>
      <xdr:rowOff>137128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9639300" y="10035680"/>
          <a:ext cx="838200" cy="4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112177</xdr:rowOff>
    </xdr:from>
    <xdr:ext cx="534377" cy="259045"/>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937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89300</xdr:rowOff>
    </xdr:from>
    <xdr:to>
      <xdr:col>55</xdr:col>
      <xdr:colOff>50800</xdr:colOff>
      <xdr:row>56</xdr:row>
      <xdr:rowOff>19450</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51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111468</xdr:rowOff>
    </xdr:from>
    <xdr:to>
      <xdr:col>50</xdr:col>
      <xdr:colOff>114300</xdr:colOff>
      <xdr:row>58</xdr:row>
      <xdr:rowOff>91580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8750300" y="9884118"/>
          <a:ext cx="8890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132562</xdr:rowOff>
    </xdr:from>
    <xdr:to>
      <xdr:col>50</xdr:col>
      <xdr:colOff>165100</xdr:colOff>
      <xdr:row>55</xdr:row>
      <xdr:rowOff>62712</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39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79239</xdr:rowOff>
    </xdr:from>
    <xdr:ext cx="534377"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59411" y="916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111468</xdr:rowOff>
    </xdr:from>
    <xdr:to>
      <xdr:col>45</xdr:col>
      <xdr:colOff>177800</xdr:colOff>
      <xdr:row>58</xdr:row>
      <xdr:rowOff>10027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7861300" y="9884118"/>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85928</xdr:rowOff>
    </xdr:from>
    <xdr:to>
      <xdr:col>46</xdr:col>
      <xdr:colOff>38100</xdr:colOff>
      <xdr:row>56</xdr:row>
      <xdr:rowOff>16078</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51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32605</xdr:rowOff>
    </xdr:from>
    <xdr:ext cx="534377"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3111" y="929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171247</xdr:rowOff>
    </xdr:from>
    <xdr:to>
      <xdr:col>41</xdr:col>
      <xdr:colOff>50800</xdr:colOff>
      <xdr:row>58</xdr:row>
      <xdr:rowOff>10027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972300" y="9943897"/>
          <a:ext cx="8890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30607</xdr:rowOff>
    </xdr:from>
    <xdr:to>
      <xdr:col>41</xdr:col>
      <xdr:colOff>101600</xdr:colOff>
      <xdr:row>55</xdr:row>
      <xdr:rowOff>132207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46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148734</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4111" y="923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150393</xdr:rowOff>
    </xdr:from>
    <xdr:to>
      <xdr:col>36</xdr:col>
      <xdr:colOff>165100</xdr:colOff>
      <xdr:row>56</xdr:row>
      <xdr:rowOff>80543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5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97070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5111" y="93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86328</xdr:rowOff>
    </xdr:from>
    <xdr:to>
      <xdr:col>55</xdr:col>
      <xdr:colOff>50800</xdr:colOff>
      <xdr:row>59</xdr:row>
      <xdr:rowOff>16478</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100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1255</xdr:rowOff>
    </xdr:from>
    <xdr:ext cx="534377" cy="25904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9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40780</xdr:rowOff>
    </xdr:from>
    <xdr:to>
      <xdr:col>50</xdr:col>
      <xdr:colOff>165100</xdr:colOff>
      <xdr:row>58</xdr:row>
      <xdr:rowOff>142380</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9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133507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59411" y="1007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60668</xdr:rowOff>
    </xdr:from>
    <xdr:to>
      <xdr:col>46</xdr:col>
      <xdr:colOff>38100</xdr:colOff>
      <xdr:row>57</xdr:row>
      <xdr:rowOff>162268</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8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153395</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92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130677</xdr:rowOff>
    </xdr:from>
    <xdr:to>
      <xdr:col>41</xdr:col>
      <xdr:colOff>101600</xdr:colOff>
      <xdr:row>58</xdr:row>
      <xdr:rowOff>60827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99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51954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120447</xdr:rowOff>
    </xdr:from>
    <xdr:to>
      <xdr:col>36</xdr:col>
      <xdr:colOff>165100</xdr:colOff>
      <xdr:row>58</xdr:row>
      <xdr:rowOff>50597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89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41724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8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a:extLst>
            <a:ext uri="{FF2B5EF4-FFF2-40B4-BE49-F238E27FC236}">
              <a16:creationId xmlns:a16="http://schemas.microsoft.com/office/drawing/2014/main" id="{00000000-0008-0000-0700-00007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168927</xdr:rowOff>
    </xdr:from>
    <xdr:ext cx="531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072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5" name="商工費グラフ枠">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125253</xdr:rowOff>
    </xdr:from>
    <xdr:to>
      <xdr:col>54</xdr:col>
      <xdr:colOff>189865</xdr:colOff>
      <xdr:row>79</xdr:row>
      <xdr:rowOff>26291</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flipV="1">
          <a:off x="10475595" y="12298203"/>
          <a:ext cx="1270" cy="12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30118</xdr:rowOff>
    </xdr:from>
    <xdr:ext cx="534377" cy="259045"/>
    <xdr:sp macro="" textlink="">
      <xdr:nvSpPr>
        <xdr:cNvPr id="387" name="商工費最小値テキスト">
          <a:extLst>
            <a:ext uri="{FF2B5EF4-FFF2-40B4-BE49-F238E27FC236}">
              <a16:creationId xmlns:a16="http://schemas.microsoft.com/office/drawing/2014/main" id="{00000000-0008-0000-0700-000083010000}"/>
            </a:ext>
          </a:extLst>
        </xdr:cNvPr>
        <xdr:cNvSpPr txBox="1"/>
      </xdr:nvSpPr>
      <xdr:spPr>
        <a:xfrm>
          <a:off x="10528300" y="1357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26291</xdr:rowOff>
    </xdr:from>
    <xdr:to>
      <xdr:col>55</xdr:col>
      <xdr:colOff>88900</xdr:colOff>
      <xdr:row>79</xdr:row>
      <xdr:rowOff>26291</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10388600" y="1357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71930</xdr:rowOff>
    </xdr:from>
    <xdr:ext cx="534377" cy="259045"/>
    <xdr:sp macro="" textlink="">
      <xdr:nvSpPr>
        <xdr:cNvPr id="389" name="商工費最大値テキスト">
          <a:extLst>
            <a:ext uri="{FF2B5EF4-FFF2-40B4-BE49-F238E27FC236}">
              <a16:creationId xmlns:a16="http://schemas.microsoft.com/office/drawing/2014/main" id="{00000000-0008-0000-0700-000085010000}"/>
            </a:ext>
          </a:extLst>
        </xdr:cNvPr>
        <xdr:cNvSpPr txBox="1"/>
      </xdr:nvSpPr>
      <xdr:spPr>
        <a:xfrm>
          <a:off x="10528300" y="1207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125253</xdr:rowOff>
    </xdr:from>
    <xdr:to>
      <xdr:col>55</xdr:col>
      <xdr:colOff>88900</xdr:colOff>
      <xdr:row>71</xdr:row>
      <xdr:rowOff>125253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229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55187</xdr:rowOff>
    </xdr:from>
    <xdr:to>
      <xdr:col>55</xdr:col>
      <xdr:colOff>0</xdr:colOff>
      <xdr:row>77</xdr:row>
      <xdr:rowOff>7249</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9639300" y="12913937"/>
          <a:ext cx="838200" cy="29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135117</xdr:rowOff>
    </xdr:from>
    <xdr:ext cx="534377" cy="259045"/>
    <xdr:sp macro="" textlink="">
      <xdr:nvSpPr>
        <xdr:cNvPr id="392" name="商工費平均値テキスト">
          <a:extLst>
            <a:ext uri="{FF2B5EF4-FFF2-40B4-BE49-F238E27FC236}">
              <a16:creationId xmlns:a16="http://schemas.microsoft.com/office/drawing/2014/main" id="{00000000-0008-0000-0700-000088010000}"/>
            </a:ext>
          </a:extLst>
        </xdr:cNvPr>
        <xdr:cNvSpPr txBox="1"/>
      </xdr:nvSpPr>
      <xdr:spPr>
        <a:xfrm>
          <a:off x="10528300" y="1282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112240</xdr:rowOff>
    </xdr:from>
    <xdr:to>
      <xdr:col>55</xdr:col>
      <xdr:colOff>50800</xdr:colOff>
      <xdr:row>76</xdr:row>
      <xdr:rowOff>42391</xdr:rowOff>
    </xdr:to>
    <xdr:sp macro="" textlink="">
      <xdr:nvSpPr>
        <xdr:cNvPr id="393" name="フローチャート: 判断 392">
          <a:extLst>
            <a:ext uri="{FF2B5EF4-FFF2-40B4-BE49-F238E27FC236}">
              <a16:creationId xmlns:a16="http://schemas.microsoft.com/office/drawing/2014/main" id="{00000000-0008-0000-0700-000089010000}"/>
            </a:ext>
          </a:extLst>
        </xdr:cNvPr>
        <xdr:cNvSpPr/>
      </xdr:nvSpPr>
      <xdr:spPr>
        <a:xfrm>
          <a:off x="10426700" y="1297099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55187</xdr:rowOff>
    </xdr:from>
    <xdr:to>
      <xdr:col>50</xdr:col>
      <xdr:colOff>114300</xdr:colOff>
      <xdr:row>75</xdr:row>
      <xdr:rowOff>97341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8750300" y="12913937"/>
          <a:ext cx="889000" cy="4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112560</xdr:rowOff>
    </xdr:from>
    <xdr:to>
      <xdr:col>50</xdr:col>
      <xdr:colOff>165100</xdr:colOff>
      <xdr:row>74</xdr:row>
      <xdr:rowOff>42710</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95885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59237</xdr:rowOff>
    </xdr:from>
    <xdr:ext cx="534377"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9359411" y="1240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23023</xdr:rowOff>
    </xdr:from>
    <xdr:to>
      <xdr:col>45</xdr:col>
      <xdr:colOff>177800</xdr:colOff>
      <xdr:row>75</xdr:row>
      <xdr:rowOff>97341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7861300" y="12710323"/>
          <a:ext cx="889000" cy="24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139740</xdr:rowOff>
    </xdr:from>
    <xdr:to>
      <xdr:col>46</xdr:col>
      <xdr:colOff>38100</xdr:colOff>
      <xdr:row>73</xdr:row>
      <xdr:rowOff>69890</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8699500" y="124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86417</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8483111" y="122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23023</xdr:rowOff>
    </xdr:from>
    <xdr:to>
      <xdr:col>41</xdr:col>
      <xdr:colOff>50800</xdr:colOff>
      <xdr:row>75</xdr:row>
      <xdr:rowOff>130579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6972300" y="12710323"/>
          <a:ext cx="889000" cy="27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131008</xdr:rowOff>
    </xdr:from>
    <xdr:to>
      <xdr:col>41</xdr:col>
      <xdr:colOff>101600</xdr:colOff>
      <xdr:row>72</xdr:row>
      <xdr:rowOff>61158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7810500" y="1230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77685</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7594111" y="1207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108696</xdr:rowOff>
    </xdr:from>
    <xdr:to>
      <xdr:col>36</xdr:col>
      <xdr:colOff>165100</xdr:colOff>
      <xdr:row>74</xdr:row>
      <xdr:rowOff>38846</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6921500" y="1262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55373</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705111" y="1239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127899</xdr:rowOff>
    </xdr:from>
    <xdr:to>
      <xdr:col>55</xdr:col>
      <xdr:colOff>50800</xdr:colOff>
      <xdr:row>77</xdr:row>
      <xdr:rowOff>58049</xdr:rowOff>
    </xdr:to>
    <xdr:sp macro="" textlink="">
      <xdr:nvSpPr>
        <xdr:cNvPr id="410" name="楕円 409">
          <a:extLst>
            <a:ext uri="{FF2B5EF4-FFF2-40B4-BE49-F238E27FC236}">
              <a16:creationId xmlns:a16="http://schemas.microsoft.com/office/drawing/2014/main" id="{00000000-0008-0000-0700-00009A010000}"/>
            </a:ext>
          </a:extLst>
        </xdr:cNvPr>
        <xdr:cNvSpPr/>
      </xdr:nvSpPr>
      <xdr:spPr>
        <a:xfrm>
          <a:off x="10426700" y="1315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106326</xdr:rowOff>
    </xdr:from>
    <xdr:ext cx="534377" cy="259045"/>
    <xdr:sp macro="" textlink="">
      <xdr:nvSpPr>
        <xdr:cNvPr id="411" name="商工費該当値テキスト">
          <a:extLst>
            <a:ext uri="{FF2B5EF4-FFF2-40B4-BE49-F238E27FC236}">
              <a16:creationId xmlns:a16="http://schemas.microsoft.com/office/drawing/2014/main" id="{00000000-0008-0000-0700-00009B010000}"/>
            </a:ext>
          </a:extLst>
        </xdr:cNvPr>
        <xdr:cNvSpPr txBox="1"/>
      </xdr:nvSpPr>
      <xdr:spPr>
        <a:xfrm>
          <a:off x="10528300" y="1313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4387</xdr:rowOff>
    </xdr:from>
    <xdr:to>
      <xdr:col>50</xdr:col>
      <xdr:colOff>165100</xdr:colOff>
      <xdr:row>75</xdr:row>
      <xdr:rowOff>105987</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9588500" y="128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97114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59411" y="12955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46541</xdr:rowOff>
    </xdr:from>
    <xdr:to>
      <xdr:col>46</xdr:col>
      <xdr:colOff>38100</xdr:colOff>
      <xdr:row>75</xdr:row>
      <xdr:rowOff>148140</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8699500" y="129052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139267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9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143673</xdr:rowOff>
    </xdr:from>
    <xdr:to>
      <xdr:col>41</xdr:col>
      <xdr:colOff>101600</xdr:colOff>
      <xdr:row>74</xdr:row>
      <xdr:rowOff>73823</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78105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64950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75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79779</xdr:rowOff>
    </xdr:from>
    <xdr:to>
      <xdr:col>36</xdr:col>
      <xdr:colOff>165100</xdr:colOff>
      <xdr:row>76</xdr:row>
      <xdr:rowOff>9928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6921500" y="129385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3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168927</xdr:rowOff>
    </xdr:from>
    <xdr:ext cx="59541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08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39" name="土木費グラフ枠">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16942</xdr:rowOff>
    </xdr:from>
    <xdr:to>
      <xdr:col>54</xdr:col>
      <xdr:colOff>189865</xdr:colOff>
      <xdr:row>95</xdr:row>
      <xdr:rowOff>88905</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flipV="1">
          <a:off x="10475595" y="15447442"/>
          <a:ext cx="1270" cy="929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92732</xdr:rowOff>
    </xdr:from>
    <xdr:ext cx="599010" cy="259045"/>
    <xdr:sp macro="" textlink="">
      <xdr:nvSpPr>
        <xdr:cNvPr id="441" name="土木費最小値テキスト">
          <a:extLst>
            <a:ext uri="{FF2B5EF4-FFF2-40B4-BE49-F238E27FC236}">
              <a16:creationId xmlns:a16="http://schemas.microsoft.com/office/drawing/2014/main" id="{00000000-0008-0000-0700-0000B9010000}"/>
            </a:ext>
          </a:extLst>
        </xdr:cNvPr>
        <xdr:cNvSpPr txBox="1"/>
      </xdr:nvSpPr>
      <xdr:spPr>
        <a:xfrm>
          <a:off x="10528300" y="1638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95</xdr:row>
      <xdr:rowOff>88905</xdr:rowOff>
    </xdr:from>
    <xdr:to>
      <xdr:col>55</xdr:col>
      <xdr:colOff>88900</xdr:colOff>
      <xdr:row>95</xdr:row>
      <xdr:rowOff>88905</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10388600" y="1637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135069</xdr:rowOff>
    </xdr:from>
    <xdr:ext cx="599010" cy="259045"/>
    <xdr:sp macro="" textlink="">
      <xdr:nvSpPr>
        <xdr:cNvPr id="443" name="土木費最大値テキスト">
          <a:extLst>
            <a:ext uri="{FF2B5EF4-FFF2-40B4-BE49-F238E27FC236}">
              <a16:creationId xmlns:a16="http://schemas.microsoft.com/office/drawing/2014/main" id="{00000000-0008-0000-0700-0000BB010000}"/>
            </a:ext>
          </a:extLst>
        </xdr:cNvPr>
        <xdr:cNvSpPr txBox="1"/>
      </xdr:nvSpPr>
      <xdr:spPr>
        <a:xfrm>
          <a:off x="10528300" y="1522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16942</xdr:rowOff>
    </xdr:from>
    <xdr:to>
      <xdr:col>55</xdr:col>
      <xdr:colOff>88900</xdr:colOff>
      <xdr:row>90</xdr:row>
      <xdr:rowOff>16942</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10388600" y="1544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88905</xdr:rowOff>
    </xdr:from>
    <xdr:to>
      <xdr:col>55</xdr:col>
      <xdr:colOff>0</xdr:colOff>
      <xdr:row>97</xdr:row>
      <xdr:rowOff>12736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flipV="1">
          <a:off x="9639300" y="16376655"/>
          <a:ext cx="838200" cy="26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124579</xdr:rowOff>
    </xdr:from>
    <xdr:ext cx="599010" cy="259045"/>
    <xdr:sp macro="" textlink="">
      <xdr:nvSpPr>
        <xdr:cNvPr id="446" name="土木費平均値テキスト">
          <a:extLst>
            <a:ext uri="{FF2B5EF4-FFF2-40B4-BE49-F238E27FC236}">
              <a16:creationId xmlns:a16="http://schemas.microsoft.com/office/drawing/2014/main" id="{00000000-0008-0000-0700-0000BE010000}"/>
            </a:ext>
          </a:extLst>
        </xdr:cNvPr>
        <xdr:cNvSpPr txBox="1"/>
      </xdr:nvSpPr>
      <xdr:spPr>
        <a:xfrm>
          <a:off x="10528300" y="15555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101702</xdr:rowOff>
    </xdr:from>
    <xdr:to>
      <xdr:col>55</xdr:col>
      <xdr:colOff>50800</xdr:colOff>
      <xdr:row>92</xdr:row>
      <xdr:rowOff>31852</xdr:rowOff>
    </xdr:to>
    <xdr:sp macro="" textlink="">
      <xdr:nvSpPr>
        <xdr:cNvPr id="447" name="フローチャート: 判断 446">
          <a:extLst>
            <a:ext uri="{FF2B5EF4-FFF2-40B4-BE49-F238E27FC236}">
              <a16:creationId xmlns:a16="http://schemas.microsoft.com/office/drawing/2014/main" id="{00000000-0008-0000-0700-0000BF010000}"/>
            </a:ext>
          </a:extLst>
        </xdr:cNvPr>
        <xdr:cNvSpPr/>
      </xdr:nvSpPr>
      <xdr:spPr>
        <a:xfrm>
          <a:off x="10426700" y="1570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17582</xdr:rowOff>
    </xdr:from>
    <xdr:to>
      <xdr:col>50</xdr:col>
      <xdr:colOff>114300</xdr:colOff>
      <xdr:row>97</xdr:row>
      <xdr:rowOff>12736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8750300" y="16476782"/>
          <a:ext cx="889000" cy="16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118252</xdr:rowOff>
    </xdr:from>
    <xdr:to>
      <xdr:col>50</xdr:col>
      <xdr:colOff>165100</xdr:colOff>
      <xdr:row>93</xdr:row>
      <xdr:rowOff>48402</xdr:rowOff>
    </xdr:to>
    <xdr:sp macro="" textlink="">
      <xdr:nvSpPr>
        <xdr:cNvPr id="449" name="フローチャート: 判断 448">
          <a:extLst>
            <a:ext uri="{FF2B5EF4-FFF2-40B4-BE49-F238E27FC236}">
              <a16:creationId xmlns:a16="http://schemas.microsoft.com/office/drawing/2014/main" id="{00000000-0008-0000-0700-0000C1010000}"/>
            </a:ext>
          </a:extLst>
        </xdr:cNvPr>
        <xdr:cNvSpPr/>
      </xdr:nvSpPr>
      <xdr:spPr>
        <a:xfrm>
          <a:off x="9588500" y="158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91</xdr:row>
      <xdr:rowOff>64929</xdr:rowOff>
    </xdr:from>
    <xdr:ext cx="599010"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9327095" y="1566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122143</xdr:rowOff>
    </xdr:from>
    <xdr:to>
      <xdr:col>45</xdr:col>
      <xdr:colOff>177800</xdr:colOff>
      <xdr:row>96</xdr:row>
      <xdr:rowOff>17582</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7861300" y="16409893"/>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119030</xdr:rowOff>
    </xdr:from>
    <xdr:to>
      <xdr:col>46</xdr:col>
      <xdr:colOff>38100</xdr:colOff>
      <xdr:row>94</xdr:row>
      <xdr:rowOff>49180</xdr:rowOff>
    </xdr:to>
    <xdr:sp macro="" textlink="">
      <xdr:nvSpPr>
        <xdr:cNvPr id="452" name="フローチャート: 判断 451">
          <a:extLst>
            <a:ext uri="{FF2B5EF4-FFF2-40B4-BE49-F238E27FC236}">
              <a16:creationId xmlns:a16="http://schemas.microsoft.com/office/drawing/2014/main" id="{00000000-0008-0000-0700-0000C4010000}"/>
            </a:ext>
          </a:extLst>
        </xdr:cNvPr>
        <xdr:cNvSpPr/>
      </xdr:nvSpPr>
      <xdr:spPr>
        <a:xfrm>
          <a:off x="8699500" y="160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65707</xdr:rowOff>
    </xdr:from>
    <xdr:ext cx="599010"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8450795" y="158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113412</xdr:rowOff>
    </xdr:from>
    <xdr:to>
      <xdr:col>41</xdr:col>
      <xdr:colOff>50800</xdr:colOff>
      <xdr:row>95</xdr:row>
      <xdr:rowOff>122143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972300" y="16401162"/>
          <a:ext cx="889000" cy="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91</xdr:row>
      <xdr:rowOff>129865</xdr:rowOff>
    </xdr:from>
    <xdr:to>
      <xdr:col>41</xdr:col>
      <xdr:colOff>101600</xdr:colOff>
      <xdr:row>92</xdr:row>
      <xdr:rowOff>60015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7810500" y="15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76542</xdr:rowOff>
    </xdr:from>
    <xdr:ext cx="599010"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7561795" y="1550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65720</xdr:rowOff>
    </xdr:from>
    <xdr:to>
      <xdr:col>36</xdr:col>
      <xdr:colOff>165100</xdr:colOff>
      <xdr:row>93</xdr:row>
      <xdr:rowOff>167320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6921500" y="1601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12397</xdr:rowOff>
    </xdr:from>
    <xdr:ext cx="599010"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672795" y="1578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38105</xdr:rowOff>
    </xdr:from>
    <xdr:to>
      <xdr:col>55</xdr:col>
      <xdr:colOff>50800</xdr:colOff>
      <xdr:row>95</xdr:row>
      <xdr:rowOff>139705</xdr:rowOff>
    </xdr:to>
    <xdr:sp macro="" textlink="">
      <xdr:nvSpPr>
        <xdr:cNvPr id="464" name="楕円 463">
          <a:extLst>
            <a:ext uri="{FF2B5EF4-FFF2-40B4-BE49-F238E27FC236}">
              <a16:creationId xmlns:a16="http://schemas.microsoft.com/office/drawing/2014/main" id="{00000000-0008-0000-0700-0000D0010000}"/>
            </a:ext>
          </a:extLst>
        </xdr:cNvPr>
        <xdr:cNvSpPr/>
      </xdr:nvSpPr>
      <xdr:spPr>
        <a:xfrm>
          <a:off x="10426700" y="1632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124482</xdr:rowOff>
    </xdr:from>
    <xdr:ext cx="599010" cy="259045"/>
    <xdr:sp macro="" textlink="">
      <xdr:nvSpPr>
        <xdr:cNvPr id="465" name="土木費該当値テキスト">
          <a:extLst>
            <a:ext uri="{FF2B5EF4-FFF2-40B4-BE49-F238E27FC236}">
              <a16:creationId xmlns:a16="http://schemas.microsoft.com/office/drawing/2014/main" id="{00000000-0008-0000-0700-0000D1010000}"/>
            </a:ext>
          </a:extLst>
        </xdr:cNvPr>
        <xdr:cNvSpPr txBox="1"/>
      </xdr:nvSpPr>
      <xdr:spPr>
        <a:xfrm>
          <a:off x="10528300" y="1624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133386</xdr:rowOff>
    </xdr:from>
    <xdr:to>
      <xdr:col>50</xdr:col>
      <xdr:colOff>165100</xdr:colOff>
      <xdr:row>97</xdr:row>
      <xdr:rowOff>63536</xdr:rowOff>
    </xdr:to>
    <xdr:sp macro="" textlink="">
      <xdr:nvSpPr>
        <xdr:cNvPr id="466" name="楕円 465">
          <a:extLst>
            <a:ext uri="{FF2B5EF4-FFF2-40B4-BE49-F238E27FC236}">
              <a16:creationId xmlns:a16="http://schemas.microsoft.com/office/drawing/2014/main" id="{00000000-0008-0000-0700-0000D2010000}"/>
            </a:ext>
          </a:extLst>
        </xdr:cNvPr>
        <xdr:cNvSpPr/>
      </xdr:nvSpPr>
      <xdr:spPr>
        <a:xfrm>
          <a:off x="9588500" y="165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97</xdr:row>
      <xdr:rowOff>54663</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27095" y="16685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138232</xdr:rowOff>
    </xdr:from>
    <xdr:to>
      <xdr:col>46</xdr:col>
      <xdr:colOff>38100</xdr:colOff>
      <xdr:row>96</xdr:row>
      <xdr:rowOff>68382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8699500" y="164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59509</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5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71343</xdr:rowOff>
    </xdr:from>
    <xdr:to>
      <xdr:col>41</xdr:col>
      <xdr:colOff>101600</xdr:colOff>
      <xdr:row>96</xdr:row>
      <xdr:rowOff>1493</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7810500" y="163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164070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45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62612</xdr:rowOff>
    </xdr:from>
    <xdr:to>
      <xdr:col>36</xdr:col>
      <xdr:colOff>165100</xdr:colOff>
      <xdr:row>95</xdr:row>
      <xdr:rowOff>164212</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6921500" y="1635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155339</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44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7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700-0000DB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6" name="正方形/長方形 475">
          <a:extLst>
            <a:ext uri="{FF2B5EF4-FFF2-40B4-BE49-F238E27FC236}">
              <a16:creationId xmlns:a16="http://schemas.microsoft.com/office/drawing/2014/main" id="{00000000-0008-0000-0700-0000DC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7" name="正方形/長方形 476">
          <a:extLst>
            <a:ext uri="{FF2B5EF4-FFF2-40B4-BE49-F238E27FC236}">
              <a16:creationId xmlns:a16="http://schemas.microsoft.com/office/drawing/2014/main" id="{00000000-0008-0000-0700-0000DD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3" name="直線コネクタ 482">
          <a:extLst>
            <a:ext uri="{FF2B5EF4-FFF2-40B4-BE49-F238E27FC236}">
              <a16:creationId xmlns:a16="http://schemas.microsoft.com/office/drawing/2014/main" id="{00000000-0008-0000-0700-0000E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5" name="警察費グラフ枠">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161417</xdr:rowOff>
    </xdr:from>
    <xdr:to>
      <xdr:col>85</xdr:col>
      <xdr:colOff>126364</xdr:colOff>
      <xdr:row>34</xdr:row>
      <xdr:rowOff>116459</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flipV="1">
          <a:off x="16317595" y="5304917"/>
          <a:ext cx="1269" cy="64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120286</xdr:rowOff>
    </xdr:from>
    <xdr:ext cx="534377" cy="259045"/>
    <xdr:sp macro="" textlink="">
      <xdr:nvSpPr>
        <xdr:cNvPr id="497" name="警察費最小値テキスト">
          <a:extLst>
            <a:ext uri="{FF2B5EF4-FFF2-40B4-BE49-F238E27FC236}">
              <a16:creationId xmlns:a16="http://schemas.microsoft.com/office/drawing/2014/main" id="{00000000-0008-0000-0700-0000F1010000}"/>
            </a:ext>
          </a:extLst>
        </xdr:cNvPr>
        <xdr:cNvSpPr txBox="1"/>
      </xdr:nvSpPr>
      <xdr:spPr>
        <a:xfrm>
          <a:off x="16370300" y="59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116459</xdr:rowOff>
    </xdr:from>
    <xdr:to>
      <xdr:col>86</xdr:col>
      <xdr:colOff>25400</xdr:colOff>
      <xdr:row>34</xdr:row>
      <xdr:rowOff>116459</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6230600" y="594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108094</xdr:rowOff>
    </xdr:from>
    <xdr:ext cx="534377" cy="259045"/>
    <xdr:sp macro="" textlink="">
      <xdr:nvSpPr>
        <xdr:cNvPr id="499" name="警察費最大値テキスト">
          <a:extLst>
            <a:ext uri="{FF2B5EF4-FFF2-40B4-BE49-F238E27FC236}">
              <a16:creationId xmlns:a16="http://schemas.microsoft.com/office/drawing/2014/main" id="{00000000-0008-0000-0700-0000F3010000}"/>
            </a:ext>
          </a:extLst>
        </xdr:cNvPr>
        <xdr:cNvSpPr txBox="1"/>
      </xdr:nvSpPr>
      <xdr:spPr>
        <a:xfrm>
          <a:off x="16370300" y="508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161417</xdr:rowOff>
    </xdr:from>
    <xdr:to>
      <xdr:col>86</xdr:col>
      <xdr:colOff>25400</xdr:colOff>
      <xdr:row>30</xdr:row>
      <xdr:rowOff>161417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6230600" y="530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116459</xdr:rowOff>
    </xdr:from>
    <xdr:to>
      <xdr:col>85</xdr:col>
      <xdr:colOff>127000</xdr:colOff>
      <xdr:row>36</xdr:row>
      <xdr:rowOff>164846</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5481300" y="5945759"/>
          <a:ext cx="838200" cy="3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69486</xdr:rowOff>
    </xdr:from>
    <xdr:ext cx="534377" cy="259045"/>
    <xdr:sp macro="" textlink="">
      <xdr:nvSpPr>
        <xdr:cNvPr id="502" name="警察費平均値テキスト">
          <a:extLst>
            <a:ext uri="{FF2B5EF4-FFF2-40B4-BE49-F238E27FC236}">
              <a16:creationId xmlns:a16="http://schemas.microsoft.com/office/drawing/2014/main" id="{00000000-0008-0000-0700-0000F6010000}"/>
            </a:ext>
          </a:extLst>
        </xdr:cNvPr>
        <xdr:cNvSpPr txBox="1"/>
      </xdr:nvSpPr>
      <xdr:spPr>
        <a:xfrm>
          <a:off x="16370300" y="5384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46609</xdr:rowOff>
    </xdr:from>
    <xdr:to>
      <xdr:col>85</xdr:col>
      <xdr:colOff>177800</xdr:colOff>
      <xdr:row>32</xdr:row>
      <xdr:rowOff>148209</xdr:rowOff>
    </xdr:to>
    <xdr:sp macro="" textlink="">
      <xdr:nvSpPr>
        <xdr:cNvPr id="503" name="フローチャート: 判断 502">
          <a:extLst>
            <a:ext uri="{FF2B5EF4-FFF2-40B4-BE49-F238E27FC236}">
              <a16:creationId xmlns:a16="http://schemas.microsoft.com/office/drawing/2014/main" id="{00000000-0008-0000-0700-0000F7010000}"/>
            </a:ext>
          </a:extLst>
        </xdr:cNvPr>
        <xdr:cNvSpPr/>
      </xdr:nvSpPr>
      <xdr:spPr>
        <a:xfrm>
          <a:off x="16268700" y="55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164846</xdr:rowOff>
    </xdr:from>
    <xdr:to>
      <xdr:col>81</xdr:col>
      <xdr:colOff>50800</xdr:colOff>
      <xdr:row>37</xdr:row>
      <xdr:rowOff>105601</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4592300" y="6337046"/>
          <a:ext cx="889000" cy="1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37465</xdr:rowOff>
    </xdr:from>
    <xdr:to>
      <xdr:col>81</xdr:col>
      <xdr:colOff>101600</xdr:colOff>
      <xdr:row>36</xdr:row>
      <xdr:rowOff>139065</xdr:rowOff>
    </xdr:to>
    <xdr:sp macro="" textlink="">
      <xdr:nvSpPr>
        <xdr:cNvPr id="505" name="フローチャート: 判断 504">
          <a:extLst>
            <a:ext uri="{FF2B5EF4-FFF2-40B4-BE49-F238E27FC236}">
              <a16:creationId xmlns:a16="http://schemas.microsoft.com/office/drawing/2014/main" id="{00000000-0008-0000-0700-0000F9010000}"/>
            </a:ext>
          </a:extLst>
        </xdr:cNvPr>
        <xdr:cNvSpPr/>
      </xdr:nvSpPr>
      <xdr:spPr>
        <a:xfrm>
          <a:off x="15430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155592</xdr:rowOff>
    </xdr:from>
    <xdr:ext cx="534377"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5201411" y="598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105601</xdr:rowOff>
    </xdr:from>
    <xdr:to>
      <xdr:col>76</xdr:col>
      <xdr:colOff>114300</xdr:colOff>
      <xdr:row>37</xdr:row>
      <xdr:rowOff>164465</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3703300" y="6449251"/>
          <a:ext cx="889000" cy="5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160718</xdr:rowOff>
    </xdr:from>
    <xdr:to>
      <xdr:col>76</xdr:col>
      <xdr:colOff>165100</xdr:colOff>
      <xdr:row>37</xdr:row>
      <xdr:rowOff>90868</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4541500" y="63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107395</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4325111" y="61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164465</xdr:rowOff>
    </xdr:from>
    <xdr:to>
      <xdr:col>71</xdr:col>
      <xdr:colOff>177800</xdr:colOff>
      <xdr:row>38</xdr:row>
      <xdr:rowOff>113411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2814300" y="6508115"/>
          <a:ext cx="8890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75755</xdr:rowOff>
    </xdr:from>
    <xdr:to>
      <xdr:col>72</xdr:col>
      <xdr:colOff>38100</xdr:colOff>
      <xdr:row>36</xdr:row>
      <xdr:rowOff>5905</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3652500" y="607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22432</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3436111" y="585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4128</xdr:rowOff>
    </xdr:from>
    <xdr:to>
      <xdr:col>67</xdr:col>
      <xdr:colOff>101600</xdr:colOff>
      <xdr:row>37</xdr:row>
      <xdr:rowOff>105728</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2763500" y="63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122255</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2547111" y="612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65659</xdr:rowOff>
    </xdr:from>
    <xdr:to>
      <xdr:col>85</xdr:col>
      <xdr:colOff>177800</xdr:colOff>
      <xdr:row>34</xdr:row>
      <xdr:rowOff>167259</xdr:rowOff>
    </xdr:to>
    <xdr:sp macro="" textlink="">
      <xdr:nvSpPr>
        <xdr:cNvPr id="520" name="楕円 519">
          <a:extLst>
            <a:ext uri="{FF2B5EF4-FFF2-40B4-BE49-F238E27FC236}">
              <a16:creationId xmlns:a16="http://schemas.microsoft.com/office/drawing/2014/main" id="{00000000-0008-0000-0700-000008020000}"/>
            </a:ext>
          </a:extLst>
        </xdr:cNvPr>
        <xdr:cNvSpPr/>
      </xdr:nvSpPr>
      <xdr:spPr>
        <a:xfrm>
          <a:off x="16268700" y="58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152036</xdr:rowOff>
    </xdr:from>
    <xdr:ext cx="534377" cy="259045"/>
    <xdr:sp macro="" textlink="">
      <xdr:nvSpPr>
        <xdr:cNvPr id="521" name="警察費該当値テキスト">
          <a:extLst>
            <a:ext uri="{FF2B5EF4-FFF2-40B4-BE49-F238E27FC236}">
              <a16:creationId xmlns:a16="http://schemas.microsoft.com/office/drawing/2014/main" id="{00000000-0008-0000-0700-000009020000}"/>
            </a:ext>
          </a:extLst>
        </xdr:cNvPr>
        <xdr:cNvSpPr txBox="1"/>
      </xdr:nvSpPr>
      <xdr:spPr>
        <a:xfrm>
          <a:off x="16370300" y="58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114046</xdr:rowOff>
    </xdr:from>
    <xdr:to>
      <xdr:col>81</xdr:col>
      <xdr:colOff>101600</xdr:colOff>
      <xdr:row>37</xdr:row>
      <xdr:rowOff>44196</xdr:rowOff>
    </xdr:to>
    <xdr:sp macro="" textlink="">
      <xdr:nvSpPr>
        <xdr:cNvPr id="522" name="楕円 521">
          <a:extLst>
            <a:ext uri="{FF2B5EF4-FFF2-40B4-BE49-F238E27FC236}">
              <a16:creationId xmlns:a16="http://schemas.microsoft.com/office/drawing/2014/main" id="{00000000-0008-0000-0700-00000A020000}"/>
            </a:ext>
          </a:extLst>
        </xdr:cNvPr>
        <xdr:cNvSpPr/>
      </xdr:nvSpPr>
      <xdr:spPr>
        <a:xfrm>
          <a:off x="15430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35323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01411" y="637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54801</xdr:rowOff>
    </xdr:from>
    <xdr:to>
      <xdr:col>76</xdr:col>
      <xdr:colOff>165100</xdr:colOff>
      <xdr:row>37</xdr:row>
      <xdr:rowOff>156401</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4541500" y="63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147528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49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113665</xdr:rowOff>
    </xdr:from>
    <xdr:to>
      <xdr:col>72</xdr:col>
      <xdr:colOff>38100</xdr:colOff>
      <xdr:row>38</xdr:row>
      <xdr:rowOff>43815</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36525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34942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62611</xdr:rowOff>
    </xdr:from>
    <xdr:to>
      <xdr:col>67</xdr:col>
      <xdr:colOff>101600</xdr:colOff>
      <xdr:row>38</xdr:row>
      <xdr:rowOff>164211</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2763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155338</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67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0" name="正方形/長方形 529">
          <a:extLst>
            <a:ext uri="{FF2B5EF4-FFF2-40B4-BE49-F238E27FC236}">
              <a16:creationId xmlns:a16="http://schemas.microsoft.com/office/drawing/2014/main" id="{00000000-0008-0000-0700-00001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1" name="正方形/長方形 530">
          <a:extLst>
            <a:ext uri="{FF2B5EF4-FFF2-40B4-BE49-F238E27FC236}">
              <a16:creationId xmlns:a16="http://schemas.microsoft.com/office/drawing/2014/main" id="{00000000-0008-0000-0700-000013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2" name="正方形/長方形 531">
          <a:extLst>
            <a:ext uri="{FF2B5EF4-FFF2-40B4-BE49-F238E27FC236}">
              <a16:creationId xmlns:a16="http://schemas.microsoft.com/office/drawing/2014/main" id="{00000000-0008-0000-0700-000014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60</xdr:row>
      <xdr:rowOff>111777</xdr:rowOff>
    </xdr:from>
    <xdr:ext cx="595419"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1850581" y="1039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教育費グラフ枠">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111262</xdr:rowOff>
    </xdr:from>
    <xdr:to>
      <xdr:col>85</xdr:col>
      <xdr:colOff>126364</xdr:colOff>
      <xdr:row>53</xdr:row>
      <xdr:rowOff>72309</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flipV="1">
          <a:off x="16317595" y="8855212"/>
          <a:ext cx="1269" cy="303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76136</xdr:rowOff>
    </xdr:from>
    <xdr:ext cx="599010" cy="259045"/>
    <xdr:sp macro="" textlink="">
      <xdr:nvSpPr>
        <xdr:cNvPr id="551" name="教育費最小値テキスト">
          <a:extLst>
            <a:ext uri="{FF2B5EF4-FFF2-40B4-BE49-F238E27FC236}">
              <a16:creationId xmlns:a16="http://schemas.microsoft.com/office/drawing/2014/main" id="{00000000-0008-0000-0700-000027020000}"/>
            </a:ext>
          </a:extLst>
        </xdr:cNvPr>
        <xdr:cNvSpPr txBox="1"/>
      </xdr:nvSpPr>
      <xdr:spPr>
        <a:xfrm>
          <a:off x="16370300" y="916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53</xdr:row>
      <xdr:rowOff>72309</xdr:rowOff>
    </xdr:from>
    <xdr:to>
      <xdr:col>86</xdr:col>
      <xdr:colOff>25400</xdr:colOff>
      <xdr:row>53</xdr:row>
      <xdr:rowOff>72309</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6230600" y="915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57939</xdr:rowOff>
    </xdr:from>
    <xdr:ext cx="599010" cy="259045"/>
    <xdr:sp macro="" textlink="">
      <xdr:nvSpPr>
        <xdr:cNvPr id="553" name="教育費最大値テキスト">
          <a:extLst>
            <a:ext uri="{FF2B5EF4-FFF2-40B4-BE49-F238E27FC236}">
              <a16:creationId xmlns:a16="http://schemas.microsoft.com/office/drawing/2014/main" id="{00000000-0008-0000-0700-000029020000}"/>
            </a:ext>
          </a:extLst>
        </xdr:cNvPr>
        <xdr:cNvSpPr txBox="1"/>
      </xdr:nvSpPr>
      <xdr:spPr>
        <a:xfrm>
          <a:off x="16370300" y="863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111262</xdr:rowOff>
    </xdr:from>
    <xdr:to>
      <xdr:col>86</xdr:col>
      <xdr:colOff>25400</xdr:colOff>
      <xdr:row>51</xdr:row>
      <xdr:rowOff>111262</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6230600" y="8855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72309</xdr:rowOff>
    </xdr:from>
    <xdr:to>
      <xdr:col>85</xdr:col>
      <xdr:colOff>127000</xdr:colOff>
      <xdr:row>57</xdr:row>
      <xdr:rowOff>20234</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flipV="1">
          <a:off x="15481300" y="9159159"/>
          <a:ext cx="838200" cy="63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23995</xdr:rowOff>
    </xdr:from>
    <xdr:ext cx="599010" cy="259045"/>
    <xdr:sp macro="" textlink="">
      <xdr:nvSpPr>
        <xdr:cNvPr id="556" name="教育費平均値テキスト">
          <a:extLst>
            <a:ext uri="{FF2B5EF4-FFF2-40B4-BE49-F238E27FC236}">
              <a16:creationId xmlns:a16="http://schemas.microsoft.com/office/drawing/2014/main" id="{00000000-0008-0000-0700-00002C020000}"/>
            </a:ext>
          </a:extLst>
        </xdr:cNvPr>
        <xdr:cNvSpPr txBox="1"/>
      </xdr:nvSpPr>
      <xdr:spPr>
        <a:xfrm>
          <a:off x="16370300" y="87679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1118</xdr:rowOff>
    </xdr:from>
    <xdr:to>
      <xdr:col>85</xdr:col>
      <xdr:colOff>177800</xdr:colOff>
      <xdr:row>52</xdr:row>
      <xdr:rowOff>102718</xdr:rowOff>
    </xdr:to>
    <xdr:sp macro="" textlink="">
      <xdr:nvSpPr>
        <xdr:cNvPr id="557" name="フローチャート: 判断 556">
          <a:extLst>
            <a:ext uri="{FF2B5EF4-FFF2-40B4-BE49-F238E27FC236}">
              <a16:creationId xmlns:a16="http://schemas.microsoft.com/office/drawing/2014/main" id="{00000000-0008-0000-0700-00002D020000}"/>
            </a:ext>
          </a:extLst>
        </xdr:cNvPr>
        <xdr:cNvSpPr/>
      </xdr:nvSpPr>
      <xdr:spPr>
        <a:xfrm>
          <a:off x="16268700" y="891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20234</xdr:rowOff>
    </xdr:from>
    <xdr:to>
      <xdr:col>81</xdr:col>
      <xdr:colOff>50800</xdr:colOff>
      <xdr:row>57</xdr:row>
      <xdr:rowOff>90460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flipV="1">
          <a:off x="14592300" y="9792884"/>
          <a:ext cx="889000" cy="7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61833</xdr:rowOff>
    </xdr:from>
    <xdr:to>
      <xdr:col>81</xdr:col>
      <xdr:colOff>101600</xdr:colOff>
      <xdr:row>55</xdr:row>
      <xdr:rowOff>163433</xdr:rowOff>
    </xdr:to>
    <xdr:sp macro="" textlink="">
      <xdr:nvSpPr>
        <xdr:cNvPr id="559" name="フローチャート: 判断 558">
          <a:extLst>
            <a:ext uri="{FF2B5EF4-FFF2-40B4-BE49-F238E27FC236}">
              <a16:creationId xmlns:a16="http://schemas.microsoft.com/office/drawing/2014/main" id="{00000000-0008-0000-0700-00002F020000}"/>
            </a:ext>
          </a:extLst>
        </xdr:cNvPr>
        <xdr:cNvSpPr/>
      </xdr:nvSpPr>
      <xdr:spPr>
        <a:xfrm>
          <a:off x="15430500" y="949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54</xdr:row>
      <xdr:rowOff>8510</xdr:rowOff>
    </xdr:from>
    <xdr:ext cx="599010"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5169095" y="926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90460</xdr:rowOff>
    </xdr:from>
    <xdr:to>
      <xdr:col>76</xdr:col>
      <xdr:colOff>114300</xdr:colOff>
      <xdr:row>58</xdr:row>
      <xdr:rowOff>13970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flipV="1">
          <a:off x="13703300" y="9863110"/>
          <a:ext cx="889000" cy="9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103942</xdr:rowOff>
    </xdr:from>
    <xdr:to>
      <xdr:col>76</xdr:col>
      <xdr:colOff>165100</xdr:colOff>
      <xdr:row>55</xdr:row>
      <xdr:rowOff>34092</xdr:rowOff>
    </xdr:to>
    <xdr:sp macro="" textlink="">
      <xdr:nvSpPr>
        <xdr:cNvPr id="562" name="フローチャート: 判断 561">
          <a:extLst>
            <a:ext uri="{FF2B5EF4-FFF2-40B4-BE49-F238E27FC236}">
              <a16:creationId xmlns:a16="http://schemas.microsoft.com/office/drawing/2014/main" id="{00000000-0008-0000-0700-000032020000}"/>
            </a:ext>
          </a:extLst>
        </xdr:cNvPr>
        <xdr:cNvSpPr/>
      </xdr:nvSpPr>
      <xdr:spPr>
        <a:xfrm>
          <a:off x="14541500" y="93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50619</xdr:rowOff>
    </xdr:from>
    <xdr:ext cx="599010"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4292795" y="913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xdr:rowOff>
    </xdr:from>
    <xdr:to>
      <xdr:col>71</xdr:col>
      <xdr:colOff>177800</xdr:colOff>
      <xdr:row>58</xdr:row>
      <xdr:rowOff>108382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2814300" y="9958070"/>
          <a:ext cx="889000" cy="9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77790</xdr:rowOff>
    </xdr:from>
    <xdr:to>
      <xdr:col>72</xdr:col>
      <xdr:colOff>38100</xdr:colOff>
      <xdr:row>55</xdr:row>
      <xdr:rowOff>7940</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3652500" y="933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24467</xdr:rowOff>
    </xdr:from>
    <xdr:ext cx="599010"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3403795" y="9111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53832</xdr:rowOff>
    </xdr:from>
    <xdr:to>
      <xdr:col>67</xdr:col>
      <xdr:colOff>101600</xdr:colOff>
      <xdr:row>55</xdr:row>
      <xdr:rowOff>155432</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2763500" y="948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509</xdr:rowOff>
    </xdr:from>
    <xdr:ext cx="599010"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514795" y="925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21509</xdr:rowOff>
    </xdr:from>
    <xdr:to>
      <xdr:col>85</xdr:col>
      <xdr:colOff>177800</xdr:colOff>
      <xdr:row>53</xdr:row>
      <xdr:rowOff>123109</xdr:rowOff>
    </xdr:to>
    <xdr:sp macro="" textlink="">
      <xdr:nvSpPr>
        <xdr:cNvPr id="574" name="楕円 573">
          <a:extLst>
            <a:ext uri="{FF2B5EF4-FFF2-40B4-BE49-F238E27FC236}">
              <a16:creationId xmlns:a16="http://schemas.microsoft.com/office/drawing/2014/main" id="{00000000-0008-0000-0700-00003E020000}"/>
            </a:ext>
          </a:extLst>
        </xdr:cNvPr>
        <xdr:cNvSpPr/>
      </xdr:nvSpPr>
      <xdr:spPr>
        <a:xfrm>
          <a:off x="16268700" y="91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107886</xdr:rowOff>
    </xdr:from>
    <xdr:ext cx="599010" cy="259045"/>
    <xdr:sp macro="" textlink="">
      <xdr:nvSpPr>
        <xdr:cNvPr id="575" name="教育費該当値テキスト">
          <a:extLst>
            <a:ext uri="{FF2B5EF4-FFF2-40B4-BE49-F238E27FC236}">
              <a16:creationId xmlns:a16="http://schemas.microsoft.com/office/drawing/2014/main" id="{00000000-0008-0000-0700-00003F020000}"/>
            </a:ext>
          </a:extLst>
        </xdr:cNvPr>
        <xdr:cNvSpPr txBox="1"/>
      </xdr:nvSpPr>
      <xdr:spPr>
        <a:xfrm>
          <a:off x="16370300" y="902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140884</xdr:rowOff>
    </xdr:from>
    <xdr:to>
      <xdr:col>81</xdr:col>
      <xdr:colOff>101600</xdr:colOff>
      <xdr:row>57</xdr:row>
      <xdr:rowOff>71034</xdr:rowOff>
    </xdr:to>
    <xdr:sp macro="" textlink="">
      <xdr:nvSpPr>
        <xdr:cNvPr id="576" name="楕円 575">
          <a:extLst>
            <a:ext uri="{FF2B5EF4-FFF2-40B4-BE49-F238E27FC236}">
              <a16:creationId xmlns:a16="http://schemas.microsoft.com/office/drawing/2014/main" id="{00000000-0008-0000-0700-000040020000}"/>
            </a:ext>
          </a:extLst>
        </xdr:cNvPr>
        <xdr:cNvSpPr/>
      </xdr:nvSpPr>
      <xdr:spPr>
        <a:xfrm>
          <a:off x="15430500" y="974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62161</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169095" y="983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39660</xdr:rowOff>
    </xdr:from>
    <xdr:to>
      <xdr:col>76</xdr:col>
      <xdr:colOff>165100</xdr:colOff>
      <xdr:row>57</xdr:row>
      <xdr:rowOff>141260</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4541500" y="981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132387</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292795" y="990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134620</xdr:rowOff>
    </xdr:from>
    <xdr:to>
      <xdr:col>72</xdr:col>
      <xdr:colOff>38100</xdr:colOff>
      <xdr:row>58</xdr:row>
      <xdr:rowOff>64770</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3652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55897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99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57582</xdr:rowOff>
    </xdr:from>
    <xdr:to>
      <xdr:col>67</xdr:col>
      <xdr:colOff>101600</xdr:colOff>
      <xdr:row>58</xdr:row>
      <xdr:rowOff>159182</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2763500" y="100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150309</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10094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a:extLst>
            <a:ext uri="{FF2B5EF4-FFF2-40B4-BE49-F238E27FC236}">
              <a16:creationId xmlns:a16="http://schemas.microsoft.com/office/drawing/2014/main" id="{00000000-0008-0000-0700-00004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5" name="正方形/長方形 584">
          <a:extLst>
            <a:ext uri="{FF2B5EF4-FFF2-40B4-BE49-F238E27FC236}">
              <a16:creationId xmlns:a16="http://schemas.microsoft.com/office/drawing/2014/main" id="{00000000-0008-0000-0700-000049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6" name="正方形/長方形 585">
          <a:extLst>
            <a:ext uri="{FF2B5EF4-FFF2-40B4-BE49-F238E27FC236}">
              <a16:creationId xmlns:a16="http://schemas.microsoft.com/office/drawing/2014/main" id="{00000000-0008-0000-0700-00004A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7" name="正方形/長方形 586">
          <a:extLst>
            <a:ext uri="{FF2B5EF4-FFF2-40B4-BE49-F238E27FC236}">
              <a16:creationId xmlns:a16="http://schemas.microsoft.com/office/drawing/2014/main" id="{00000000-0008-0000-0700-00004B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78</xdr:row>
      <xdr:rowOff>73677</xdr:rowOff>
    </xdr:from>
    <xdr:ext cx="467179"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1978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7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7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災害復旧費グラフ枠">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161874</xdr:rowOff>
    </xdr:from>
    <xdr:to>
      <xdr:col>85</xdr:col>
      <xdr:colOff>126364</xdr:colOff>
      <xdr:row>79</xdr:row>
      <xdr:rowOff>864</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flipV="1">
          <a:off x="16317595" y="12163374"/>
          <a:ext cx="1269" cy="13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4691</xdr:rowOff>
    </xdr:from>
    <xdr:ext cx="469744" cy="259045"/>
    <xdr:sp macro="" textlink="">
      <xdr:nvSpPr>
        <xdr:cNvPr id="607" name="災害復旧費最小値テキスト">
          <a:extLst>
            <a:ext uri="{FF2B5EF4-FFF2-40B4-BE49-F238E27FC236}">
              <a16:creationId xmlns:a16="http://schemas.microsoft.com/office/drawing/2014/main" id="{00000000-0008-0000-0700-00005F020000}"/>
            </a:ext>
          </a:extLst>
        </xdr:cNvPr>
        <xdr:cNvSpPr txBox="1"/>
      </xdr:nvSpPr>
      <xdr:spPr>
        <a:xfrm>
          <a:off x="16370300"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864</xdr:rowOff>
    </xdr:from>
    <xdr:to>
      <xdr:col>86</xdr:col>
      <xdr:colOff>25400</xdr:colOff>
      <xdr:row>79</xdr:row>
      <xdr:rowOff>864</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6230600" y="1354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108551</xdr:rowOff>
    </xdr:from>
    <xdr:ext cx="534377" cy="259045"/>
    <xdr:sp macro="" textlink="">
      <xdr:nvSpPr>
        <xdr:cNvPr id="609" name="災害復旧費最大値テキスト">
          <a:extLst>
            <a:ext uri="{FF2B5EF4-FFF2-40B4-BE49-F238E27FC236}">
              <a16:creationId xmlns:a16="http://schemas.microsoft.com/office/drawing/2014/main" id="{00000000-0008-0000-0700-000061020000}"/>
            </a:ext>
          </a:extLst>
        </xdr:cNvPr>
        <xdr:cNvSpPr txBox="1"/>
      </xdr:nvSpPr>
      <xdr:spPr>
        <a:xfrm>
          <a:off x="16370300" y="1193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161874</xdr:rowOff>
    </xdr:from>
    <xdr:to>
      <xdr:col>86</xdr:col>
      <xdr:colOff>25400</xdr:colOff>
      <xdr:row>70</xdr:row>
      <xdr:rowOff>161874</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6230600" y="1216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161874</xdr:rowOff>
    </xdr:from>
    <xdr:to>
      <xdr:col>85</xdr:col>
      <xdr:colOff>127000</xdr:colOff>
      <xdr:row>76</xdr:row>
      <xdr:rowOff>114249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5481300" y="12163374"/>
          <a:ext cx="838200" cy="98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2861</xdr:rowOff>
    </xdr:from>
    <xdr:ext cx="534377" cy="259045"/>
    <xdr:sp macro="" textlink="">
      <xdr:nvSpPr>
        <xdr:cNvPr id="612" name="災害復旧費平均値テキスト">
          <a:extLst>
            <a:ext uri="{FF2B5EF4-FFF2-40B4-BE49-F238E27FC236}">
              <a16:creationId xmlns:a16="http://schemas.microsoft.com/office/drawing/2014/main" id="{00000000-0008-0000-0700-000064020000}"/>
            </a:ext>
          </a:extLst>
        </xdr:cNvPr>
        <xdr:cNvSpPr txBox="1"/>
      </xdr:nvSpPr>
      <xdr:spPr>
        <a:xfrm>
          <a:off x="16370300" y="13033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24434</xdr:rowOff>
    </xdr:from>
    <xdr:to>
      <xdr:col>85</xdr:col>
      <xdr:colOff>177800</xdr:colOff>
      <xdr:row>76</xdr:row>
      <xdr:rowOff>126034</xdr:rowOff>
    </xdr:to>
    <xdr:sp macro="" textlink="">
      <xdr:nvSpPr>
        <xdr:cNvPr id="613" name="フローチャート: 判断 612">
          <a:extLst>
            <a:ext uri="{FF2B5EF4-FFF2-40B4-BE49-F238E27FC236}">
              <a16:creationId xmlns:a16="http://schemas.microsoft.com/office/drawing/2014/main" id="{00000000-0008-0000-0700-000065020000}"/>
            </a:ext>
          </a:extLst>
        </xdr:cNvPr>
        <xdr:cNvSpPr/>
      </xdr:nvSpPr>
      <xdr:spPr>
        <a:xfrm>
          <a:off x="16268700" y="1305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114249</xdr:rowOff>
    </xdr:from>
    <xdr:to>
      <xdr:col>81</xdr:col>
      <xdr:colOff>50800</xdr:colOff>
      <xdr:row>77</xdr:row>
      <xdr:rowOff>97486</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flipV="1">
          <a:off x="14592300" y="13144449"/>
          <a:ext cx="889000" cy="15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67259</xdr:rowOff>
    </xdr:from>
    <xdr:to>
      <xdr:col>81</xdr:col>
      <xdr:colOff>101600</xdr:colOff>
      <xdr:row>76</xdr:row>
      <xdr:rowOff>168859</xdr:rowOff>
    </xdr:to>
    <xdr:sp macro="" textlink="">
      <xdr:nvSpPr>
        <xdr:cNvPr id="615" name="フローチャート: 判断 614">
          <a:extLst>
            <a:ext uri="{FF2B5EF4-FFF2-40B4-BE49-F238E27FC236}">
              <a16:creationId xmlns:a16="http://schemas.microsoft.com/office/drawing/2014/main" id="{00000000-0008-0000-0700-000067020000}"/>
            </a:ext>
          </a:extLst>
        </xdr:cNvPr>
        <xdr:cNvSpPr/>
      </xdr:nvSpPr>
      <xdr:spPr>
        <a:xfrm>
          <a:off x="15430500" y="130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159986</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5201411" y="131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97486</xdr:rowOff>
    </xdr:from>
    <xdr:to>
      <xdr:col>76</xdr:col>
      <xdr:colOff>114300</xdr:colOff>
      <xdr:row>79</xdr:row>
      <xdr:rowOff>67157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3703300" y="13299136"/>
          <a:ext cx="889000" cy="31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5690</xdr:rowOff>
    </xdr:from>
    <xdr:to>
      <xdr:col>76</xdr:col>
      <xdr:colOff>165100</xdr:colOff>
      <xdr:row>76</xdr:row>
      <xdr:rowOff>107290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4541500" y="130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123817</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4325111" y="128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67157</xdr:rowOff>
    </xdr:from>
    <xdr:to>
      <xdr:col>71</xdr:col>
      <xdr:colOff>177800</xdr:colOff>
      <xdr:row>79</xdr:row>
      <xdr:rowOff>106172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2814300" y="13611707"/>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23825</xdr:rowOff>
    </xdr:from>
    <xdr:to>
      <xdr:col>72</xdr:col>
      <xdr:colOff>38100</xdr:colOff>
      <xdr:row>78</xdr:row>
      <xdr:rowOff>125425</xdr:rowOff>
    </xdr:to>
    <xdr:sp macro="" textlink="">
      <xdr:nvSpPr>
        <xdr:cNvPr id="621" name="フローチャート: 判断 620">
          <a:extLst>
            <a:ext uri="{FF2B5EF4-FFF2-40B4-BE49-F238E27FC236}">
              <a16:creationId xmlns:a16="http://schemas.microsoft.com/office/drawing/2014/main" id="{00000000-0008-0000-0700-00006D020000}"/>
            </a:ext>
          </a:extLst>
        </xdr:cNvPr>
        <xdr:cNvSpPr/>
      </xdr:nvSpPr>
      <xdr:spPr>
        <a:xfrm>
          <a:off x="13652500" y="1339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141952</xdr:rowOff>
    </xdr:from>
    <xdr:ext cx="469744"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3468428" y="13172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59029</xdr:rowOff>
    </xdr:from>
    <xdr:to>
      <xdr:col>67</xdr:col>
      <xdr:colOff>101600</xdr:colOff>
      <xdr:row>77</xdr:row>
      <xdr:rowOff>160629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2763500" y="1326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5706</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579428" y="13035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111074</xdr:rowOff>
    </xdr:from>
    <xdr:to>
      <xdr:col>85</xdr:col>
      <xdr:colOff>177800</xdr:colOff>
      <xdr:row>71</xdr:row>
      <xdr:rowOff>41224</xdr:rowOff>
    </xdr:to>
    <xdr:sp macro="" textlink="">
      <xdr:nvSpPr>
        <xdr:cNvPr id="630" name="楕円 629">
          <a:extLst>
            <a:ext uri="{FF2B5EF4-FFF2-40B4-BE49-F238E27FC236}">
              <a16:creationId xmlns:a16="http://schemas.microsoft.com/office/drawing/2014/main" id="{00000000-0008-0000-0700-000076020000}"/>
            </a:ext>
          </a:extLst>
        </xdr:cNvPr>
        <xdr:cNvSpPr/>
      </xdr:nvSpPr>
      <xdr:spPr>
        <a:xfrm>
          <a:off x="16268700" y="121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64101</xdr:rowOff>
    </xdr:from>
    <xdr:ext cx="534377" cy="259045"/>
    <xdr:sp macro="" textlink="">
      <xdr:nvSpPr>
        <xdr:cNvPr id="631" name="災害復旧費該当値テキスト">
          <a:extLst>
            <a:ext uri="{FF2B5EF4-FFF2-40B4-BE49-F238E27FC236}">
              <a16:creationId xmlns:a16="http://schemas.microsoft.com/office/drawing/2014/main" id="{00000000-0008-0000-0700-000077020000}"/>
            </a:ext>
          </a:extLst>
        </xdr:cNvPr>
        <xdr:cNvSpPr txBox="1"/>
      </xdr:nvSpPr>
      <xdr:spPr>
        <a:xfrm>
          <a:off x="16370300" y="1206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63449</xdr:rowOff>
    </xdr:from>
    <xdr:to>
      <xdr:col>81</xdr:col>
      <xdr:colOff>101600</xdr:colOff>
      <xdr:row>76</xdr:row>
      <xdr:rowOff>165049</xdr:rowOff>
    </xdr:to>
    <xdr:sp macro="" textlink="">
      <xdr:nvSpPr>
        <xdr:cNvPr id="632" name="楕円 631">
          <a:extLst>
            <a:ext uri="{FF2B5EF4-FFF2-40B4-BE49-F238E27FC236}">
              <a16:creationId xmlns:a16="http://schemas.microsoft.com/office/drawing/2014/main" id="{00000000-0008-0000-0700-000078020000}"/>
            </a:ext>
          </a:extLst>
        </xdr:cNvPr>
        <xdr:cNvSpPr/>
      </xdr:nvSpPr>
      <xdr:spPr>
        <a:xfrm>
          <a:off x="15430500" y="130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10126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01411" y="1286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46686</xdr:rowOff>
    </xdr:from>
    <xdr:to>
      <xdr:col>76</xdr:col>
      <xdr:colOff>165100</xdr:colOff>
      <xdr:row>77</xdr:row>
      <xdr:rowOff>148286</xdr:rowOff>
    </xdr:to>
    <xdr:sp macro="" textlink="">
      <xdr:nvSpPr>
        <xdr:cNvPr id="634" name="楕円 633">
          <a:extLst>
            <a:ext uri="{FF2B5EF4-FFF2-40B4-BE49-F238E27FC236}">
              <a16:creationId xmlns:a16="http://schemas.microsoft.com/office/drawing/2014/main" id="{00000000-0008-0000-0700-00007A020000}"/>
            </a:ext>
          </a:extLst>
        </xdr:cNvPr>
        <xdr:cNvSpPr/>
      </xdr:nvSpPr>
      <xdr:spPr>
        <a:xfrm>
          <a:off x="14541500" y="13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139413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16357</xdr:rowOff>
    </xdr:from>
    <xdr:to>
      <xdr:col>72</xdr:col>
      <xdr:colOff>38100</xdr:colOff>
      <xdr:row>79</xdr:row>
      <xdr:rowOff>117957</xdr:rowOff>
    </xdr:to>
    <xdr:sp macro="" textlink="">
      <xdr:nvSpPr>
        <xdr:cNvPr id="636" name="楕円 635">
          <a:extLst>
            <a:ext uri="{FF2B5EF4-FFF2-40B4-BE49-F238E27FC236}">
              <a16:creationId xmlns:a16="http://schemas.microsoft.com/office/drawing/2014/main" id="{00000000-0008-0000-0700-00007C020000}"/>
            </a:ext>
          </a:extLst>
        </xdr:cNvPr>
        <xdr:cNvSpPr/>
      </xdr:nvSpPr>
      <xdr:spPr>
        <a:xfrm>
          <a:off x="13652500" y="135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109084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65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55372</xdr:rowOff>
    </xdr:from>
    <xdr:to>
      <xdr:col>67</xdr:col>
      <xdr:colOff>101600</xdr:colOff>
      <xdr:row>79</xdr:row>
      <xdr:rowOff>156972</xdr:rowOff>
    </xdr:to>
    <xdr:sp macro="" textlink="">
      <xdr:nvSpPr>
        <xdr:cNvPr id="638" name="楕円 637">
          <a:extLst>
            <a:ext uri="{FF2B5EF4-FFF2-40B4-BE49-F238E27FC236}">
              <a16:creationId xmlns:a16="http://schemas.microsoft.com/office/drawing/2014/main" id="{00000000-0008-0000-0700-00007E020000}"/>
            </a:ext>
          </a:extLst>
        </xdr:cNvPr>
        <xdr:cNvSpPr/>
      </xdr:nvSpPr>
      <xdr:spPr>
        <a:xfrm>
          <a:off x="12763500" y="135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148099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6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7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公債費グラフ枠">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136500</xdr:rowOff>
    </xdr:from>
    <xdr:to>
      <xdr:col>85</xdr:col>
      <xdr:colOff>126364</xdr:colOff>
      <xdr:row>98</xdr:row>
      <xdr:rowOff>162331</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flipV="1">
          <a:off x="16317595" y="15567000"/>
          <a:ext cx="1269" cy="1397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166158</xdr:rowOff>
    </xdr:from>
    <xdr:ext cx="534377" cy="259045"/>
    <xdr:sp macro="" textlink="">
      <xdr:nvSpPr>
        <xdr:cNvPr id="663" name="公債費最小値テキスト">
          <a:extLst>
            <a:ext uri="{FF2B5EF4-FFF2-40B4-BE49-F238E27FC236}">
              <a16:creationId xmlns:a16="http://schemas.microsoft.com/office/drawing/2014/main" id="{00000000-0008-0000-0700-000097020000}"/>
            </a:ext>
          </a:extLst>
        </xdr:cNvPr>
        <xdr:cNvSpPr txBox="1"/>
      </xdr:nvSpPr>
      <xdr:spPr>
        <a:xfrm>
          <a:off x="16370300" y="1696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162331</xdr:rowOff>
    </xdr:from>
    <xdr:to>
      <xdr:col>86</xdr:col>
      <xdr:colOff>25400</xdr:colOff>
      <xdr:row>98</xdr:row>
      <xdr:rowOff>162331</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696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83177</xdr:rowOff>
    </xdr:from>
    <xdr:ext cx="599010" cy="259045"/>
    <xdr:sp macro="" textlink="">
      <xdr:nvSpPr>
        <xdr:cNvPr id="665" name="公債費最大値テキスト">
          <a:extLst>
            <a:ext uri="{FF2B5EF4-FFF2-40B4-BE49-F238E27FC236}">
              <a16:creationId xmlns:a16="http://schemas.microsoft.com/office/drawing/2014/main" id="{00000000-0008-0000-0700-000099020000}"/>
            </a:ext>
          </a:extLst>
        </xdr:cNvPr>
        <xdr:cNvSpPr txBox="1"/>
      </xdr:nvSpPr>
      <xdr:spPr>
        <a:xfrm>
          <a:off x="16370300" y="15342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136500</xdr:rowOff>
    </xdr:from>
    <xdr:to>
      <xdr:col>86</xdr:col>
      <xdr:colOff>25400</xdr:colOff>
      <xdr:row>90</xdr:row>
      <xdr:rowOff>136500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6230600" y="1556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154102</xdr:rowOff>
    </xdr:from>
    <xdr:to>
      <xdr:col>85</xdr:col>
      <xdr:colOff>127000</xdr:colOff>
      <xdr:row>98</xdr:row>
      <xdr:rowOff>162331</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5481300" y="16441852"/>
          <a:ext cx="838200" cy="5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60419</xdr:rowOff>
    </xdr:from>
    <xdr:ext cx="599010" cy="259045"/>
    <xdr:sp macro="" textlink="">
      <xdr:nvSpPr>
        <xdr:cNvPr id="668" name="公債費平均値テキスト">
          <a:extLst>
            <a:ext uri="{FF2B5EF4-FFF2-40B4-BE49-F238E27FC236}">
              <a16:creationId xmlns:a16="http://schemas.microsoft.com/office/drawing/2014/main" id="{00000000-0008-0000-0700-00009C020000}"/>
            </a:ext>
          </a:extLst>
        </xdr:cNvPr>
        <xdr:cNvSpPr txBox="1"/>
      </xdr:nvSpPr>
      <xdr:spPr>
        <a:xfrm>
          <a:off x="16370300" y="15833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37542</xdr:rowOff>
    </xdr:from>
    <xdr:to>
      <xdr:col>85</xdr:col>
      <xdr:colOff>177800</xdr:colOff>
      <xdr:row>93</xdr:row>
      <xdr:rowOff>139142</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6268700" y="1598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154102</xdr:rowOff>
    </xdr:from>
    <xdr:to>
      <xdr:col>81</xdr:col>
      <xdr:colOff>50800</xdr:colOff>
      <xdr:row>98</xdr:row>
      <xdr:rowOff>73406</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4592300" y="16441852"/>
          <a:ext cx="889000" cy="4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91</xdr:row>
      <xdr:rowOff>78918</xdr:rowOff>
    </xdr:from>
    <xdr:to>
      <xdr:col>81</xdr:col>
      <xdr:colOff>101600</xdr:colOff>
      <xdr:row>92</xdr:row>
      <xdr:rowOff>9068</xdr:rowOff>
    </xdr:to>
    <xdr:sp macro="" textlink="">
      <xdr:nvSpPr>
        <xdr:cNvPr id="671" name="フローチャート: 判断 670">
          <a:extLst>
            <a:ext uri="{FF2B5EF4-FFF2-40B4-BE49-F238E27FC236}">
              <a16:creationId xmlns:a16="http://schemas.microsoft.com/office/drawing/2014/main" id="{00000000-0008-0000-0700-00009F020000}"/>
            </a:ext>
          </a:extLst>
        </xdr:cNvPr>
        <xdr:cNvSpPr/>
      </xdr:nvSpPr>
      <xdr:spPr>
        <a:xfrm>
          <a:off x="15430500" y="1568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90</xdr:row>
      <xdr:rowOff>25595</xdr:rowOff>
    </xdr:from>
    <xdr:ext cx="599010"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5169095" y="1545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142672</xdr:rowOff>
    </xdr:from>
    <xdr:to>
      <xdr:col>76</xdr:col>
      <xdr:colOff>114300</xdr:colOff>
      <xdr:row>98</xdr:row>
      <xdr:rowOff>73406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3703300" y="16601872"/>
          <a:ext cx="889000" cy="27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90</xdr:row>
      <xdr:rowOff>97662</xdr:rowOff>
    </xdr:from>
    <xdr:to>
      <xdr:col>76</xdr:col>
      <xdr:colOff>165100</xdr:colOff>
      <xdr:row>91</xdr:row>
      <xdr:rowOff>27812</xdr:rowOff>
    </xdr:to>
    <xdr:sp macro="" textlink="">
      <xdr:nvSpPr>
        <xdr:cNvPr id="674" name="フローチャート: 判断 673">
          <a:extLst>
            <a:ext uri="{FF2B5EF4-FFF2-40B4-BE49-F238E27FC236}">
              <a16:creationId xmlns:a16="http://schemas.microsoft.com/office/drawing/2014/main" id="{00000000-0008-0000-0700-0000A2020000}"/>
            </a:ext>
          </a:extLst>
        </xdr:cNvPr>
        <xdr:cNvSpPr/>
      </xdr:nvSpPr>
      <xdr:spPr>
        <a:xfrm>
          <a:off x="14541500" y="15528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44339</xdr:rowOff>
    </xdr:from>
    <xdr:ext cx="599010"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4292795" y="1530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142672</xdr:rowOff>
    </xdr:from>
    <xdr:to>
      <xdr:col>71</xdr:col>
      <xdr:colOff>177800</xdr:colOff>
      <xdr:row>96</xdr:row>
      <xdr:rowOff>169190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2814300" y="1660187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60249</xdr:rowOff>
    </xdr:from>
    <xdr:to>
      <xdr:col>72</xdr:col>
      <xdr:colOff>38100</xdr:colOff>
      <xdr:row>92</xdr:row>
      <xdr:rowOff>161849</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3652500" y="1583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6926</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3403795" y="1560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127305</xdr:rowOff>
    </xdr:from>
    <xdr:to>
      <xdr:col>67</xdr:col>
      <xdr:colOff>101600</xdr:colOff>
      <xdr:row>94</xdr:row>
      <xdr:rowOff>57455</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2763500" y="160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73982</xdr:rowOff>
    </xdr:from>
    <xdr:ext cx="59901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514795" y="1584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111531</xdr:rowOff>
    </xdr:from>
    <xdr:to>
      <xdr:col>85</xdr:col>
      <xdr:colOff>177800</xdr:colOff>
      <xdr:row>99</xdr:row>
      <xdr:rowOff>41681</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6268700" y="1691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26458</xdr:rowOff>
    </xdr:from>
    <xdr:ext cx="534377" cy="259045"/>
    <xdr:sp macro="" textlink="">
      <xdr:nvSpPr>
        <xdr:cNvPr id="687" name="公債費該当値テキスト">
          <a:extLst>
            <a:ext uri="{FF2B5EF4-FFF2-40B4-BE49-F238E27FC236}">
              <a16:creationId xmlns:a16="http://schemas.microsoft.com/office/drawing/2014/main" id="{00000000-0008-0000-0700-0000AF020000}"/>
            </a:ext>
          </a:extLst>
        </xdr:cNvPr>
        <xdr:cNvSpPr txBox="1"/>
      </xdr:nvSpPr>
      <xdr:spPr>
        <a:xfrm>
          <a:off x="16370300" y="168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103302</xdr:rowOff>
    </xdr:from>
    <xdr:to>
      <xdr:col>81</xdr:col>
      <xdr:colOff>101600</xdr:colOff>
      <xdr:row>96</xdr:row>
      <xdr:rowOff>33452</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5430500" y="163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24579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01411" y="164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22606</xdr:rowOff>
    </xdr:from>
    <xdr:to>
      <xdr:col>76</xdr:col>
      <xdr:colOff>165100</xdr:colOff>
      <xdr:row>98</xdr:row>
      <xdr:rowOff>124206</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4541500" y="1682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115333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91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91872</xdr:rowOff>
    </xdr:from>
    <xdr:to>
      <xdr:col>72</xdr:col>
      <xdr:colOff>38100</xdr:colOff>
      <xdr:row>97</xdr:row>
      <xdr:rowOff>22022</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3652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118390</xdr:rowOff>
    </xdr:from>
    <xdr:to>
      <xdr:col>67</xdr:col>
      <xdr:colOff>101600</xdr:colOff>
      <xdr:row>97</xdr:row>
      <xdr:rowOff>48540</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2763500" y="165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39667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67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諸支出金グラフ枠">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37</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flipV="1">
          <a:off x="22159595" y="5511800"/>
          <a:ext cx="1269"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18" name="諸支出金最小値テキスト">
          <a:extLst>
            <a:ext uri="{FF2B5EF4-FFF2-40B4-BE49-F238E27FC236}">
              <a16:creationId xmlns:a16="http://schemas.microsoft.com/office/drawing/2014/main" id="{00000000-0008-0000-0700-0000CE020000}"/>
            </a:ext>
          </a:extLst>
        </xdr:cNvPr>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82550</xdr:rowOff>
    </xdr:from>
    <xdr:to>
      <xdr:col>116</xdr:col>
      <xdr:colOff>152400</xdr:colOff>
      <xdr:row>37</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642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13932" cy="259045"/>
    <xdr:sp macro="" textlink="">
      <xdr:nvSpPr>
        <xdr:cNvPr id="720" name="諸支出金最大値テキスト">
          <a:extLst>
            <a:ext uri="{FF2B5EF4-FFF2-40B4-BE49-F238E27FC236}">
              <a16:creationId xmlns:a16="http://schemas.microsoft.com/office/drawing/2014/main" id="{00000000-0008-0000-0700-0000D0020000}"/>
            </a:ext>
          </a:extLst>
        </xdr:cNvPr>
        <xdr:cNvSpPr txBox="1"/>
      </xdr:nvSpPr>
      <xdr:spPr>
        <a:xfrm>
          <a:off x="22212300" y="5287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25400</xdr:rowOff>
    </xdr:from>
    <xdr:to>
      <xdr:col>116</xdr:col>
      <xdr:colOff>63500</xdr:colOff>
      <xdr:row>37</xdr:row>
      <xdr:rowOff>158750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flipV="1">
          <a:off x="21323300" y="5511800"/>
          <a:ext cx="838200" cy="99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48277</xdr:rowOff>
    </xdr:from>
    <xdr:ext cx="249299" cy="259045"/>
    <xdr:sp macro="" textlink="">
      <xdr:nvSpPr>
        <xdr:cNvPr id="723" name="諸支出金平均値テキスト">
          <a:extLst>
            <a:ext uri="{FF2B5EF4-FFF2-40B4-BE49-F238E27FC236}">
              <a16:creationId xmlns:a16="http://schemas.microsoft.com/office/drawing/2014/main" id="{00000000-0008-0000-0700-0000D3020000}"/>
            </a:ext>
          </a:extLst>
        </xdr:cNvPr>
        <xdr:cNvSpPr txBox="1"/>
      </xdr:nvSpPr>
      <xdr:spPr>
        <a:xfrm>
          <a:off x="22212300" y="60490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69850</xdr:rowOff>
    </xdr:from>
    <xdr:to>
      <xdr:col>116</xdr:col>
      <xdr:colOff>114300</xdr:colOff>
      <xdr:row>36</xdr:row>
      <xdr:rowOff>0</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21107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82550</xdr:rowOff>
    </xdr:from>
    <xdr:to>
      <xdr:col>111</xdr:col>
      <xdr:colOff>177800</xdr:colOff>
      <xdr:row>37</xdr:row>
      <xdr:rowOff>158750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20434300" y="6426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31750</xdr:rowOff>
    </xdr:from>
    <xdr:to>
      <xdr:col>112</xdr:col>
      <xdr:colOff>38100</xdr:colOff>
      <xdr:row>37</xdr:row>
      <xdr:rowOff>133350</xdr:rowOff>
    </xdr:to>
    <xdr:sp macro="" textlink="">
      <xdr:nvSpPr>
        <xdr:cNvPr id="726" name="フローチャート: 判断 725">
          <a:extLst>
            <a:ext uri="{FF2B5EF4-FFF2-40B4-BE49-F238E27FC236}">
              <a16:creationId xmlns:a16="http://schemas.microsoft.com/office/drawing/2014/main" id="{00000000-0008-0000-0700-0000D6020000}"/>
            </a:ext>
          </a:extLst>
        </xdr:cNvPr>
        <xdr:cNvSpPr/>
      </xdr:nvSpPr>
      <xdr:spPr>
        <a:xfrm>
          <a:off x="21272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35</xdr:row>
      <xdr:rowOff>149877</xdr:rowOff>
    </xdr:from>
    <xdr:ext cx="249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211859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82550</xdr:rowOff>
    </xdr:from>
    <xdr:to>
      <xdr:col>107</xdr:col>
      <xdr:colOff>50800</xdr:colOff>
      <xdr:row>37</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9545300" y="642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127000</xdr:rowOff>
    </xdr:from>
    <xdr:to>
      <xdr:col>107</xdr:col>
      <xdr:colOff>101600</xdr:colOff>
      <xdr:row>37</xdr:row>
      <xdr:rowOff>57150</xdr:rowOff>
    </xdr:to>
    <xdr:sp macro="" textlink="">
      <xdr:nvSpPr>
        <xdr:cNvPr id="729" name="フローチャート: 判断 728">
          <a:extLst>
            <a:ext uri="{FF2B5EF4-FFF2-40B4-BE49-F238E27FC236}">
              <a16:creationId xmlns:a16="http://schemas.microsoft.com/office/drawing/2014/main" id="{00000000-0008-0000-0700-0000D9020000}"/>
            </a:ext>
          </a:extLst>
        </xdr:cNvPr>
        <xdr:cNvSpPr/>
      </xdr:nvSpPr>
      <xdr:spPr>
        <a:xfrm>
          <a:off x="20383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35</xdr:row>
      <xdr:rowOff>73677</xdr:rowOff>
    </xdr:from>
    <xdr:ext cx="249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20309650" y="607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44450</xdr:rowOff>
    </xdr:from>
    <xdr:to>
      <xdr:col>102</xdr:col>
      <xdr:colOff>114300</xdr:colOff>
      <xdr:row>37</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656300" y="5359400"/>
          <a:ext cx="889000" cy="106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31750</xdr:rowOff>
    </xdr:from>
    <xdr:to>
      <xdr:col>102</xdr:col>
      <xdr:colOff>165100</xdr:colOff>
      <xdr:row>37</xdr:row>
      <xdr:rowOff>133350</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9494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124477</xdr:rowOff>
    </xdr:from>
    <xdr:ext cx="249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942065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165100</xdr:rowOff>
    </xdr:from>
    <xdr:to>
      <xdr:col>98</xdr:col>
      <xdr:colOff>38100</xdr:colOff>
      <xdr:row>35</xdr:row>
      <xdr:rowOff>95250</xdr:rowOff>
    </xdr:to>
    <xdr:sp macro="" textlink="">
      <xdr:nvSpPr>
        <xdr:cNvPr id="734" name="フローチャート: 判断 733">
          <a:extLst>
            <a:ext uri="{FF2B5EF4-FFF2-40B4-BE49-F238E27FC236}">
              <a16:creationId xmlns:a16="http://schemas.microsoft.com/office/drawing/2014/main" id="{00000000-0008-0000-0700-0000DE020000}"/>
            </a:ext>
          </a:extLst>
        </xdr:cNvPr>
        <xdr:cNvSpPr/>
      </xdr:nvSpPr>
      <xdr:spPr>
        <a:xfrm>
          <a:off x="18605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35</xdr:row>
      <xdr:rowOff>86377</xdr:rowOff>
    </xdr:from>
    <xdr:ext cx="249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531650" y="608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146050</xdr:rowOff>
    </xdr:from>
    <xdr:to>
      <xdr:col>116</xdr:col>
      <xdr:colOff>114300</xdr:colOff>
      <xdr:row>32</xdr:row>
      <xdr:rowOff>76200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2110700" y="54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99077</xdr:rowOff>
    </xdr:from>
    <xdr:ext cx="313932" cy="259045"/>
    <xdr:sp macro="" textlink="">
      <xdr:nvSpPr>
        <xdr:cNvPr id="742" name="諸支出金該当値テキスト">
          <a:extLst>
            <a:ext uri="{FF2B5EF4-FFF2-40B4-BE49-F238E27FC236}">
              <a16:creationId xmlns:a16="http://schemas.microsoft.com/office/drawing/2014/main" id="{00000000-0008-0000-0700-0000E6020000}"/>
            </a:ext>
          </a:extLst>
        </xdr:cNvPr>
        <xdr:cNvSpPr txBox="1"/>
      </xdr:nvSpPr>
      <xdr:spPr>
        <a:xfrm>
          <a:off x="22212300" y="5414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107950</xdr:rowOff>
    </xdr:from>
    <xdr:to>
      <xdr:col>112</xdr:col>
      <xdr:colOff>38100</xdr:colOff>
      <xdr:row>38</xdr:row>
      <xdr:rowOff>38100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1272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29227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8595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31750</xdr:rowOff>
    </xdr:from>
    <xdr:to>
      <xdr:col>107</xdr:col>
      <xdr:colOff>101600</xdr:colOff>
      <xdr:row>37</xdr:row>
      <xdr:rowOff>133350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20383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124477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30965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31750</xdr:rowOff>
    </xdr:from>
    <xdr:to>
      <xdr:col>102</xdr:col>
      <xdr:colOff>165100</xdr:colOff>
      <xdr:row>37</xdr:row>
      <xdr:rowOff>133350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9494500" y="637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35</xdr:row>
      <xdr:rowOff>149877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420650" y="6150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165100</xdr:rowOff>
    </xdr:from>
    <xdr:to>
      <xdr:col>98</xdr:col>
      <xdr:colOff>38100</xdr:colOff>
      <xdr:row>31</xdr:row>
      <xdr:rowOff>95250</xdr:rowOff>
    </xdr:to>
    <xdr:sp macro="" textlink="">
      <xdr:nvSpPr>
        <xdr:cNvPr id="749" name="楕円 748">
          <a:extLst>
            <a:ext uri="{FF2B5EF4-FFF2-40B4-BE49-F238E27FC236}">
              <a16:creationId xmlns:a16="http://schemas.microsoft.com/office/drawing/2014/main" id="{00000000-0008-0000-0700-0000ED020000}"/>
            </a:ext>
          </a:extLst>
        </xdr:cNvPr>
        <xdr:cNvSpPr/>
      </xdr:nvSpPr>
      <xdr:spPr>
        <a:xfrm>
          <a:off x="18605500" y="53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29</xdr:row>
      <xdr:rowOff>111777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99333" y="5083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＜主な構成項目＞</a:t>
          </a:r>
        </a:p>
        <a:p>
          <a:r>
            <a:rPr kumimoji="1" lang="ja-JP" altLang="en-US" sz="1300">
              <a:latin typeface="ＭＳ Ｐゴシック" panose="020B0600070205080204" pitchFamily="50" charset="-128"/>
              <a:ea typeface="ＭＳ Ｐゴシック" panose="020B0600070205080204" pitchFamily="50" charset="-128"/>
            </a:rPr>
            <a:t>・議会費は、住民一人当たり</a:t>
          </a:r>
          <a:r>
            <a:rPr kumimoji="1" lang="en-US" altLang="ja-JP" sz="1300">
              <a:latin typeface="ＭＳ Ｐゴシック" panose="020B0600070205080204" pitchFamily="50" charset="-128"/>
              <a:ea typeface="ＭＳ Ｐゴシック" panose="020B0600070205080204" pitchFamily="50" charset="-128"/>
            </a:rPr>
            <a:t>2,138</a:t>
          </a:r>
          <a:r>
            <a:rPr kumimoji="1" lang="ja-JP" altLang="en-US" sz="1300">
              <a:latin typeface="ＭＳ Ｐゴシック" panose="020B0600070205080204" pitchFamily="50" charset="-128"/>
              <a:ea typeface="ＭＳ Ｐゴシック" panose="020B0600070205080204" pitchFamily="50" charset="-128"/>
            </a:rPr>
            <a:t>円となっており、前年度（令和５年度）から増加している。これは、議場のシステム改修に係る経費の増によるものである。</a:t>
          </a: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千円となっており、前年度（令和５年度）から減少している。これは、新型コロナウイルス感染症対策に係る事業者支援や全国旅行支援事業の終了に伴う減によるものである。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千円となっており、前年度（令和５年度）から大きく増加している。これは、令和５年台風第７号等に係る復旧経費の増によるものである。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〇実質収支額</a:t>
          </a:r>
        </a:p>
        <a:p>
          <a:r>
            <a:rPr kumimoji="1" lang="ja-JP" altLang="en-US" sz="1100">
              <a:latin typeface="ＭＳ ゴシック" pitchFamily="49" charset="-128"/>
              <a:ea typeface="ＭＳ ゴシック" pitchFamily="49" charset="-128"/>
            </a:rPr>
            <a:t>　令和５年度は、新型コロナウイルス感染症の５類感染症への移行による感染症対策経費の減により歳出が減少したものの、歳入においても新型コロナウイルス関連交付金が大きく減少した結果、実質収支が減となった。令和６年度は、新型コロナウイルス感染症対策経費が減少した一方、令和５年台風第７号災害等に伴う災害復旧費の増加や給与改定等に伴う職員人件費の増加等により歳出が増となり、前年度に続き実質収支が減となった。</a:t>
          </a:r>
        </a:p>
        <a:p>
          <a:r>
            <a:rPr kumimoji="1" lang="ja-JP" altLang="en-US" sz="1100">
              <a:latin typeface="ＭＳ ゴシック" pitchFamily="49" charset="-128"/>
              <a:ea typeface="ＭＳ ゴシック" pitchFamily="49" charset="-128"/>
            </a:rPr>
            <a:t>〇今後の対応</a:t>
          </a:r>
        </a:p>
        <a:p>
          <a:r>
            <a:rPr kumimoji="1" lang="ja-JP" altLang="en-US" sz="1100">
              <a:latin typeface="ＭＳ ゴシック" pitchFamily="49" charset="-128"/>
              <a:ea typeface="ＭＳ ゴシック" pitchFamily="49" charset="-128"/>
            </a:rPr>
            <a:t>　「財政誘導目標」を達成できるよう財政運営を行っていく。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鳥取県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　一般会計の黒字について、歳入面では県税等が増加した一方、新型コロナウイルス感染症対策に係る国庫支出金が減少したことにより、前年度（令和５年度）を９億円下回った。歳出面では、新型コロナウイルス感染症対策経費が減少した一方、令和５年台風第７号災害等に伴う災害復旧費の増加や、給与改定等に伴う職員人件費の増加等により、前年度を４４億円上回った。これらの結果、純剰余金である実質収支は６５億円となった。</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388615120</v>
      </c>
      <c r="BO4" s="396"/>
      <c r="BP4" s="396"/>
      <c r="BQ4" s="396"/>
      <c r="BR4" s="396"/>
      <c r="BS4" s="396"/>
      <c r="BT4" s="396"/>
      <c r="BU4" s="397"/>
      <c r="BV4" s="395">
        <v>389626524</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2.9</v>
      </c>
      <c r="CU4" s="545"/>
      <c r="CV4" s="545"/>
      <c r="CW4" s="545"/>
      <c r="CX4" s="545"/>
      <c r="CY4" s="545"/>
      <c r="CZ4" s="545"/>
      <c r="DA4" s="546"/>
      <c r="DB4" s="544">
        <v>4.3</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375323514</v>
      </c>
      <c r="BO5" s="375"/>
      <c r="BP5" s="375"/>
      <c r="BQ5" s="375"/>
      <c r="BR5" s="375"/>
      <c r="BS5" s="375"/>
      <c r="BT5" s="375"/>
      <c r="BU5" s="376"/>
      <c r="BV5" s="374">
        <v>370967375</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88.1</v>
      </c>
      <c r="CU5" s="369"/>
      <c r="CV5" s="369"/>
      <c r="CW5" s="369"/>
      <c r="CX5" s="369"/>
      <c r="CY5" s="369"/>
      <c r="CZ5" s="369"/>
      <c r="DA5" s="370"/>
      <c r="DB5" s="368">
        <v>87.5</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11650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13291606</v>
      </c>
      <c r="BO6" s="375"/>
      <c r="BP6" s="375"/>
      <c r="BQ6" s="375"/>
      <c r="BR6" s="375"/>
      <c r="BS6" s="375"/>
      <c r="BT6" s="375"/>
      <c r="BU6" s="376"/>
      <c r="BV6" s="374">
        <v>18659149</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88.3</v>
      </c>
      <c r="CU6" s="498"/>
      <c r="CV6" s="498"/>
      <c r="CW6" s="498"/>
      <c r="CX6" s="498"/>
      <c r="CY6" s="498"/>
      <c r="CZ6" s="498"/>
      <c r="DA6" s="499"/>
      <c r="DB6" s="497">
        <v>87.9</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1</v>
      </c>
      <c r="AJ7" s="418"/>
      <c r="AK7" s="418"/>
      <c r="AL7" s="418"/>
      <c r="AM7" s="418"/>
      <c r="AN7" s="418"/>
      <c r="AO7" s="418"/>
      <c r="AP7" s="419"/>
      <c r="AQ7" s="417">
        <v>9170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6811154</v>
      </c>
      <c r="BO7" s="375"/>
      <c r="BP7" s="375"/>
      <c r="BQ7" s="375"/>
      <c r="BR7" s="375"/>
      <c r="BS7" s="375"/>
      <c r="BT7" s="375"/>
      <c r="BU7" s="376"/>
      <c r="BV7" s="374">
        <v>9255002</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220592361</v>
      </c>
      <c r="CU7" s="375"/>
      <c r="CV7" s="375"/>
      <c r="CW7" s="375"/>
      <c r="CX7" s="375"/>
      <c r="CY7" s="375"/>
      <c r="CZ7" s="375"/>
      <c r="DA7" s="376"/>
      <c r="DB7" s="374">
        <v>218367059</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6790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6480452</v>
      </c>
      <c r="BO8" s="375"/>
      <c r="BP8" s="375"/>
      <c r="BQ8" s="375"/>
      <c r="BR8" s="375"/>
      <c r="BS8" s="375"/>
      <c r="BT8" s="375"/>
      <c r="BU8" s="376"/>
      <c r="BV8" s="374">
        <v>9404147</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0.28177999999999997</v>
      </c>
      <c r="CU8" s="495"/>
      <c r="CV8" s="495"/>
      <c r="CW8" s="495"/>
      <c r="CX8" s="495"/>
      <c r="CY8" s="495"/>
      <c r="CZ8" s="495"/>
      <c r="DA8" s="496"/>
      <c r="DB8" s="494">
        <v>0.26812000000000002</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553407</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9700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-2923695</v>
      </c>
      <c r="BO9" s="375"/>
      <c r="BP9" s="375"/>
      <c r="BQ9" s="375"/>
      <c r="BR9" s="375"/>
      <c r="BS9" s="375"/>
      <c r="BT9" s="375"/>
      <c r="BU9" s="376"/>
      <c r="BV9" s="374">
        <v>-4819105</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17.7</v>
      </c>
      <c r="CU9" s="369"/>
      <c r="CV9" s="369"/>
      <c r="CW9" s="369"/>
      <c r="CX9" s="369"/>
      <c r="CY9" s="369"/>
      <c r="CZ9" s="369"/>
      <c r="DA9" s="370"/>
      <c r="DB9" s="368">
        <v>19.2</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573441</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8460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6760</v>
      </c>
      <c r="BO10" s="375"/>
      <c r="BP10" s="375"/>
      <c r="BQ10" s="375"/>
      <c r="BR10" s="375"/>
      <c r="BS10" s="375"/>
      <c r="BT10" s="375"/>
      <c r="BU10" s="376"/>
      <c r="BV10" s="374">
        <v>187</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33</v>
      </c>
      <c r="AJ11" s="418"/>
      <c r="AK11" s="418"/>
      <c r="AL11" s="418"/>
      <c r="AM11" s="418"/>
      <c r="AN11" s="418"/>
      <c r="AO11" s="418"/>
      <c r="AP11" s="419"/>
      <c r="AQ11" s="417">
        <v>7890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2100000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534003</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0</v>
      </c>
      <c r="BO12" s="375"/>
      <c r="BP12" s="375"/>
      <c r="BQ12" s="375"/>
      <c r="BR12" s="375"/>
      <c r="BS12" s="375"/>
      <c r="BT12" s="375"/>
      <c r="BU12" s="376"/>
      <c r="BV12" s="374">
        <v>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527998</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-2916935</v>
      </c>
      <c r="BO13" s="375"/>
      <c r="BP13" s="375"/>
      <c r="BQ13" s="375"/>
      <c r="BR13" s="375"/>
      <c r="BS13" s="375"/>
      <c r="BT13" s="375"/>
      <c r="BU13" s="376"/>
      <c r="BV13" s="374">
        <v>-2718918</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9.5</v>
      </c>
      <c r="CU13" s="369"/>
      <c r="CV13" s="369"/>
      <c r="CW13" s="369"/>
      <c r="CX13" s="369"/>
      <c r="CY13" s="369"/>
      <c r="CZ13" s="369"/>
      <c r="DA13" s="370"/>
      <c r="DB13" s="368">
        <v>9.3000000000000007</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540207</v>
      </c>
      <c r="S14" s="437"/>
      <c r="T14" s="437"/>
      <c r="U14" s="437"/>
      <c r="V14" s="438"/>
      <c r="W14" s="460"/>
      <c r="X14" s="461"/>
      <c r="Y14" s="462"/>
      <c r="Z14" s="414" t="s">
        <v>131</v>
      </c>
      <c r="AA14" s="415"/>
      <c r="AB14" s="415"/>
      <c r="AC14" s="415"/>
      <c r="AD14" s="415"/>
      <c r="AE14" s="415"/>
      <c r="AF14" s="415"/>
      <c r="AG14" s="415"/>
      <c r="AH14" s="416"/>
      <c r="AI14" s="417">
        <v>3655</v>
      </c>
      <c r="AJ14" s="418"/>
      <c r="AK14" s="418"/>
      <c r="AL14" s="418"/>
      <c r="AM14" s="419"/>
      <c r="AN14" s="417">
        <v>11633865</v>
      </c>
      <c r="AO14" s="418"/>
      <c r="AP14" s="418"/>
      <c r="AQ14" s="418"/>
      <c r="AR14" s="418"/>
      <c r="AS14" s="419"/>
      <c r="AT14" s="417">
        <v>3183</v>
      </c>
      <c r="AU14" s="418"/>
      <c r="AV14" s="418"/>
      <c r="AW14" s="418"/>
      <c r="AX14" s="418"/>
      <c r="AY14" s="420"/>
      <c r="AZ14" s="392" t="s">
        <v>132</v>
      </c>
      <c r="BA14" s="393"/>
      <c r="BB14" s="393"/>
      <c r="BC14" s="393"/>
      <c r="BD14" s="393"/>
      <c r="BE14" s="393"/>
      <c r="BF14" s="393"/>
      <c r="BG14" s="393"/>
      <c r="BH14" s="393"/>
      <c r="BI14" s="393"/>
      <c r="BJ14" s="393"/>
      <c r="BK14" s="393"/>
      <c r="BL14" s="393"/>
      <c r="BM14" s="394"/>
      <c r="BN14" s="395">
        <v>58942341</v>
      </c>
      <c r="BO14" s="396"/>
      <c r="BP14" s="396"/>
      <c r="BQ14" s="396"/>
      <c r="BR14" s="396"/>
      <c r="BS14" s="396"/>
      <c r="BT14" s="396"/>
      <c r="BU14" s="397"/>
      <c r="BV14" s="395">
        <v>57282643</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132.80000000000001</v>
      </c>
      <c r="CU14" s="425"/>
      <c r="CV14" s="425"/>
      <c r="CW14" s="425"/>
      <c r="CX14" s="425"/>
      <c r="CY14" s="425"/>
      <c r="CZ14" s="425"/>
      <c r="DA14" s="426"/>
      <c r="DB14" s="424">
        <v>131.4</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534698</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206292079</v>
      </c>
      <c r="BO15" s="375"/>
      <c r="BP15" s="375"/>
      <c r="BQ15" s="375"/>
      <c r="BR15" s="375"/>
      <c r="BS15" s="375"/>
      <c r="BT15" s="375"/>
      <c r="BU15" s="376"/>
      <c r="BV15" s="374">
        <v>203911050</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v>73</v>
      </c>
      <c r="AJ16" s="418"/>
      <c r="AK16" s="418"/>
      <c r="AL16" s="418"/>
      <c r="AM16" s="419"/>
      <c r="AN16" s="417">
        <v>232432</v>
      </c>
      <c r="AO16" s="418"/>
      <c r="AP16" s="418"/>
      <c r="AQ16" s="418"/>
      <c r="AR16" s="418"/>
      <c r="AS16" s="419"/>
      <c r="AT16" s="417">
        <v>3184</v>
      </c>
      <c r="AU16" s="418"/>
      <c r="AV16" s="418"/>
      <c r="AW16" s="418"/>
      <c r="AX16" s="418"/>
      <c r="AY16" s="420"/>
      <c r="AZ16" s="371" t="s">
        <v>140</v>
      </c>
      <c r="BA16" s="372"/>
      <c r="BB16" s="372"/>
      <c r="BC16" s="372"/>
      <c r="BD16" s="372"/>
      <c r="BE16" s="372"/>
      <c r="BF16" s="372"/>
      <c r="BG16" s="372"/>
      <c r="BH16" s="372"/>
      <c r="BI16" s="372"/>
      <c r="BJ16" s="372"/>
      <c r="BK16" s="372"/>
      <c r="BL16" s="372"/>
      <c r="BM16" s="373"/>
      <c r="BN16" s="374">
        <v>72755684</v>
      </c>
      <c r="BO16" s="375"/>
      <c r="BP16" s="375"/>
      <c r="BQ16" s="375"/>
      <c r="BR16" s="375"/>
      <c r="BS16" s="375"/>
      <c r="BT16" s="375"/>
      <c r="BU16" s="376"/>
      <c r="BV16" s="374">
        <v>70630269</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1217</v>
      </c>
      <c r="AJ17" s="418"/>
      <c r="AK17" s="418"/>
      <c r="AL17" s="418"/>
      <c r="AM17" s="419"/>
      <c r="AN17" s="417">
        <v>4063563</v>
      </c>
      <c r="AO17" s="418"/>
      <c r="AP17" s="418"/>
      <c r="AQ17" s="418"/>
      <c r="AR17" s="418"/>
      <c r="AS17" s="419"/>
      <c r="AT17" s="417">
        <v>3339</v>
      </c>
      <c r="AU17" s="418"/>
      <c r="AV17" s="418"/>
      <c r="AW17" s="418"/>
      <c r="AX17" s="418"/>
      <c r="AY17" s="420"/>
      <c r="AZ17" s="371" t="s">
        <v>144</v>
      </c>
      <c r="BA17" s="372"/>
      <c r="BB17" s="372"/>
      <c r="BC17" s="372"/>
      <c r="BD17" s="372"/>
      <c r="BE17" s="372"/>
      <c r="BF17" s="372"/>
      <c r="BG17" s="372"/>
      <c r="BH17" s="372"/>
      <c r="BI17" s="372"/>
      <c r="BJ17" s="372"/>
      <c r="BK17" s="372"/>
      <c r="BL17" s="372"/>
      <c r="BM17" s="373"/>
      <c r="BN17" s="374">
        <v>196936319</v>
      </c>
      <c r="BO17" s="375"/>
      <c r="BP17" s="375"/>
      <c r="BQ17" s="375"/>
      <c r="BR17" s="375"/>
      <c r="BS17" s="375"/>
      <c r="BT17" s="375"/>
      <c r="BU17" s="376"/>
      <c r="BV17" s="374">
        <v>191430483</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3507</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5068</v>
      </c>
      <c r="AJ18" s="418"/>
      <c r="AK18" s="418"/>
      <c r="AL18" s="418"/>
      <c r="AM18" s="419"/>
      <c r="AN18" s="417">
        <v>18760792</v>
      </c>
      <c r="AO18" s="418"/>
      <c r="AP18" s="418"/>
      <c r="AQ18" s="418"/>
      <c r="AR18" s="418"/>
      <c r="AS18" s="419"/>
      <c r="AT18" s="417">
        <v>3702</v>
      </c>
      <c r="AU18" s="418"/>
      <c r="AV18" s="418"/>
      <c r="AW18" s="418"/>
      <c r="AX18" s="418"/>
      <c r="AY18" s="420"/>
      <c r="AZ18" s="377" t="s">
        <v>147</v>
      </c>
      <c r="BA18" s="378"/>
      <c r="BB18" s="378"/>
      <c r="BC18" s="378"/>
      <c r="BD18" s="378"/>
      <c r="BE18" s="378"/>
      <c r="BF18" s="378"/>
      <c r="BG18" s="378"/>
      <c r="BH18" s="378"/>
      <c r="BI18" s="378"/>
      <c r="BJ18" s="378"/>
      <c r="BK18" s="378"/>
      <c r="BL18" s="378"/>
      <c r="BM18" s="379"/>
      <c r="BN18" s="380">
        <v>265944599</v>
      </c>
      <c r="BO18" s="381"/>
      <c r="BP18" s="381"/>
      <c r="BQ18" s="381"/>
      <c r="BR18" s="381"/>
      <c r="BS18" s="381"/>
      <c r="BT18" s="381"/>
      <c r="BU18" s="382"/>
      <c r="BV18" s="380">
        <v>272528993</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152</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452</v>
      </c>
      <c r="AJ19" s="418"/>
      <c r="AK19" s="418"/>
      <c r="AL19" s="418"/>
      <c r="AM19" s="419"/>
      <c r="AN19" s="417">
        <v>1289556</v>
      </c>
      <c r="AO19" s="418"/>
      <c r="AP19" s="418"/>
      <c r="AQ19" s="418"/>
      <c r="AR19" s="418"/>
      <c r="AS19" s="419"/>
      <c r="AT19" s="417">
        <v>2853</v>
      </c>
      <c r="AU19" s="418"/>
      <c r="AV19" s="418"/>
      <c r="AW19" s="418"/>
      <c r="AX19" s="418"/>
      <c r="AY19" s="420"/>
      <c r="AZ19" s="392" t="s">
        <v>150</v>
      </c>
      <c r="BA19" s="393"/>
      <c r="BB19" s="393"/>
      <c r="BC19" s="393"/>
      <c r="BD19" s="393"/>
      <c r="BE19" s="393"/>
      <c r="BF19" s="393"/>
      <c r="BG19" s="393"/>
      <c r="BH19" s="393"/>
      <c r="BI19" s="393"/>
      <c r="BJ19" s="393"/>
      <c r="BK19" s="393"/>
      <c r="BL19" s="393"/>
      <c r="BM19" s="394"/>
      <c r="BN19" s="395">
        <v>593448533</v>
      </c>
      <c r="BO19" s="396"/>
      <c r="BP19" s="396"/>
      <c r="BQ19" s="396"/>
      <c r="BR19" s="396"/>
      <c r="BS19" s="396"/>
      <c r="BT19" s="396"/>
      <c r="BU19" s="397"/>
      <c r="BV19" s="395">
        <v>601478174</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219742</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10392</v>
      </c>
      <c r="AJ20" s="418"/>
      <c r="AK20" s="418"/>
      <c r="AL20" s="418"/>
      <c r="AM20" s="419"/>
      <c r="AN20" s="417">
        <v>35747776</v>
      </c>
      <c r="AO20" s="418"/>
      <c r="AP20" s="418"/>
      <c r="AQ20" s="418"/>
      <c r="AR20" s="418"/>
      <c r="AS20" s="419"/>
      <c r="AT20" s="417">
        <v>3440</v>
      </c>
      <c r="AU20" s="418"/>
      <c r="AV20" s="418"/>
      <c r="AW20" s="418"/>
      <c r="AX20" s="418"/>
      <c r="AY20" s="420"/>
      <c r="AZ20" s="371" t="s">
        <v>153</v>
      </c>
      <c r="BA20" s="372"/>
      <c r="BB20" s="372"/>
      <c r="BC20" s="372"/>
      <c r="BD20" s="372"/>
      <c r="BE20" s="372"/>
      <c r="BF20" s="372"/>
      <c r="BG20" s="372"/>
      <c r="BH20" s="372"/>
      <c r="BI20" s="372"/>
      <c r="BJ20" s="372"/>
      <c r="BK20" s="372"/>
      <c r="BL20" s="372"/>
      <c r="BM20" s="373"/>
      <c r="BN20" s="374">
        <v>207270034</v>
      </c>
      <c r="BO20" s="375"/>
      <c r="BP20" s="375"/>
      <c r="BQ20" s="375"/>
      <c r="BR20" s="375"/>
      <c r="BS20" s="375"/>
      <c r="BT20" s="375"/>
      <c r="BU20" s="376"/>
      <c r="BV20" s="374">
        <v>211161950</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96.6</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386440395</v>
      </c>
      <c r="BO21" s="381"/>
      <c r="BP21" s="381"/>
      <c r="BQ21" s="381"/>
      <c r="BR21" s="381"/>
      <c r="BS21" s="381"/>
      <c r="BT21" s="381"/>
      <c r="BU21" s="382"/>
      <c r="BV21" s="380">
        <v>375986864</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97625346</v>
      </c>
      <c r="BO22" s="375"/>
      <c r="BP22" s="375"/>
      <c r="BQ22" s="375"/>
      <c r="BR22" s="375"/>
      <c r="BS22" s="375"/>
      <c r="BT22" s="375"/>
      <c r="BU22" s="376"/>
      <c r="BV22" s="374">
        <v>88342357</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1206143</v>
      </c>
      <c r="BO23" s="375"/>
      <c r="BP23" s="375"/>
      <c r="BQ23" s="375"/>
      <c r="BR23" s="375"/>
      <c r="BS23" s="375"/>
      <c r="BT23" s="375"/>
      <c r="BU23" s="376"/>
      <c r="BV23" s="374">
        <v>1277131</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v>7194720</v>
      </c>
      <c r="BO24" s="375"/>
      <c r="BP24" s="375"/>
      <c r="BQ24" s="375"/>
      <c r="BR24" s="375"/>
      <c r="BS24" s="375"/>
      <c r="BT24" s="375"/>
      <c r="BU24" s="376"/>
      <c r="BV24" s="374">
        <v>7194720</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v>100000</v>
      </c>
      <c r="BO25" s="381"/>
      <c r="BP25" s="381"/>
      <c r="BQ25" s="381"/>
      <c r="BR25" s="381"/>
      <c r="BS25" s="381"/>
      <c r="BT25" s="381"/>
      <c r="BU25" s="382"/>
      <c r="BV25" s="380">
        <v>100000</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4010366</v>
      </c>
      <c r="BO26" s="396"/>
      <c r="BP26" s="396"/>
      <c r="BQ26" s="396"/>
      <c r="BR26" s="396"/>
      <c r="BS26" s="396"/>
      <c r="BT26" s="396"/>
      <c r="BU26" s="397"/>
      <c r="BV26" s="395">
        <v>4003605</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10212122</v>
      </c>
      <c r="BO27" s="375"/>
      <c r="BP27" s="375"/>
      <c r="BQ27" s="375"/>
      <c r="BR27" s="375"/>
      <c r="BS27" s="375"/>
      <c r="BT27" s="375"/>
      <c r="BU27" s="376"/>
      <c r="BV27" s="374">
        <v>10138464</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47243541</v>
      </c>
      <c r="BO28" s="381"/>
      <c r="BP28" s="381"/>
      <c r="BQ28" s="381"/>
      <c r="BR28" s="381"/>
      <c r="BS28" s="381"/>
      <c r="BT28" s="381"/>
      <c r="BU28" s="382"/>
      <c r="BV28" s="380">
        <v>49399497</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鳥取県国民健康保険運営事業特別会計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鳥取県営電気事業会計</v>
      </c>
      <c r="AP32" s="362"/>
      <c r="AQ32" s="362"/>
      <c r="AR32" s="362"/>
      <c r="AS32" s="362"/>
      <c r="AT32" s="362"/>
      <c r="AU32" s="362"/>
      <c r="AV32" s="362"/>
      <c r="AW32" s="362"/>
      <c r="AX32" s="362"/>
      <c r="AY32" s="362"/>
      <c r="AZ32" s="362"/>
      <c r="BA32" s="362"/>
      <c r="BB32" s="362"/>
      <c r="BC32" s="362"/>
      <c r="BD32" s="144"/>
      <c r="BE32" s="361">
        <f>IF(BG32="","",MAX(C32:D41,U32:V41,AM32:AN41)+1)</f>
        <v>17</v>
      </c>
      <c r="BF32" s="361"/>
      <c r="BG32" s="362" t="str">
        <f>IF('各会計、関係団体の財政状況及び健全化判断比率'!B34="","",'各会計、関係団体の財政状況及び健全化判断比率'!B34)</f>
        <v>鳥取県県営境港水産施設事業特別会計</v>
      </c>
      <c r="BH32" s="362"/>
      <c r="BI32" s="362"/>
      <c r="BJ32" s="362"/>
      <c r="BK32" s="362"/>
      <c r="BL32" s="362"/>
      <c r="BM32" s="362"/>
      <c r="BN32" s="362"/>
      <c r="BO32" s="362"/>
      <c r="BP32" s="362"/>
      <c r="BQ32" s="362"/>
      <c r="BR32" s="362"/>
      <c r="BS32" s="362"/>
      <c r="BT32" s="362"/>
      <c r="BU32" s="362"/>
      <c r="BV32" s="144"/>
      <c r="BW32" s="361">
        <f>IF(BY32="","",MAX(C32:D41,U32:V41,AM32:AN41,BE32:BF41)+1)</f>
        <v>19</v>
      </c>
      <c r="BX32" s="361"/>
      <c r="BY32" s="362" t="str">
        <f>IF('各会計、関係団体の財政状況及び健全化判断比率'!B68="","",'各会計、関係団体の財政状況及び健全化判断比率'!B68)</f>
        <v>境港管理組合（一般会計）</v>
      </c>
      <c r="BZ32" s="362"/>
      <c r="CA32" s="362"/>
      <c r="CB32" s="362"/>
      <c r="CC32" s="362"/>
      <c r="CD32" s="362"/>
      <c r="CE32" s="362"/>
      <c r="CF32" s="362"/>
      <c r="CG32" s="362"/>
      <c r="CH32" s="362"/>
      <c r="CI32" s="362"/>
      <c r="CJ32" s="362"/>
      <c r="CK32" s="362"/>
      <c r="CL32" s="362"/>
      <c r="CM32" s="362"/>
      <c r="CN32" s="144"/>
      <c r="CO32" s="361">
        <f>IF(CQ32="","",MAX(C32:D41,U32:V41,AM32:AN41,BE32:BF41,BW32:BX41)+1)</f>
        <v>21</v>
      </c>
      <c r="CP32" s="361"/>
      <c r="CQ32" s="362" t="str">
        <f>IF('各会計、関係団体の財政状況及び健全化判断比率'!BS7="","",'各会計、関係団体の財政状況及び健全化判断比率'!BS7)</f>
        <v>鳥取県国際交流財団</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鳥取県用品調達等集中管理事業特別会計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鳥取県営工業用水道事業会計</v>
      </c>
      <c r="AP33" s="362"/>
      <c r="AQ33" s="362"/>
      <c r="AR33" s="362"/>
      <c r="AS33" s="362"/>
      <c r="AT33" s="362"/>
      <c r="AU33" s="362"/>
      <c r="AV33" s="362"/>
      <c r="AW33" s="362"/>
      <c r="AX33" s="362"/>
      <c r="AY33" s="362"/>
      <c r="AZ33" s="362"/>
      <c r="BA33" s="362"/>
      <c r="BB33" s="362"/>
      <c r="BC33" s="362"/>
      <c r="BD33" s="144"/>
      <c r="BE33" s="361">
        <f t="shared" ref="BE33:BE41" si="2">IF(BG33="","",BE32+1)</f>
        <v>18</v>
      </c>
      <c r="BF33" s="361"/>
      <c r="BG33" s="362" t="str">
        <f>IF('各会計、関係団体の財政状況及び健全化判断比率'!B35="","",'各会計、関係団体の財政状況及び健全化判断比率'!B35)</f>
        <v>鳥取県港湾整備事業特別会計</v>
      </c>
      <c r="BH33" s="362"/>
      <c r="BI33" s="362"/>
      <c r="BJ33" s="362"/>
      <c r="BK33" s="362"/>
      <c r="BL33" s="362"/>
      <c r="BM33" s="362"/>
      <c r="BN33" s="362"/>
      <c r="BO33" s="362"/>
      <c r="BP33" s="362"/>
      <c r="BQ33" s="362"/>
      <c r="BR33" s="362"/>
      <c r="BS33" s="362"/>
      <c r="BT33" s="362"/>
      <c r="BU33" s="362"/>
      <c r="BV33" s="144"/>
      <c r="BW33" s="361">
        <f t="shared" ref="BW33:BW41" si="3">IF(BY33="","",BW32+1)</f>
        <v>20</v>
      </c>
      <c r="BX33" s="361"/>
      <c r="BY33" s="362" t="str">
        <f>IF('各会計、関係団体の財政状況及び健全化判断比率'!B69="","",'各会計、関係団体の財政状況及び健全化判断比率'!B69)</f>
        <v>境港管理組合（港湾整備事業特別会計）</v>
      </c>
      <c r="BZ33" s="362"/>
      <c r="CA33" s="362"/>
      <c r="CB33" s="362"/>
      <c r="CC33" s="362"/>
      <c r="CD33" s="362"/>
      <c r="CE33" s="362"/>
      <c r="CF33" s="362"/>
      <c r="CG33" s="362"/>
      <c r="CH33" s="362"/>
      <c r="CI33" s="362"/>
      <c r="CJ33" s="362"/>
      <c r="CK33" s="362"/>
      <c r="CL33" s="362"/>
      <c r="CM33" s="362"/>
      <c r="CN33" s="144"/>
      <c r="CO33" s="361">
        <f t="shared" ref="CO33:CO41" si="4">IF(CQ33="","",CO32+1)</f>
        <v>22</v>
      </c>
      <c r="CP33" s="361"/>
      <c r="CQ33" s="362" t="str">
        <f>IF('各会計、関係団体の財政状況及び健全化判断比率'!BS8="","",'各会計、関係団体の財政状況及び健全化判断比率'!BS8)</f>
        <v>智頭急行</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鳥取県収入証紙特別会計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鳥取県営病院事業会計</v>
      </c>
      <c r="AP34" s="362"/>
      <c r="AQ34" s="362"/>
      <c r="AR34" s="362"/>
      <c r="AS34" s="362"/>
      <c r="AT34" s="362"/>
      <c r="AU34" s="362"/>
      <c r="AV34" s="362"/>
      <c r="AW34" s="362"/>
      <c r="AX34" s="362"/>
      <c r="AY34" s="362"/>
      <c r="AZ34" s="362"/>
      <c r="BA34" s="362"/>
      <c r="BB34" s="362"/>
      <c r="BC34" s="362"/>
      <c r="BD34" s="144"/>
      <c r="BE34" s="361" t="str">
        <f t="shared" si="2"/>
        <v/>
      </c>
      <c r="BF34" s="361"/>
      <c r="BG34" s="362"/>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23</v>
      </c>
      <c r="CP34" s="361"/>
      <c r="CQ34" s="362" t="str">
        <f>IF('各会計、関係団体の財政状況及び健全化判断比率'!BS9="","",'各会計、関係団体の財政状況及び健全化判断比率'!BS9)</f>
        <v>米子空港ビル</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鳥取県公債管理特別会計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鳥取県天神川流域下水道事業会計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24</v>
      </c>
      <c r="CP35" s="361"/>
      <c r="CQ35" s="362" t="str">
        <f>IF('各会計、関係団体の財政状況及び健全化判断比率'!BS10="","",'各会計、関係団体の財政状況及び健全化判断比率'!BS10)</f>
        <v>鳥取県文化振興財団</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鳥取県給与集中管理特別会計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f t="shared" si="1"/>
        <v>16</v>
      </c>
      <c r="AN36" s="361"/>
      <c r="AO36" s="362" t="str">
        <f>IF('各会計、関係団体の財政状況及び健全化判断比率'!B33="","",'各会計、関係団体の財政状況及び健全化判断比率'!B33)</f>
        <v>鳥取県営埋立事業会計</v>
      </c>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25</v>
      </c>
      <c r="CP36" s="361"/>
      <c r="CQ36" s="362" t="str">
        <f>IF('各会計、関係団体の財政状況及び健全化判断比率'!BS11="","",'各会計、関係団体の財政状況及び健全化判断比率'!BS11)</f>
        <v>中海水鳥国際交流基金財団</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鳥取県母子父子寡婦福祉資金貸付事業特別会計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26</v>
      </c>
      <c r="CP37" s="361"/>
      <c r="CQ37" s="362" t="str">
        <f>IF('各会計、関係団体の財政状況及び健全化判断比率'!BS12="","",'各会計、関係団体の財政状況及び健全化判断比率'!BS12)</f>
        <v>因幡街道ふるさと振興財団</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鳥取県中小企業近代化資金助成事業特別会計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27</v>
      </c>
      <c r="CP38" s="361"/>
      <c r="CQ38" s="362" t="str">
        <f>IF('各会計、関係団体の財政状況及び健全化判断比率'!BS13="","",'各会計、関係団体の財政状況及び健全化判断比率'!BS13)</f>
        <v>鳥取県観光事業団</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鳥取県沿岸漁業改善資金助成事業特別会計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28</v>
      </c>
      <c r="CP39" s="361"/>
      <c r="CQ39" s="362" t="str">
        <f>IF('各会計、関係団体の財政状況及び健全化判断比率'!BS14="","",'各会計、関係団体の財政状況及び健全化判断比率'!BS14)</f>
        <v>とっとりコンベンションビューロー</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鳥取県県営林事業特別会計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29</v>
      </c>
      <c r="CP40" s="361"/>
      <c r="CQ40" s="362" t="str">
        <f>IF('各会計、関係団体の財政状況及び健全化判断比率'!BS15="","",'各会計、関係団体の財政状況及び健全化判断比率'!BS15)</f>
        <v>鳥取県臓器・アイバンク</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鳥取県林業・木材産業改善資金助成事業特別会計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30</v>
      </c>
      <c r="CP41" s="361"/>
      <c r="CQ41" s="362" t="str">
        <f>IF('各会計、関係団体の財政状況及び健全化判断比率'!BS16="","",'各会計、関係団体の財政状況及び健全化判断比率'!BS16)</f>
        <v>鳥取県環境管理事業センター</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lS0TtunRvpzOkwjUWFOW+KpLHzkBZbX25c1H9pi7NBGClK7V3iAILQKtdNYKckkm3OasBS6zyBS5C4r4y0RMg==" saltValue="fSfeECPQYprN9m1Rnj1MT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election activeCell="A5" sqref="A5"/>
    </sheetView>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517</v>
      </c>
      <c r="G33" s="17" t="s">
        <v>518</v>
      </c>
      <c r="H33" s="17" t="s">
        <v>519</v>
      </c>
      <c r="I33" s="17" t="s">
        <v>520</v>
      </c>
      <c r="J33" s="18" t="s">
        <v>521</v>
      </c>
      <c r="K33" s="10"/>
      <c r="L33" s="10"/>
      <c r="M33" s="10"/>
      <c r="N33" s="10"/>
      <c r="O33" s="10"/>
      <c r="P33" s="10"/>
    </row>
    <row r="34" spans="1:16" ht="39" customHeight="1" x14ac:dyDescent="0.2">
      <c r="A34" s="10"/>
      <c r="B34" s="19"/>
      <c r="C34" s="1112" t="s">
        <v>525</v>
      </c>
      <c r="D34" s="1112"/>
      <c r="E34" s="1113"/>
      <c r="F34" s="20">
        <v>4.2300000000000004</v>
      </c>
      <c r="G34" s="21">
        <v>4.59</v>
      </c>
      <c r="H34" s="21">
        <v>5.78</v>
      </c>
      <c r="I34" s="21">
        <v>5.53</v>
      </c>
      <c r="J34" s="22">
        <v>4.47</v>
      </c>
      <c r="K34" s="10"/>
      <c r="L34" s="10"/>
      <c r="M34" s="10"/>
      <c r="N34" s="10"/>
      <c r="O34" s="10"/>
      <c r="P34" s="10"/>
    </row>
    <row r="35" spans="1:16" ht="39" customHeight="1" x14ac:dyDescent="0.2">
      <c r="A35" s="10"/>
      <c r="B35" s="23"/>
      <c r="C35" s="1108" t="s">
        <v>526</v>
      </c>
      <c r="D35" s="1108"/>
      <c r="E35" s="1109"/>
      <c r="F35" s="24">
        <v>4.63</v>
      </c>
      <c r="G35" s="25">
        <v>3.53</v>
      </c>
      <c r="H35" s="25">
        <v>6.43</v>
      </c>
      <c r="I35" s="25">
        <v>4.2699999999999996</v>
      </c>
      <c r="J35" s="26">
        <v>2.89</v>
      </c>
      <c r="K35" s="10"/>
      <c r="L35" s="10"/>
      <c r="M35" s="10"/>
      <c r="N35" s="10"/>
      <c r="O35" s="10"/>
      <c r="P35" s="10"/>
    </row>
    <row r="36" spans="1:16" ht="39" customHeight="1" x14ac:dyDescent="0.2">
      <c r="A36" s="10"/>
      <c r="B36" s="23"/>
      <c r="C36" s="1108" t="s">
        <v>527</v>
      </c>
      <c r="D36" s="1108"/>
      <c r="E36" s="1109"/>
      <c r="F36" s="24">
        <v>2.4900000000000002</v>
      </c>
      <c r="G36" s="25">
        <v>2.4900000000000002</v>
      </c>
      <c r="H36" s="25">
        <v>2.35</v>
      </c>
      <c r="I36" s="25">
        <v>1.66</v>
      </c>
      <c r="J36" s="26">
        <v>1.68</v>
      </c>
      <c r="K36" s="10"/>
      <c r="L36" s="10"/>
      <c r="M36" s="10"/>
      <c r="N36" s="10"/>
      <c r="O36" s="10"/>
      <c r="P36" s="10"/>
    </row>
    <row r="37" spans="1:16" ht="39" customHeight="1" x14ac:dyDescent="0.2">
      <c r="A37" s="10"/>
      <c r="B37" s="23"/>
      <c r="C37" s="1108" t="s">
        <v>528</v>
      </c>
      <c r="D37" s="1108"/>
      <c r="E37" s="1109"/>
      <c r="F37" s="24">
        <v>0.66</v>
      </c>
      <c r="G37" s="25">
        <v>0.59</v>
      </c>
      <c r="H37" s="25">
        <v>0.57999999999999996</v>
      </c>
      <c r="I37" s="25">
        <v>1.01</v>
      </c>
      <c r="J37" s="26">
        <v>1.01</v>
      </c>
      <c r="K37" s="10"/>
      <c r="L37" s="10"/>
      <c r="M37" s="10"/>
      <c r="N37" s="10"/>
      <c r="O37" s="10"/>
      <c r="P37" s="10"/>
    </row>
    <row r="38" spans="1:16" ht="39" customHeight="1" x14ac:dyDescent="0.2">
      <c r="A38" s="10"/>
      <c r="B38" s="23"/>
      <c r="C38" s="1108" t="s">
        <v>529</v>
      </c>
      <c r="D38" s="1108"/>
      <c r="E38" s="1109"/>
      <c r="F38" s="24">
        <v>1.47</v>
      </c>
      <c r="G38" s="25">
        <v>0.91</v>
      </c>
      <c r="H38" s="25">
        <v>0.86</v>
      </c>
      <c r="I38" s="25">
        <v>0.72</v>
      </c>
      <c r="J38" s="26">
        <v>0.36</v>
      </c>
      <c r="K38" s="10"/>
      <c r="L38" s="10"/>
      <c r="M38" s="10"/>
      <c r="N38" s="10"/>
      <c r="O38" s="10"/>
      <c r="P38" s="10"/>
    </row>
    <row r="39" spans="1:16" ht="39" customHeight="1" x14ac:dyDescent="0.2">
      <c r="A39" s="10"/>
      <c r="B39" s="23"/>
      <c r="C39" s="1108" t="s">
        <v>530</v>
      </c>
      <c r="D39" s="1108"/>
      <c r="E39" s="1109"/>
      <c r="F39" s="24">
        <v>0.21</v>
      </c>
      <c r="G39" s="25">
        <v>0.21</v>
      </c>
      <c r="H39" s="25">
        <v>0.2</v>
      </c>
      <c r="I39" s="25">
        <v>0.19</v>
      </c>
      <c r="J39" s="26">
        <v>0.15</v>
      </c>
      <c r="K39" s="10"/>
      <c r="L39" s="10"/>
      <c r="M39" s="10"/>
      <c r="N39" s="10"/>
      <c r="O39" s="10"/>
      <c r="P39" s="10"/>
    </row>
    <row r="40" spans="1:16" ht="39" customHeight="1" x14ac:dyDescent="0.2">
      <c r="A40" s="10"/>
      <c r="B40" s="23"/>
      <c r="C40" s="1108" t="s">
        <v>531</v>
      </c>
      <c r="D40" s="1108"/>
      <c r="E40" s="1109"/>
      <c r="F40" s="24">
        <v>0.09</v>
      </c>
      <c r="G40" s="25">
        <v>0.05</v>
      </c>
      <c r="H40" s="25">
        <v>0.13</v>
      </c>
      <c r="I40" s="25">
        <v>0.11</v>
      </c>
      <c r="J40" s="26">
        <v>0.06</v>
      </c>
      <c r="K40" s="10"/>
      <c r="L40" s="10"/>
      <c r="M40" s="10"/>
      <c r="N40" s="10"/>
      <c r="O40" s="10"/>
      <c r="P40" s="10"/>
    </row>
    <row r="41" spans="1:16" ht="39" customHeight="1" x14ac:dyDescent="0.2">
      <c r="A41" s="10"/>
      <c r="B41" s="23"/>
      <c r="C41" s="1108" t="s">
        <v>532</v>
      </c>
      <c r="D41" s="1108"/>
      <c r="E41" s="1109"/>
      <c r="F41" s="24">
        <v>0.05</v>
      </c>
      <c r="G41" s="25">
        <v>0.05</v>
      </c>
      <c r="H41" s="25">
        <v>0.06</v>
      </c>
      <c r="I41" s="25">
        <v>0.02</v>
      </c>
      <c r="J41" s="26">
        <v>0.02</v>
      </c>
      <c r="K41" s="10"/>
      <c r="L41" s="10"/>
      <c r="M41" s="10"/>
      <c r="N41" s="10"/>
      <c r="O41" s="10"/>
      <c r="P41" s="10"/>
    </row>
    <row r="42" spans="1:16" ht="39" customHeight="1" x14ac:dyDescent="0.2">
      <c r="A42" s="10"/>
      <c r="B42" s="27"/>
      <c r="C42" s="1108" t="s">
        <v>533</v>
      </c>
      <c r="D42" s="1108"/>
      <c r="E42" s="1109"/>
      <c r="F42" s="24" t="s">
        <v>479</v>
      </c>
      <c r="G42" s="25" t="s">
        <v>479</v>
      </c>
      <c r="H42" s="25" t="s">
        <v>479</v>
      </c>
      <c r="I42" s="25" t="s">
        <v>479</v>
      </c>
      <c r="J42" s="26" t="s">
        <v>479</v>
      </c>
      <c r="K42" s="10"/>
      <c r="L42" s="10"/>
      <c r="M42" s="10"/>
      <c r="N42" s="10"/>
      <c r="O42" s="10"/>
      <c r="P42" s="10"/>
    </row>
    <row r="43" spans="1:16" ht="39" customHeight="1" thickBot="1" x14ac:dyDescent="0.25">
      <c r="A43" s="10"/>
      <c r="B43" s="28"/>
      <c r="C43" s="1110" t="s">
        <v>534</v>
      </c>
      <c r="D43" s="1110"/>
      <c r="E43" s="1111"/>
      <c r="F43" s="29">
        <v>0.03</v>
      </c>
      <c r="G43" s="30">
        <v>0.01</v>
      </c>
      <c r="H43" s="30">
        <v>0.01</v>
      </c>
      <c r="I43" s="30">
        <v>0.01</v>
      </c>
      <c r="J43" s="31">
        <v>0.02</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3dKHUaZbV2P2MgcM1F6/g9c2BS5QaHs1zt70PZZWBsOYhvbEEYtAW3OJiB93kU137Mnd6KPoFySs+hdpqJdmXg==" saltValue="AIuNz//usWf5vuEqGe7XM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517</v>
      </c>
      <c r="L44" s="42" t="s">
        <v>518</v>
      </c>
      <c r="M44" s="42" t="s">
        <v>519</v>
      </c>
      <c r="N44" s="42" t="s">
        <v>520</v>
      </c>
      <c r="O44" s="43" t="s">
        <v>521</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52997</v>
      </c>
      <c r="L45" s="46">
        <v>52703</v>
      </c>
      <c r="M45" s="46">
        <v>50253</v>
      </c>
      <c r="N45" s="46">
        <v>50631</v>
      </c>
      <c r="O45" s="47">
        <v>48219</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479</v>
      </c>
      <c r="L46" s="50" t="s">
        <v>479</v>
      </c>
      <c r="M46" s="50" t="s">
        <v>479</v>
      </c>
      <c r="N46" s="50" t="s">
        <v>479</v>
      </c>
      <c r="O46" s="51" t="s">
        <v>479</v>
      </c>
      <c r="P46" s="34"/>
      <c r="Q46" s="34"/>
      <c r="R46" s="34"/>
      <c r="S46" s="34"/>
      <c r="T46" s="34"/>
      <c r="U46" s="34"/>
    </row>
    <row r="47" spans="1:21" ht="30.75" customHeight="1" x14ac:dyDescent="0.2">
      <c r="A47" s="34"/>
      <c r="B47" s="1139"/>
      <c r="C47" s="1140"/>
      <c r="D47" s="48"/>
      <c r="E47" s="1116" t="s">
        <v>13</v>
      </c>
      <c r="F47" s="1116"/>
      <c r="G47" s="1116"/>
      <c r="H47" s="1116"/>
      <c r="I47" s="1116"/>
      <c r="J47" s="1117"/>
      <c r="K47" s="49">
        <v>223</v>
      </c>
      <c r="L47" s="50">
        <v>516</v>
      </c>
      <c r="M47" s="50">
        <v>806</v>
      </c>
      <c r="N47" s="50">
        <v>1087</v>
      </c>
      <c r="O47" s="51">
        <v>1390</v>
      </c>
      <c r="P47" s="34"/>
      <c r="Q47" s="34"/>
      <c r="R47" s="34"/>
      <c r="S47" s="34"/>
      <c r="T47" s="34"/>
      <c r="U47" s="34"/>
    </row>
    <row r="48" spans="1:21" ht="30.75" customHeight="1" x14ac:dyDescent="0.2">
      <c r="A48" s="34"/>
      <c r="B48" s="1139"/>
      <c r="C48" s="1140"/>
      <c r="D48" s="48"/>
      <c r="E48" s="1116" t="s">
        <v>14</v>
      </c>
      <c r="F48" s="1116"/>
      <c r="G48" s="1116"/>
      <c r="H48" s="1116"/>
      <c r="I48" s="1116"/>
      <c r="J48" s="1117"/>
      <c r="K48" s="49">
        <v>1004</v>
      </c>
      <c r="L48" s="50">
        <v>1210</v>
      </c>
      <c r="M48" s="50">
        <v>1304</v>
      </c>
      <c r="N48" s="50">
        <v>1217</v>
      </c>
      <c r="O48" s="51">
        <v>1205</v>
      </c>
      <c r="P48" s="34"/>
      <c r="Q48" s="34"/>
      <c r="R48" s="34"/>
      <c r="S48" s="34"/>
      <c r="T48" s="34"/>
      <c r="U48" s="34"/>
    </row>
    <row r="49" spans="1:21" ht="30.75" customHeight="1" x14ac:dyDescent="0.2">
      <c r="A49" s="34"/>
      <c r="B49" s="1139"/>
      <c r="C49" s="1140"/>
      <c r="D49" s="48"/>
      <c r="E49" s="1116" t="s">
        <v>15</v>
      </c>
      <c r="F49" s="1116"/>
      <c r="G49" s="1116"/>
      <c r="H49" s="1116"/>
      <c r="I49" s="1116"/>
      <c r="J49" s="1117"/>
      <c r="K49" s="49">
        <v>956</v>
      </c>
      <c r="L49" s="50">
        <v>978</v>
      </c>
      <c r="M49" s="50">
        <v>992</v>
      </c>
      <c r="N49" s="50">
        <v>899</v>
      </c>
      <c r="O49" s="51">
        <v>874</v>
      </c>
      <c r="P49" s="34"/>
      <c r="Q49" s="34"/>
      <c r="R49" s="34"/>
      <c r="S49" s="34"/>
      <c r="T49" s="34"/>
      <c r="U49" s="34"/>
    </row>
    <row r="50" spans="1:21" ht="30.75" customHeight="1" x14ac:dyDescent="0.2">
      <c r="A50" s="34"/>
      <c r="B50" s="1139"/>
      <c r="C50" s="1140"/>
      <c r="D50" s="48"/>
      <c r="E50" s="1116" t="s">
        <v>16</v>
      </c>
      <c r="F50" s="1116"/>
      <c r="G50" s="1116"/>
      <c r="H50" s="1116"/>
      <c r="I50" s="1116"/>
      <c r="J50" s="1117"/>
      <c r="K50" s="49">
        <v>113</v>
      </c>
      <c r="L50" s="50">
        <v>110</v>
      </c>
      <c r="M50" s="50">
        <v>104</v>
      </c>
      <c r="N50" s="50">
        <v>403</v>
      </c>
      <c r="O50" s="51">
        <v>678</v>
      </c>
      <c r="P50" s="34"/>
      <c r="Q50" s="34"/>
      <c r="R50" s="34"/>
      <c r="S50" s="34"/>
      <c r="T50" s="34"/>
      <c r="U50" s="34"/>
    </row>
    <row r="51" spans="1:21" ht="30.75" customHeight="1" x14ac:dyDescent="0.2">
      <c r="A51" s="34"/>
      <c r="B51" s="1141"/>
      <c r="C51" s="1142"/>
      <c r="D51" s="52"/>
      <c r="E51" s="1116" t="s">
        <v>17</v>
      </c>
      <c r="F51" s="1116"/>
      <c r="G51" s="1116"/>
      <c r="H51" s="1116"/>
      <c r="I51" s="1116"/>
      <c r="J51" s="1117"/>
      <c r="K51" s="49">
        <v>5</v>
      </c>
      <c r="L51" s="50">
        <v>10</v>
      </c>
      <c r="M51" s="50">
        <v>3</v>
      </c>
      <c r="N51" s="50">
        <v>13</v>
      </c>
      <c r="O51" s="51" t="s">
        <v>479</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40306</v>
      </c>
      <c r="L52" s="50">
        <v>37931</v>
      </c>
      <c r="M52" s="50">
        <v>37362</v>
      </c>
      <c r="N52" s="50">
        <v>36183</v>
      </c>
      <c r="O52" s="51">
        <v>33790</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14992</v>
      </c>
      <c r="L53" s="55">
        <v>17596</v>
      </c>
      <c r="M53" s="55">
        <v>16100</v>
      </c>
      <c r="N53" s="55">
        <v>18067</v>
      </c>
      <c r="O53" s="56">
        <v>18576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535</v>
      </c>
      <c r="P55" s="34"/>
      <c r="Q55" s="34"/>
      <c r="R55" s="34"/>
      <c r="S55" s="34"/>
      <c r="T55" s="34"/>
      <c r="U55" s="34"/>
    </row>
    <row r="56" spans="1:21" ht="30.75" customHeight="1" thickBot="1" x14ac:dyDescent="0.3">
      <c r="A56" s="34"/>
      <c r="B56" s="60"/>
      <c r="C56" s="61"/>
      <c r="D56" s="61"/>
      <c r="E56" s="62"/>
      <c r="F56" s="62"/>
      <c r="G56" s="62"/>
      <c r="H56" s="62"/>
      <c r="I56" s="62"/>
      <c r="J56" s="63" t="s">
        <v>3</v>
      </c>
      <c r="K56" s="64" t="s">
        <v>536</v>
      </c>
      <c r="L56" s="65" t="s">
        <v>537</v>
      </c>
      <c r="M56" s="65" t="s">
        <v>538</v>
      </c>
      <c r="N56" s="65" t="s">
        <v>539</v>
      </c>
      <c r="O56" s="66" t="s">
        <v>540</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244</v>
      </c>
      <c r="L57" s="68">
        <v>435</v>
      </c>
      <c r="M57" s="68">
        <v>515</v>
      </c>
      <c r="N57" s="68">
        <v>304</v>
      </c>
      <c r="O57" s="69">
        <v>515</v>
      </c>
      <c r="P57" s="34"/>
      <c r="Q57" s="34"/>
      <c r="R57" s="34"/>
      <c r="S57" s="34"/>
      <c r="T57" s="34"/>
      <c r="U57" s="34"/>
    </row>
    <row r="58" spans="1:21" ht="30.75" customHeight="1" x14ac:dyDescent="0.2">
      <c r="A58" s="34"/>
      <c r="B58" s="1124"/>
      <c r="C58" s="1125"/>
      <c r="D58" s="1131" t="s">
        <v>26</v>
      </c>
      <c r="E58" s="1132"/>
      <c r="F58" s="1132"/>
      <c r="G58" s="1132"/>
      <c r="H58" s="1132"/>
      <c r="I58" s="1132"/>
      <c r="J58" s="1133"/>
      <c r="K58" s="70">
        <v>2619</v>
      </c>
      <c r="L58" s="71">
        <v>2679</v>
      </c>
      <c r="M58" s="71">
        <v>4409</v>
      </c>
      <c r="N58" s="71">
        <v>2119</v>
      </c>
      <c r="O58" s="72">
        <v>4409</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1275</v>
      </c>
      <c r="L59" s="74">
        <v>1254</v>
      </c>
      <c r="M59" s="74">
        <v>1335</v>
      </c>
      <c r="N59" s="74">
        <v>1626</v>
      </c>
      <c r="O59" s="75">
        <v>1335</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brWXq2iVYKbt9UYVfWIgX7P4GY0zA6ISfvbB3NCACKHfJCfTGGhOfOkkSzL2KiWlJJG0BLOUhAsozlIDXboN3Q==" saltValue="D/pJ0qXhJQQK/ML6anMEy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election activeCell="A5" sqref="A5"/>
    </sheetView>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517</v>
      </c>
      <c r="J40" s="336" t="s">
        <v>518</v>
      </c>
      <c r="K40" s="336" t="s">
        <v>519</v>
      </c>
      <c r="L40" s="336" t="s">
        <v>520</v>
      </c>
      <c r="M40" s="337" t="s">
        <v>521</v>
      </c>
    </row>
    <row r="41" spans="2:13" ht="27.75" customHeight="1" x14ac:dyDescent="0.2">
      <c r="B41" s="1157" t="s">
        <v>30</v>
      </c>
      <c r="C41" s="1158"/>
      <c r="D41" s="85"/>
      <c r="E41" s="1159" t="s">
        <v>31</v>
      </c>
      <c r="F41" s="1159"/>
      <c r="G41" s="1159"/>
      <c r="H41" s="1160"/>
      <c r="I41" s="338">
        <v>634894</v>
      </c>
      <c r="J41" s="339">
        <v>634097</v>
      </c>
      <c r="K41" s="339">
        <v>619116</v>
      </c>
      <c r="L41" s="339">
        <v>606497</v>
      </c>
      <c r="M41" s="340">
        <v>597510</v>
      </c>
    </row>
    <row r="42" spans="2:13" ht="27.75" customHeight="1" x14ac:dyDescent="0.2">
      <c r="B42" s="1147"/>
      <c r="C42" s="1148"/>
      <c r="D42" s="86"/>
      <c r="E42" s="1151" t="s">
        <v>32</v>
      </c>
      <c r="F42" s="1151"/>
      <c r="G42" s="1151"/>
      <c r="H42" s="1152"/>
      <c r="I42" s="341">
        <v>229</v>
      </c>
      <c r="J42" s="342">
        <v>180</v>
      </c>
      <c r="K42" s="342">
        <v>161</v>
      </c>
      <c r="L42" s="342">
        <v>7916</v>
      </c>
      <c r="M42" s="343">
        <v>7422</v>
      </c>
    </row>
    <row r="43" spans="2:13" ht="27.75" customHeight="1" x14ac:dyDescent="0.2">
      <c r="B43" s="1147"/>
      <c r="C43" s="1148"/>
      <c r="D43" s="86"/>
      <c r="E43" s="1151" t="s">
        <v>33</v>
      </c>
      <c r="F43" s="1151"/>
      <c r="G43" s="1151"/>
      <c r="H43" s="1152"/>
      <c r="I43" s="341">
        <v>17308</v>
      </c>
      <c r="J43" s="342">
        <v>14478</v>
      </c>
      <c r="K43" s="342">
        <v>11373</v>
      </c>
      <c r="L43" s="342">
        <v>10226</v>
      </c>
      <c r="M43" s="343">
        <v>16074</v>
      </c>
    </row>
    <row r="44" spans="2:13" ht="27.75" customHeight="1" x14ac:dyDescent="0.2">
      <c r="B44" s="1147"/>
      <c r="C44" s="1148"/>
      <c r="D44" s="86"/>
      <c r="E44" s="1151" t="s">
        <v>34</v>
      </c>
      <c r="F44" s="1151"/>
      <c r="G44" s="1151"/>
      <c r="H44" s="1152"/>
      <c r="I44" s="341">
        <v>15793</v>
      </c>
      <c r="J44" s="342">
        <v>15184</v>
      </c>
      <c r="K44" s="342">
        <v>15294</v>
      </c>
      <c r="L44" s="342">
        <v>15365</v>
      </c>
      <c r="M44" s="343">
        <v>15008</v>
      </c>
    </row>
    <row r="45" spans="2:13" ht="27.75" customHeight="1" x14ac:dyDescent="0.2">
      <c r="B45" s="1147"/>
      <c r="C45" s="1148"/>
      <c r="D45" s="86"/>
      <c r="E45" s="1151" t="s">
        <v>35</v>
      </c>
      <c r="F45" s="1151"/>
      <c r="G45" s="1151"/>
      <c r="H45" s="1152"/>
      <c r="I45" s="341">
        <v>68057</v>
      </c>
      <c r="J45" s="342">
        <v>65769</v>
      </c>
      <c r="K45" s="342">
        <v>64177</v>
      </c>
      <c r="L45" s="342">
        <v>66321</v>
      </c>
      <c r="M45" s="343">
        <v>65583</v>
      </c>
    </row>
    <row r="46" spans="2:13" ht="27.75" customHeight="1" x14ac:dyDescent="0.2">
      <c r="B46" s="1147"/>
      <c r="C46" s="1148"/>
      <c r="D46" s="87"/>
      <c r="E46" s="1161" t="s">
        <v>36</v>
      </c>
      <c r="F46" s="1161"/>
      <c r="G46" s="1161"/>
      <c r="H46" s="1162"/>
      <c r="I46" s="341">
        <v>5649</v>
      </c>
      <c r="J46" s="342">
        <v>5400</v>
      </c>
      <c r="K46" s="342">
        <v>5657</v>
      </c>
      <c r="L46" s="342">
        <v>5369</v>
      </c>
      <c r="M46" s="343">
        <v>4466</v>
      </c>
    </row>
    <row r="47" spans="2:13" ht="27.75" customHeight="1" x14ac:dyDescent="0.2">
      <c r="B47" s="1147"/>
      <c r="C47" s="1148"/>
      <c r="D47" s="88"/>
      <c r="E47" s="1163" t="s">
        <v>37</v>
      </c>
      <c r="F47" s="1164"/>
      <c r="G47" s="1164"/>
      <c r="H47" s="1165"/>
      <c r="I47" s="341" t="s">
        <v>479</v>
      </c>
      <c r="J47" s="342" t="s">
        <v>479</v>
      </c>
      <c r="K47" s="342" t="s">
        <v>479</v>
      </c>
      <c r="L47" s="342" t="s">
        <v>479</v>
      </c>
      <c r="M47" s="343" t="s">
        <v>479</v>
      </c>
    </row>
    <row r="48" spans="2:13" ht="27.75" customHeight="1" x14ac:dyDescent="0.2">
      <c r="B48" s="1147"/>
      <c r="C48" s="1148"/>
      <c r="D48" s="86"/>
      <c r="E48" s="1151" t="s">
        <v>38</v>
      </c>
      <c r="F48" s="1151"/>
      <c r="G48" s="1151"/>
      <c r="H48" s="1152"/>
      <c r="I48" s="341" t="s">
        <v>479</v>
      </c>
      <c r="J48" s="342" t="s">
        <v>479</v>
      </c>
      <c r="K48" s="342" t="s">
        <v>479</v>
      </c>
      <c r="L48" s="342" t="s">
        <v>479</v>
      </c>
      <c r="M48" s="343" t="s">
        <v>479</v>
      </c>
    </row>
    <row r="49" spans="2:13" ht="27.75" customHeight="1" x14ac:dyDescent="0.2">
      <c r="B49" s="1149"/>
      <c r="C49" s="1150"/>
      <c r="D49" s="86"/>
      <c r="E49" s="1151" t="s">
        <v>39</v>
      </c>
      <c r="F49" s="1151"/>
      <c r="G49" s="1151"/>
      <c r="H49" s="1152"/>
      <c r="I49" s="341" t="s">
        <v>479</v>
      </c>
      <c r="J49" s="342" t="s">
        <v>479</v>
      </c>
      <c r="K49" s="342" t="s">
        <v>479</v>
      </c>
      <c r="L49" s="342" t="s">
        <v>479</v>
      </c>
      <c r="M49" s="343" t="s">
        <v>479</v>
      </c>
    </row>
    <row r="50" spans="2:13" ht="27.75" customHeight="1" x14ac:dyDescent="0.2">
      <c r="B50" s="1145" t="s">
        <v>40</v>
      </c>
      <c r="C50" s="1146"/>
      <c r="D50" s="89"/>
      <c r="E50" s="1151" t="s">
        <v>41</v>
      </c>
      <c r="F50" s="1151"/>
      <c r="G50" s="1151"/>
      <c r="H50" s="1152"/>
      <c r="I50" s="341">
        <v>42972</v>
      </c>
      <c r="J50" s="342">
        <v>49651</v>
      </c>
      <c r="K50" s="342">
        <v>47820</v>
      </c>
      <c r="L50" s="342">
        <v>59144</v>
      </c>
      <c r="M50" s="343">
        <v>60263</v>
      </c>
    </row>
    <row r="51" spans="2:13" ht="27.75" customHeight="1" x14ac:dyDescent="0.2">
      <c r="B51" s="1147"/>
      <c r="C51" s="1148"/>
      <c r="D51" s="86"/>
      <c r="E51" s="1151" t="s">
        <v>42</v>
      </c>
      <c r="F51" s="1151"/>
      <c r="G51" s="1151"/>
      <c r="H51" s="1152"/>
      <c r="I51" s="341">
        <v>13269</v>
      </c>
      <c r="J51" s="342">
        <v>10993</v>
      </c>
      <c r="K51" s="342">
        <v>10760</v>
      </c>
      <c r="L51" s="342">
        <v>10502</v>
      </c>
      <c r="M51" s="343">
        <v>10232</v>
      </c>
    </row>
    <row r="52" spans="2:13" ht="27.75" customHeight="1" x14ac:dyDescent="0.2">
      <c r="B52" s="1149"/>
      <c r="C52" s="1150"/>
      <c r="D52" s="86"/>
      <c r="E52" s="1151" t="s">
        <v>43</v>
      </c>
      <c r="F52" s="1151"/>
      <c r="G52" s="1151"/>
      <c r="H52" s="1152"/>
      <c r="I52" s="341">
        <v>451577</v>
      </c>
      <c r="J52" s="342">
        <v>440146</v>
      </c>
      <c r="K52" s="342">
        <v>422305</v>
      </c>
      <c r="L52" s="342">
        <v>402233</v>
      </c>
      <c r="M52" s="343">
        <v>386005</v>
      </c>
    </row>
    <row r="53" spans="2:13" ht="27.75" customHeight="1" thickBot="1" x14ac:dyDescent="0.25">
      <c r="B53" s="1153" t="s">
        <v>20</v>
      </c>
      <c r="C53" s="1154"/>
      <c r="D53" s="90"/>
      <c r="E53" s="1155" t="s">
        <v>44</v>
      </c>
      <c r="F53" s="1155"/>
      <c r="G53" s="1155"/>
      <c r="H53" s="1156"/>
      <c r="I53" s="344">
        <v>234112</v>
      </c>
      <c r="J53" s="345">
        <v>234319</v>
      </c>
      <c r="K53" s="345">
        <v>234893</v>
      </c>
      <c r="L53" s="345">
        <v>239816</v>
      </c>
      <c r="M53" s="346">
        <v>249563</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dJCyLnJ559qCNj4ksgJmkVtl6EFzbz5ukmGDSsRZ9wFoeXd2Rzxj//EEZrVnjAgFP3ibr274bApQaBXHv0G41w==" saltValue="F0uEtNmg1QRAxbNp0ZtHs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election activeCell="J5" sqref="J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519</v>
      </c>
      <c r="G54" s="98" t="s">
        <v>520</v>
      </c>
      <c r="H54" s="99" t="s">
        <v>521</v>
      </c>
    </row>
    <row r="55" spans="2:8" ht="52.5" customHeight="1" x14ac:dyDescent="0.2">
      <c r="B55" s="100"/>
      <c r="C55" s="1171" t="s">
        <v>46</v>
      </c>
      <c r="D55" s="1171"/>
      <c r="E55" s="1172"/>
      <c r="F55" s="347">
        <v>4003</v>
      </c>
      <c r="G55" s="347">
        <v>4004</v>
      </c>
      <c r="H55" s="348">
        <v>4010</v>
      </c>
    </row>
    <row r="56" spans="2:8" ht="52.5" customHeight="1" x14ac:dyDescent="0.2">
      <c r="B56" s="101"/>
      <c r="C56" s="1173" t="s">
        <v>47</v>
      </c>
      <c r="D56" s="1173"/>
      <c r="E56" s="1174"/>
      <c r="F56" s="349">
        <v>10105</v>
      </c>
      <c r="G56" s="349">
        <v>10138</v>
      </c>
      <c r="H56" s="350">
        <v>10212</v>
      </c>
    </row>
    <row r="57" spans="2:8" ht="53.25" customHeight="1" x14ac:dyDescent="0.2">
      <c r="B57" s="101"/>
      <c r="C57" s="1175" t="s">
        <v>48</v>
      </c>
      <c r="D57" s="1175"/>
      <c r="E57" s="1176"/>
      <c r="F57" s="351">
        <v>48395</v>
      </c>
      <c r="G57" s="351">
        <v>49399</v>
      </c>
      <c r="H57" s="352">
        <v>47244</v>
      </c>
    </row>
    <row r="58" spans="2:8" ht="45.75" customHeight="1" x14ac:dyDescent="0.2">
      <c r="B58" s="102"/>
      <c r="C58" s="1166" t="s">
        <v>578</v>
      </c>
      <c r="D58" s="1167"/>
      <c r="E58" s="1168"/>
      <c r="F58" s="353">
        <v>7114</v>
      </c>
      <c r="G58" s="353">
        <v>7114</v>
      </c>
      <c r="H58" s="354">
        <v>7116</v>
      </c>
    </row>
    <row r="59" spans="2:8" ht="45.75" customHeight="1" x14ac:dyDescent="0.2">
      <c r="B59" s="102"/>
      <c r="C59" s="1166" t="s">
        <v>579</v>
      </c>
      <c r="D59" s="1167"/>
      <c r="E59" s="1168"/>
      <c r="F59" s="353">
        <v>4484</v>
      </c>
      <c r="G59" s="353">
        <v>5899</v>
      </c>
      <c r="H59" s="354">
        <v>6992</v>
      </c>
    </row>
    <row r="60" spans="2:8" ht="45.75" customHeight="1" x14ac:dyDescent="0.2">
      <c r="B60" s="102"/>
      <c r="C60" s="1166" t="s">
        <v>580</v>
      </c>
      <c r="D60" s="1167"/>
      <c r="E60" s="1168"/>
      <c r="F60" s="353">
        <v>0</v>
      </c>
      <c r="G60" s="353">
        <v>5000</v>
      </c>
      <c r="H60" s="354">
        <v>6714</v>
      </c>
    </row>
    <row r="61" spans="2:8" ht="45.75" customHeight="1" x14ac:dyDescent="0.2">
      <c r="B61" s="102"/>
      <c r="C61" s="1166" t="s">
        <v>581</v>
      </c>
      <c r="D61" s="1167"/>
      <c r="E61" s="1168"/>
      <c r="F61" s="353">
        <v>16241</v>
      </c>
      <c r="G61" s="353">
        <v>8437</v>
      </c>
      <c r="H61" s="354">
        <v>4231</v>
      </c>
    </row>
    <row r="62" spans="2:8" ht="45.75" customHeight="1" thickBot="1" x14ac:dyDescent="0.25">
      <c r="B62" s="103"/>
      <c r="C62" s="1166" t="s">
        <v>582</v>
      </c>
      <c r="D62" s="1167"/>
      <c r="E62" s="1168"/>
      <c r="F62" s="355">
        <v>3630</v>
      </c>
      <c r="G62" s="355">
        <v>3630</v>
      </c>
      <c r="H62" s="356">
        <v>3630</v>
      </c>
    </row>
    <row r="63" spans="2:8" ht="52.5" customHeight="1" thickBot="1" x14ac:dyDescent="0.25">
      <c r="B63" s="104"/>
      <c r="C63" s="1169" t="s">
        <v>49</v>
      </c>
      <c r="D63" s="1169"/>
      <c r="E63" s="1170"/>
      <c r="F63" s="357">
        <v>62503</v>
      </c>
      <c r="G63" s="357">
        <v>63542</v>
      </c>
      <c r="H63" s="358">
        <v>61466</v>
      </c>
    </row>
    <row r="64" spans="2:8" ht="13" x14ac:dyDescent="0.2"/>
  </sheetData>
  <sheetProtection algorithmName="SHA-512" hashValue="sbNmOyxGd6o2lJ+s+HmVbCwdDNPaOj7lUctbfNDmkza6ig4vU1aLHjykonnmR7KjwVDmutETVANAeZAulCEsiA==" saltValue="EwcVaK0AcaNE+yrVnzr4f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510</v>
      </c>
      <c r="B3" s="120"/>
      <c r="C3" s="121"/>
      <c r="D3" s="122">
        <v>142413</v>
      </c>
      <c r="E3" s="123"/>
      <c r="F3" s="124">
        <v>156891</v>
      </c>
      <c r="G3" s="125"/>
      <c r="H3" s="126"/>
    </row>
    <row r="4" spans="1:8" x14ac:dyDescent="0.2">
      <c r="A4" s="127"/>
      <c r="B4" s="128"/>
      <c r="C4" s="129"/>
      <c r="D4" s="130">
        <v>30076</v>
      </c>
      <c r="E4" s="131"/>
      <c r="F4" s="132">
        <v>35077</v>
      </c>
      <c r="G4" s="133"/>
      <c r="H4" s="134"/>
    </row>
    <row r="5" spans="1:8" x14ac:dyDescent="0.2">
      <c r="A5" s="115" t="s">
        <v>512</v>
      </c>
      <c r="B5" s="120"/>
      <c r="C5" s="121"/>
      <c r="D5" s="122">
        <v>139031</v>
      </c>
      <c r="E5" s="123"/>
      <c r="F5" s="124">
        <v>166403</v>
      </c>
      <c r="G5" s="125"/>
      <c r="H5" s="126"/>
    </row>
    <row r="6" spans="1:8" x14ac:dyDescent="0.2">
      <c r="A6" s="127"/>
      <c r="B6" s="128"/>
      <c r="C6" s="129"/>
      <c r="D6" s="130">
        <v>28927</v>
      </c>
      <c r="E6" s="131"/>
      <c r="F6" s="132">
        <v>40263</v>
      </c>
      <c r="G6" s="133"/>
      <c r="H6" s="134"/>
    </row>
    <row r="7" spans="1:8" x14ac:dyDescent="0.2">
      <c r="A7" s="115" t="s">
        <v>513</v>
      </c>
      <c r="B7" s="120"/>
      <c r="C7" s="121"/>
      <c r="D7" s="122">
        <v>135094</v>
      </c>
      <c r="E7" s="123"/>
      <c r="F7" s="124">
        <v>151639</v>
      </c>
      <c r="G7" s="125"/>
      <c r="H7" s="126"/>
    </row>
    <row r="8" spans="1:8" x14ac:dyDescent="0.2">
      <c r="A8" s="127"/>
      <c r="B8" s="128"/>
      <c r="C8" s="129"/>
      <c r="D8" s="130">
        <v>30118</v>
      </c>
      <c r="E8" s="131"/>
      <c r="F8" s="132">
        <v>37020</v>
      </c>
      <c r="G8" s="133"/>
      <c r="H8" s="134"/>
    </row>
    <row r="9" spans="1:8" x14ac:dyDescent="0.2">
      <c r="A9" s="115" t="s">
        <v>514</v>
      </c>
      <c r="B9" s="120"/>
      <c r="C9" s="121"/>
      <c r="D9" s="122">
        <v>134761</v>
      </c>
      <c r="E9" s="123"/>
      <c r="F9" s="124">
        <v>158322</v>
      </c>
      <c r="G9" s="125"/>
      <c r="H9" s="126"/>
    </row>
    <row r="10" spans="1:8" x14ac:dyDescent="0.2">
      <c r="A10" s="127"/>
      <c r="B10" s="128"/>
      <c r="C10" s="129"/>
      <c r="D10" s="130">
        <v>31847</v>
      </c>
      <c r="E10" s="131"/>
      <c r="F10" s="132">
        <v>40584</v>
      </c>
      <c r="G10" s="133"/>
      <c r="H10" s="134"/>
    </row>
    <row r="11" spans="1:8" x14ac:dyDescent="0.2">
      <c r="A11" s="115" t="s">
        <v>515</v>
      </c>
      <c r="B11" s="120"/>
      <c r="C11" s="121"/>
      <c r="D11" s="122">
        <v>137209</v>
      </c>
      <c r="E11" s="123"/>
      <c r="F11" s="124">
        <v>161654</v>
      </c>
      <c r="G11" s="125"/>
      <c r="H11" s="126"/>
    </row>
    <row r="12" spans="1:8" x14ac:dyDescent="0.2">
      <c r="A12" s="127"/>
      <c r="B12" s="128"/>
      <c r="C12" s="135"/>
      <c r="D12" s="130">
        <v>31641</v>
      </c>
      <c r="E12" s="131"/>
      <c r="F12" s="132">
        <v>41212</v>
      </c>
      <c r="G12" s="133"/>
      <c r="H12" s="134"/>
    </row>
    <row r="13" spans="1:8" x14ac:dyDescent="0.2">
      <c r="A13" s="115"/>
      <c r="B13" s="120"/>
      <c r="C13" s="121"/>
      <c r="D13" s="122">
        <v>137702</v>
      </c>
      <c r="E13" s="123"/>
      <c r="F13" s="124">
        <v>158982</v>
      </c>
      <c r="G13" s="136"/>
      <c r="H13" s="126"/>
    </row>
    <row r="14" spans="1:8" x14ac:dyDescent="0.2">
      <c r="A14" s="127"/>
      <c r="B14" s="128"/>
      <c r="C14" s="129"/>
      <c r="D14" s="130">
        <v>30522</v>
      </c>
      <c r="E14" s="131"/>
      <c r="F14" s="132">
        <v>38831</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4.7300000000000004</v>
      </c>
      <c r="C19" s="137">
        <f>ROUND(VALUE(SUBSTITUTE(実質収支比率等に係る経年分析!G$48,"▲","-")),2)</f>
        <v>3.61</v>
      </c>
      <c r="D19" s="137">
        <f>ROUND(VALUE(SUBSTITUTE(実質収支比率等に係る経年分析!H$48,"▲","-")),2)</f>
        <v>6.51</v>
      </c>
      <c r="E19" s="137">
        <f>ROUND(VALUE(SUBSTITUTE(実質収支比率等に係る経年分析!I$48,"▲","-")),2)</f>
        <v>4.3099999999999996</v>
      </c>
      <c r="F19" s="137">
        <f>ROUND(VALUE(SUBSTITUTE(実質収支比率等に係る経年分析!J$48,"▲","-")),2)</f>
        <v>2.94</v>
      </c>
    </row>
    <row r="20" spans="1:11" x14ac:dyDescent="0.2">
      <c r="A20" s="137" t="s">
        <v>54</v>
      </c>
      <c r="B20" s="137">
        <f>ROUND(VALUE(SUBSTITUTE(実質収支比率等に係る経年分析!F$47,"▲","-")),2)</f>
        <v>1.87</v>
      </c>
      <c r="C20" s="137">
        <f>ROUND(VALUE(SUBSTITUTE(実質収支比率等に係る経年分析!G$47,"▲","-")),2)</f>
        <v>1.78</v>
      </c>
      <c r="D20" s="137">
        <f>ROUND(VALUE(SUBSTITUTE(実質収支比率等に係る経年分析!H$47,"▲","-")),2)</f>
        <v>1.83</v>
      </c>
      <c r="E20" s="137">
        <f>ROUND(VALUE(SUBSTITUTE(実質収支比率等に係る経年分析!I$47,"▲","-")),2)</f>
        <v>1.83</v>
      </c>
      <c r="F20" s="137">
        <f>ROUND(VALUE(SUBSTITUTE(実質収支比率等に係る経年分析!J$47,"▲","-")),2)</f>
        <v>1.82</v>
      </c>
    </row>
    <row r="21" spans="1:11" x14ac:dyDescent="0.2">
      <c r="A21" s="137" t="s">
        <v>55</v>
      </c>
      <c r="B21" s="137">
        <f>IF(ISNUMBER(VALUE(SUBSTITUTE(実質収支比率等に係る経年分析!F$49,"▲","-"))),ROUND(VALUE(SUBSTITUTE(実質収支比率等に係る経年分析!F$49,"▲","-")),2),NA())</f>
        <v>3.38</v>
      </c>
      <c r="C21" s="137">
        <f>IF(ISNUMBER(VALUE(SUBSTITUTE(実質収支比率等に係る経年分析!G$49,"▲","-"))),ROUND(VALUE(SUBSTITUTE(実質収支比率等に係る経年分析!G$49,"▲","-")),2),NA())</f>
        <v>-0.89</v>
      </c>
      <c r="D21" s="137">
        <f>IF(ISNUMBER(VALUE(SUBSTITUTE(実質収支比率等に係る経年分析!H$49,"▲","-"))),ROUND(VALUE(SUBSTITUTE(実質収支比率等に係る経年分析!H$49,"▲","-")),2),NA())</f>
        <v>2.79</v>
      </c>
      <c r="E21" s="137">
        <f>IF(ISNUMBER(VALUE(SUBSTITUTE(実質収支比率等に係る経年分析!I$49,"▲","-"))),ROUND(VALUE(SUBSTITUTE(実質収支比率等に係る経年分析!I$49,"▲","-")),2),NA())</f>
        <v>-1.25</v>
      </c>
      <c r="F21" s="137">
        <f>IF(ISNUMBER(VALUE(SUBSTITUTE(実質収支比率等に係る経年分析!J$49,"▲","-"))),ROUND(VALUE(SUBSTITUTE(実質収支比率等に係る経年分析!J$49,"▲","-")),2),NA())</f>
        <v>-1.32</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0.03</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0.01</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0.01</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0.01</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0.02</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鳥取県用品調達等集中管理事業特別会計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0.05</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0.05</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0.06</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0.02</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0.02</v>
      </c>
    </row>
    <row r="30" spans="1:11" x14ac:dyDescent="0.2">
      <c r="A30" s="138" t="str">
        <f>IF(連結実質赤字比率に係る赤字・黒字の構成分析!C$40="",NA(),連結実質赤字比率に係る赤字・黒字の構成分析!C$40)</f>
        <v>鳥取県営工業用水道事業会計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0.09</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0.05</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0.13</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0.11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0.06</v>
      </c>
    </row>
    <row r="31" spans="1:11" x14ac:dyDescent="0.2">
      <c r="A31" s="138" t="str">
        <f>IF(連結実質赤字比率に係る赤字・黒字の構成分析!C$39="",NA(),連結実質赤字比率に係る赤字・黒字の構成分析!C$39)</f>
        <v>鳥取県天神川流域下水道事業会計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0.21</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0.21</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0.2</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0.19</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0.15</v>
      </c>
    </row>
    <row r="32" spans="1:11" x14ac:dyDescent="0.2">
      <c r="A32" s="138" t="str">
        <f>IF(連結実質赤字比率に係る赤字・黒字の構成分析!C$38="",NA(),連結実質赤字比率に係る赤字・黒字の構成分析!C$38)</f>
        <v>鳥取県国民健康保険運営事業特別会計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1.47</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0.91</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0.86</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0.72</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0.36</v>
      </c>
    </row>
    <row r="33" spans="1:16" x14ac:dyDescent="0.2">
      <c r="A33" s="138" t="str">
        <f>IF(連結実質赤字比率に係る赤字・黒字の構成分析!C$37="",NA(),連結実質赤字比率に係る赤字・黒字の構成分析!C$37)</f>
        <v>鳥取県営埋立事業会計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0.66</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0.59</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0.57999999999999996</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1.01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1.01</v>
      </c>
    </row>
    <row r="34" spans="1:16" x14ac:dyDescent="0.2">
      <c r="A34" s="138" t="str">
        <f>IF(連結実質赤字比率に係る赤字・黒字の構成分析!C$36="",NA(),連結実質赤字比率に係る赤字・黒字の構成分析!C$36)</f>
        <v>鳥取県営電気事業会計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2.4900000000000002</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2.4900000000000002</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2.35</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1.66</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1.68</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4.63</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3.53</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6.43</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4.2699999999999996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2.89</v>
      </c>
    </row>
    <row r="36" spans="1:16" x14ac:dyDescent="0.2">
      <c r="A36" s="138" t="str">
        <f>IF(連結実質赤字比率に係る赤字・黒字の構成分析!C$34="",NA(),連結実質赤字比率に係る赤字・黒字の構成分析!C$34)</f>
        <v>鳥取県営病院事業会計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4.2300000000000004</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4.59</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5.78</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5.53</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4.47</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40306</v>
      </c>
      <c r="E42" s="139"/>
      <c r="F42" s="139"/>
      <c r="G42" s="139">
        <f>'実質公債費比率（分子）の構造'!L$52</f>
        <v>37931</v>
      </c>
      <c r="H42" s="139"/>
      <c r="I42" s="139"/>
      <c r="J42" s="139">
        <f>'実質公債費比率（分子）の構造'!M$52</f>
        <v>37362</v>
      </c>
      <c r="K42" s="139"/>
      <c r="L42" s="139"/>
      <c r="M42" s="139">
        <f>'実質公債費比率（分子）の構造'!N$52</f>
        <v>36183</v>
      </c>
      <c r="N42" s="139"/>
      <c r="O42" s="139"/>
      <c r="P42" s="139">
        <f>'実質公債費比率（分子）の構造'!O$52</f>
        <v>33790</v>
      </c>
    </row>
    <row r="43" spans="1:16" x14ac:dyDescent="0.2">
      <c r="A43" s="139" t="s">
        <v>17</v>
      </c>
      <c r="B43" s="139">
        <f>'実質公債費比率（分子）の構造'!K$51</f>
        <v>5</v>
      </c>
      <c r="C43" s="139"/>
      <c r="D43" s="139"/>
      <c r="E43" s="139">
        <f>'実質公債費比率（分子）の構造'!L$51</f>
        <v>10</v>
      </c>
      <c r="F43" s="139"/>
      <c r="G43" s="139"/>
      <c r="H43" s="139">
        <f>'実質公債費比率（分子）の構造'!M$51</f>
        <v>3</v>
      </c>
      <c r="I43" s="139"/>
      <c r="J43" s="139"/>
      <c r="K43" s="139">
        <f>'実質公債費比率（分子）の構造'!N$51</f>
        <v>13</v>
      </c>
      <c r="L43" s="139"/>
      <c r="M43" s="139"/>
      <c r="N43" s="139" t="str">
        <f>'実質公債費比率（分子）の構造'!O$51</f>
        <v>-</v>
      </c>
      <c r="O43" s="139"/>
      <c r="P43" s="139"/>
    </row>
    <row r="44" spans="1:16" x14ac:dyDescent="0.2">
      <c r="A44" s="139" t="s">
        <v>63</v>
      </c>
      <c r="B44" s="139">
        <f>'実質公債費比率（分子）の構造'!K$50</f>
        <v>113</v>
      </c>
      <c r="C44" s="139"/>
      <c r="D44" s="139"/>
      <c r="E44" s="139">
        <f>'実質公債費比率（分子）の構造'!L$50</f>
        <v>110</v>
      </c>
      <c r="F44" s="139"/>
      <c r="G44" s="139"/>
      <c r="H44" s="139">
        <f>'実質公債費比率（分子）の構造'!M$50</f>
        <v>104</v>
      </c>
      <c r="I44" s="139"/>
      <c r="J44" s="139"/>
      <c r="K44" s="139">
        <f>'実質公債費比率（分子）の構造'!N$50</f>
        <v>403</v>
      </c>
      <c r="L44" s="139"/>
      <c r="M44" s="139"/>
      <c r="N44" s="139">
        <f>'実質公債費比率（分子）の構造'!O$50</f>
        <v>678</v>
      </c>
      <c r="O44" s="139"/>
      <c r="P44" s="139"/>
    </row>
    <row r="45" spans="1:16" x14ac:dyDescent="0.2">
      <c r="A45" s="139" t="s">
        <v>64</v>
      </c>
      <c r="B45" s="139">
        <f>'実質公債費比率（分子）の構造'!K$49</f>
        <v>956</v>
      </c>
      <c r="C45" s="139"/>
      <c r="D45" s="139"/>
      <c r="E45" s="139">
        <f>'実質公債費比率（分子）の構造'!L$49</f>
        <v>978</v>
      </c>
      <c r="F45" s="139"/>
      <c r="G45" s="139"/>
      <c r="H45" s="139">
        <f>'実質公債費比率（分子）の構造'!M$49</f>
        <v>992</v>
      </c>
      <c r="I45" s="139"/>
      <c r="J45" s="139"/>
      <c r="K45" s="139">
        <f>'実質公債費比率（分子）の構造'!N$49</f>
        <v>899</v>
      </c>
      <c r="L45" s="139"/>
      <c r="M45" s="139"/>
      <c r="N45" s="139">
        <f>'実質公債費比率（分子）の構造'!O$49</f>
        <v>874</v>
      </c>
      <c r="O45" s="139"/>
      <c r="P45" s="139"/>
    </row>
    <row r="46" spans="1:16" x14ac:dyDescent="0.2">
      <c r="A46" s="139" t="s">
        <v>65</v>
      </c>
      <c r="B46" s="139">
        <f>'実質公債費比率（分子）の構造'!K$48</f>
        <v>1004</v>
      </c>
      <c r="C46" s="139"/>
      <c r="D46" s="139"/>
      <c r="E46" s="139">
        <f>'実質公債費比率（分子）の構造'!L$48</f>
        <v>1210</v>
      </c>
      <c r="F46" s="139"/>
      <c r="G46" s="139"/>
      <c r="H46" s="139">
        <f>'実質公債費比率（分子）の構造'!M$48</f>
        <v>1304</v>
      </c>
      <c r="I46" s="139"/>
      <c r="J46" s="139"/>
      <c r="K46" s="139">
        <f>'実質公債費比率（分子）の構造'!N$48</f>
        <v>1217</v>
      </c>
      <c r="L46" s="139"/>
      <c r="M46" s="139"/>
      <c r="N46" s="139">
        <f>'実質公債費比率（分子）の構造'!O$48</f>
        <v>1205</v>
      </c>
      <c r="O46" s="139"/>
      <c r="P46" s="139"/>
    </row>
    <row r="47" spans="1:16" x14ac:dyDescent="0.2">
      <c r="A47" s="139" t="s">
        <v>13</v>
      </c>
      <c r="B47" s="139">
        <f>'実質公債費比率（分子）の構造'!K$47</f>
        <v>223</v>
      </c>
      <c r="C47" s="139"/>
      <c r="D47" s="139"/>
      <c r="E47" s="139">
        <f>'実質公債費比率（分子）の構造'!L$47</f>
        <v>516</v>
      </c>
      <c r="F47" s="139"/>
      <c r="G47" s="139"/>
      <c r="H47" s="139">
        <f>'実質公債費比率（分子）の構造'!M$47</f>
        <v>806</v>
      </c>
      <c r="I47" s="139"/>
      <c r="J47" s="139"/>
      <c r="K47" s="139">
        <f>'実質公債費比率（分子）の構造'!N$47</f>
        <v>1087</v>
      </c>
      <c r="L47" s="139"/>
      <c r="M47" s="139"/>
      <c r="N47" s="139">
        <f>'実質公債費比率（分子）の構造'!O$47</f>
        <v>1390</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52997</v>
      </c>
      <c r="C49" s="139"/>
      <c r="D49" s="139"/>
      <c r="E49" s="139">
        <f>'実質公債費比率（分子）の構造'!L$45</f>
        <v>52703</v>
      </c>
      <c r="F49" s="139"/>
      <c r="G49" s="139"/>
      <c r="H49" s="139">
        <f>'実質公債費比率（分子）の構造'!M$45</f>
        <v>50253</v>
      </c>
      <c r="I49" s="139"/>
      <c r="J49" s="139"/>
      <c r="K49" s="139">
        <f>'実質公債費比率（分子）の構造'!N$45</f>
        <v>50631</v>
      </c>
      <c r="L49" s="139"/>
      <c r="M49" s="139"/>
      <c r="N49" s="139">
        <f>'実質公債費比率（分子）の構造'!O$45</f>
        <v>48219</v>
      </c>
      <c r="O49" s="139"/>
      <c r="P49" s="139"/>
    </row>
    <row r="50" spans="1:16" x14ac:dyDescent="0.2">
      <c r="A50" s="139" t="s">
        <v>68</v>
      </c>
      <c r="B50" s="139" t="e">
        <f>NA()</f>
        <v>#N/A</v>
      </c>
      <c r="C50" s="139">
        <f>IF(ISNUMBER('実質公債費比率（分子）の構造'!K$53),'実質公債費比率（分子）の構造'!K$53,NA())</f>
        <v>14992</v>
      </c>
      <c r="D50" s="139" t="e">
        <f>NA()</f>
        <v>#N/A</v>
      </c>
      <c r="E50" s="139" t="e">
        <f>NA()</f>
        <v>#N/A</v>
      </c>
      <c r="F50" s="139">
        <f>IF(ISNUMBER('実質公債費比率（分子）の構造'!L$53),'実質公債費比率（分子）の構造'!L$53,NA())</f>
        <v>17596</v>
      </c>
      <c r="G50" s="139" t="e">
        <f>NA()</f>
        <v>#N/A</v>
      </c>
      <c r="H50" s="139" t="e">
        <f>NA()</f>
        <v>#N/A</v>
      </c>
      <c r="I50" s="139">
        <f>IF(ISNUMBER('実質公債費比率（分子）の構造'!M$53),'実質公債費比率（分子）の構造'!M$53,NA())</f>
        <v>16100</v>
      </c>
      <c r="J50" s="139" t="e">
        <f>NA()</f>
        <v>#N/A</v>
      </c>
      <c r="K50" s="139" t="e">
        <f>NA()</f>
        <v>#N/A</v>
      </c>
      <c r="L50" s="139">
        <f>IF(ISNUMBER('実質公債費比率（分子）の構造'!N$53),'実質公債費比率（分子）の構造'!N$53,NA())</f>
        <v>18067</v>
      </c>
      <c r="M50" s="139" t="e">
        <f>NA()</f>
        <v>#N/A</v>
      </c>
      <c r="N50" s="139" t="e">
        <f>NA()</f>
        <v>#N/A</v>
      </c>
      <c r="O50" s="139">
        <f>IF(ISNUMBER('実質公債費比率（分子）の構造'!O$53),'実質公債費比率（分子）の構造'!O$53,NA())</f>
        <v>18576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451577</v>
      </c>
      <c r="E56" s="138"/>
      <c r="F56" s="138"/>
      <c r="G56" s="138">
        <f>'将来負担比率（分子）の構造'!J$52</f>
        <v>440146</v>
      </c>
      <c r="H56" s="138"/>
      <c r="I56" s="138"/>
      <c r="J56" s="138">
        <f>'将来負担比率（分子）の構造'!K$52</f>
        <v>422305</v>
      </c>
      <c r="K56" s="138"/>
      <c r="L56" s="138"/>
      <c r="M56" s="138">
        <f>'将来負担比率（分子）の構造'!L$52</f>
        <v>402233</v>
      </c>
      <c r="N56" s="138"/>
      <c r="O56" s="138"/>
      <c r="P56" s="138">
        <f>'将来負担比率（分子）の構造'!M$52</f>
        <v>386005</v>
      </c>
    </row>
    <row r="57" spans="1:16" x14ac:dyDescent="0.2">
      <c r="A57" s="138" t="s">
        <v>42</v>
      </c>
      <c r="B57" s="138"/>
      <c r="C57" s="138"/>
      <c r="D57" s="138">
        <f>'将来負担比率（分子）の構造'!I$51</f>
        <v>13269</v>
      </c>
      <c r="E57" s="138"/>
      <c r="F57" s="138"/>
      <c r="G57" s="138">
        <f>'将来負担比率（分子）の構造'!J$51</f>
        <v>10993</v>
      </c>
      <c r="H57" s="138"/>
      <c r="I57" s="138"/>
      <c r="J57" s="138">
        <f>'将来負担比率（分子）の構造'!K$51</f>
        <v>10760</v>
      </c>
      <c r="K57" s="138"/>
      <c r="L57" s="138"/>
      <c r="M57" s="138">
        <f>'将来負担比率（分子）の構造'!L$51</f>
        <v>10502</v>
      </c>
      <c r="N57" s="138"/>
      <c r="O57" s="138"/>
      <c r="P57" s="138">
        <f>'将来負担比率（分子）の構造'!M$51</f>
        <v>10232</v>
      </c>
    </row>
    <row r="58" spans="1:16" x14ac:dyDescent="0.2">
      <c r="A58" s="138" t="s">
        <v>41</v>
      </c>
      <c r="B58" s="138"/>
      <c r="C58" s="138"/>
      <c r="D58" s="138">
        <f>'将来負担比率（分子）の構造'!I$50</f>
        <v>42972</v>
      </c>
      <c r="E58" s="138"/>
      <c r="F58" s="138"/>
      <c r="G58" s="138">
        <f>'将来負担比率（分子）の構造'!J$50</f>
        <v>49651</v>
      </c>
      <c r="H58" s="138"/>
      <c r="I58" s="138"/>
      <c r="J58" s="138">
        <f>'将来負担比率（分子）の構造'!K$50</f>
        <v>47820</v>
      </c>
      <c r="K58" s="138"/>
      <c r="L58" s="138"/>
      <c r="M58" s="138">
        <f>'将来負担比率（分子）の構造'!L$50</f>
        <v>59144</v>
      </c>
      <c r="N58" s="138"/>
      <c r="O58" s="138"/>
      <c r="P58" s="138">
        <f>'将来負担比率（分子）の構造'!M$50</f>
        <v>60263</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5649</v>
      </c>
      <c r="C61" s="138"/>
      <c r="D61" s="138"/>
      <c r="E61" s="138">
        <f>'将来負担比率（分子）の構造'!J$46</f>
        <v>5400</v>
      </c>
      <c r="F61" s="138"/>
      <c r="G61" s="138"/>
      <c r="H61" s="138">
        <f>'将来負担比率（分子）の構造'!K$46</f>
        <v>5657</v>
      </c>
      <c r="I61" s="138"/>
      <c r="J61" s="138"/>
      <c r="K61" s="138">
        <f>'将来負担比率（分子）の構造'!L$46</f>
        <v>5369</v>
      </c>
      <c r="L61" s="138"/>
      <c r="M61" s="138"/>
      <c r="N61" s="138">
        <f>'将来負担比率（分子）の構造'!M$46</f>
        <v>4466</v>
      </c>
      <c r="O61" s="138"/>
      <c r="P61" s="138"/>
    </row>
    <row r="62" spans="1:16" x14ac:dyDescent="0.2">
      <c r="A62" s="138" t="s">
        <v>35</v>
      </c>
      <c r="B62" s="138">
        <f>'将来負担比率（分子）の構造'!I$45</f>
        <v>68057</v>
      </c>
      <c r="C62" s="138"/>
      <c r="D62" s="138"/>
      <c r="E62" s="138">
        <f>'将来負担比率（分子）の構造'!J$45</f>
        <v>65769</v>
      </c>
      <c r="F62" s="138"/>
      <c r="G62" s="138"/>
      <c r="H62" s="138">
        <f>'将来負担比率（分子）の構造'!K$45</f>
        <v>64177</v>
      </c>
      <c r="I62" s="138"/>
      <c r="J62" s="138"/>
      <c r="K62" s="138">
        <f>'将来負担比率（分子）の構造'!L$45</f>
        <v>66321</v>
      </c>
      <c r="L62" s="138"/>
      <c r="M62" s="138"/>
      <c r="N62" s="138">
        <f>'将来負担比率（分子）の構造'!M$45</f>
        <v>65583</v>
      </c>
      <c r="O62" s="138"/>
      <c r="P62" s="138"/>
    </row>
    <row r="63" spans="1:16" x14ac:dyDescent="0.2">
      <c r="A63" s="138" t="s">
        <v>34</v>
      </c>
      <c r="B63" s="138">
        <f>'将来負担比率（分子）の構造'!I$44</f>
        <v>15793</v>
      </c>
      <c r="C63" s="138"/>
      <c r="D63" s="138"/>
      <c r="E63" s="138">
        <f>'将来負担比率（分子）の構造'!J$44</f>
        <v>15184</v>
      </c>
      <c r="F63" s="138"/>
      <c r="G63" s="138"/>
      <c r="H63" s="138">
        <f>'将来負担比率（分子）の構造'!K$44</f>
        <v>15294</v>
      </c>
      <c r="I63" s="138"/>
      <c r="J63" s="138"/>
      <c r="K63" s="138">
        <f>'将来負担比率（分子）の構造'!L$44</f>
        <v>15365</v>
      </c>
      <c r="L63" s="138"/>
      <c r="M63" s="138"/>
      <c r="N63" s="138">
        <f>'将来負担比率（分子）の構造'!M$44</f>
        <v>15008</v>
      </c>
      <c r="O63" s="138"/>
      <c r="P63" s="138"/>
    </row>
    <row r="64" spans="1:16" x14ac:dyDescent="0.2">
      <c r="A64" s="138" t="s">
        <v>33</v>
      </c>
      <c r="B64" s="138">
        <f>'将来負担比率（分子）の構造'!I$43</f>
        <v>17308</v>
      </c>
      <c r="C64" s="138"/>
      <c r="D64" s="138"/>
      <c r="E64" s="138">
        <f>'将来負担比率（分子）の構造'!J$43</f>
        <v>14478</v>
      </c>
      <c r="F64" s="138"/>
      <c r="G64" s="138"/>
      <c r="H64" s="138">
        <f>'将来負担比率（分子）の構造'!K$43</f>
        <v>11373</v>
      </c>
      <c r="I64" s="138"/>
      <c r="J64" s="138"/>
      <c r="K64" s="138">
        <f>'将来負担比率（分子）の構造'!L$43</f>
        <v>10226</v>
      </c>
      <c r="L64" s="138"/>
      <c r="M64" s="138"/>
      <c r="N64" s="138">
        <f>'将来負担比率（分子）の構造'!M$43</f>
        <v>16074</v>
      </c>
      <c r="O64" s="138"/>
      <c r="P64" s="138"/>
    </row>
    <row r="65" spans="1:16" x14ac:dyDescent="0.2">
      <c r="A65" s="138" t="s">
        <v>32</v>
      </c>
      <c r="B65" s="138">
        <f>'将来負担比率（分子）の構造'!I$42</f>
        <v>229</v>
      </c>
      <c r="C65" s="138"/>
      <c r="D65" s="138"/>
      <c r="E65" s="138">
        <f>'将来負担比率（分子）の構造'!J$42</f>
        <v>180</v>
      </c>
      <c r="F65" s="138"/>
      <c r="G65" s="138"/>
      <c r="H65" s="138">
        <f>'将来負担比率（分子）の構造'!K$42</f>
        <v>161</v>
      </c>
      <c r="I65" s="138"/>
      <c r="J65" s="138"/>
      <c r="K65" s="138">
        <f>'将来負担比率（分子）の構造'!L$42</f>
        <v>7916</v>
      </c>
      <c r="L65" s="138"/>
      <c r="M65" s="138"/>
      <c r="N65" s="138">
        <f>'将来負担比率（分子）の構造'!M$42</f>
        <v>7422</v>
      </c>
      <c r="O65" s="138"/>
      <c r="P65" s="138"/>
    </row>
    <row r="66" spans="1:16" x14ac:dyDescent="0.2">
      <c r="A66" s="138" t="s">
        <v>31</v>
      </c>
      <c r="B66" s="138">
        <f>'将来負担比率（分子）の構造'!I$41</f>
        <v>634894</v>
      </c>
      <c r="C66" s="138"/>
      <c r="D66" s="138"/>
      <c r="E66" s="138">
        <f>'将来負担比率（分子）の構造'!J$41</f>
        <v>634097</v>
      </c>
      <c r="F66" s="138"/>
      <c r="G66" s="138"/>
      <c r="H66" s="138">
        <f>'将来負担比率（分子）の構造'!K$41</f>
        <v>619116</v>
      </c>
      <c r="I66" s="138"/>
      <c r="J66" s="138"/>
      <c r="K66" s="138">
        <f>'将来負担比率（分子）の構造'!L$41</f>
        <v>606497</v>
      </c>
      <c r="L66" s="138"/>
      <c r="M66" s="138"/>
      <c r="N66" s="138">
        <f>'将来負担比率（分子）の構造'!M$41</f>
        <v>597510</v>
      </c>
      <c r="O66" s="138"/>
      <c r="P66" s="138"/>
    </row>
    <row r="67" spans="1:16" x14ac:dyDescent="0.2">
      <c r="A67" s="138" t="s">
        <v>72</v>
      </c>
      <c r="B67" s="138" t="e">
        <f>NA()</f>
        <v>#N/A</v>
      </c>
      <c r="C67" s="138">
        <f>IF(ISNUMBER('将来負担比率（分子）の構造'!I$53), IF('将来負担比率（分子）の構造'!I$53 &lt; 0, 0, '将来負担比率（分子）の構造'!I$53), NA())</f>
        <v>234112</v>
      </c>
      <c r="D67" s="138" t="e">
        <f>NA()</f>
        <v>#N/A</v>
      </c>
      <c r="E67" s="138" t="e">
        <f>NA()</f>
        <v>#N/A</v>
      </c>
      <c r="F67" s="138">
        <f>IF(ISNUMBER('将来負担比率（分子）の構造'!J$53), IF('将来負担比率（分子）の構造'!J$53 &lt; 0, 0, '将来負担比率（分子）の構造'!J$53), NA())</f>
        <v>234319</v>
      </c>
      <c r="G67" s="138" t="e">
        <f>NA()</f>
        <v>#N/A</v>
      </c>
      <c r="H67" s="138" t="e">
        <f>NA()</f>
        <v>#N/A</v>
      </c>
      <c r="I67" s="138">
        <f>IF(ISNUMBER('将来負担比率（分子）の構造'!K$53), IF('将来負担比率（分子）の構造'!K$53 &lt; 0, 0, '将来負担比率（分子）の構造'!K$53), NA())</f>
        <v>234893</v>
      </c>
      <c r="J67" s="138" t="e">
        <f>NA()</f>
        <v>#N/A</v>
      </c>
      <c r="K67" s="138" t="e">
        <f>NA()</f>
        <v>#N/A</v>
      </c>
      <c r="L67" s="138">
        <f>IF(ISNUMBER('将来負担比率（分子）の構造'!L$53), IF('将来負担比率（分子）の構造'!L$53 &lt; 0, 0, '将来負担比率（分子）の構造'!L$53), NA())</f>
        <v>239816</v>
      </c>
      <c r="M67" s="138" t="e">
        <f>NA()</f>
        <v>#N/A</v>
      </c>
      <c r="N67" s="138" t="e">
        <f>NA()</f>
        <v>#N/A</v>
      </c>
      <c r="O67" s="138">
        <f>IF(ISNUMBER('将来負担比率（分子）の構造'!M$53), IF('将来負担比率（分子）の構造'!M$53 &lt; 0, 0, '将来負担比率（分子）の構造'!M$53), NA())</f>
        <v>249563</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4003</v>
      </c>
      <c r="C72" s="142">
        <f>基金残高に係る経年分析!G55</f>
        <v>4004</v>
      </c>
      <c r="D72" s="142">
        <f>基金残高に係る経年分析!H55</f>
        <v>4010</v>
      </c>
    </row>
    <row r="73" spans="1:16" x14ac:dyDescent="0.2">
      <c r="A73" s="141" t="s">
        <v>75</v>
      </c>
      <c r="B73" s="142">
        <f>基金残高に係る経年分析!F56</f>
        <v>10105</v>
      </c>
      <c r="C73" s="142">
        <f>基金残高に係る経年分析!G56</f>
        <v>10138</v>
      </c>
      <c r="D73" s="142">
        <f>基金残高に係る経年分析!H56</f>
        <v>10212</v>
      </c>
    </row>
    <row r="74" spans="1:16" x14ac:dyDescent="0.2">
      <c r="A74" s="141" t="s">
        <v>76</v>
      </c>
      <c r="B74" s="142">
        <f>基金残高に係る経年分析!F57</f>
        <v>48395</v>
      </c>
      <c r="C74" s="142">
        <f>基金残高に係る経年分析!G57</f>
        <v>49399</v>
      </c>
      <c r="D74" s="142">
        <f>基金残高に係る経年分析!H57</f>
        <v>47244</v>
      </c>
    </row>
  </sheetData>
  <sheetProtection algorithmName="SHA-512" hashValue="AGK+Bj74v1Hs6PYcOGIIYVJsyA13Fr8ug8c7DfQRb37mhcQ9MgqW0Ig09WQbo4h6QvFTgH5ybEekCce7YM90MA==" saltValue="wnHEzSE/+2VuDQPERSbEUA=="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76972437</v>
      </c>
      <c r="S5" s="653"/>
      <c r="T5" s="653"/>
      <c r="U5" s="653"/>
      <c r="V5" s="653"/>
      <c r="W5" s="653"/>
      <c r="X5" s="653"/>
      <c r="Y5" s="654"/>
      <c r="Z5" s="664">
        <v>19.8</v>
      </c>
      <c r="AA5" s="664"/>
      <c r="AB5" s="664"/>
      <c r="AC5" s="664"/>
      <c r="AD5" s="665">
        <v>59332362</v>
      </c>
      <c r="AE5" s="665"/>
      <c r="AF5" s="665"/>
      <c r="AG5" s="665"/>
      <c r="AH5" s="665"/>
      <c r="AI5" s="665"/>
      <c r="AJ5" s="665"/>
      <c r="AK5" s="665"/>
      <c r="AL5" s="649">
        <v>26.6</v>
      </c>
      <c r="AM5" s="650"/>
      <c r="AN5" s="650"/>
      <c r="AO5" s="651"/>
      <c r="AP5" s="635" t="s">
        <v>195</v>
      </c>
      <c r="AQ5" s="636"/>
      <c r="AR5" s="636"/>
      <c r="AS5" s="636"/>
      <c r="AT5" s="636"/>
      <c r="AU5" s="636"/>
      <c r="AV5" s="636"/>
      <c r="AW5" s="636"/>
      <c r="AX5" s="636"/>
      <c r="AY5" s="636"/>
      <c r="AZ5" s="636"/>
      <c r="BA5" s="636"/>
      <c r="BB5" s="636"/>
      <c r="BC5" s="637"/>
      <c r="BD5" s="560">
        <v>76962164</v>
      </c>
      <c r="BE5" s="561"/>
      <c r="BF5" s="561"/>
      <c r="BG5" s="561"/>
      <c r="BH5" s="561"/>
      <c r="BI5" s="561"/>
      <c r="BJ5" s="561"/>
      <c r="BK5" s="562"/>
      <c r="BL5" s="643">
        <v>100</v>
      </c>
      <c r="BM5" s="643"/>
      <c r="BN5" s="643"/>
      <c r="BO5" s="643"/>
      <c r="BP5" s="638">
        <v>435638</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13650946</v>
      </c>
      <c r="S6" s="561"/>
      <c r="T6" s="561"/>
      <c r="U6" s="561"/>
      <c r="V6" s="561"/>
      <c r="W6" s="561"/>
      <c r="X6" s="561"/>
      <c r="Y6" s="562"/>
      <c r="Z6" s="643">
        <v>3.5</v>
      </c>
      <c r="AA6" s="643"/>
      <c r="AB6" s="643"/>
      <c r="AC6" s="643"/>
      <c r="AD6" s="638">
        <v>13650946</v>
      </c>
      <c r="AE6" s="638"/>
      <c r="AF6" s="638"/>
      <c r="AG6" s="638"/>
      <c r="AH6" s="638"/>
      <c r="AI6" s="638"/>
      <c r="AJ6" s="638"/>
      <c r="AK6" s="638"/>
      <c r="AL6" s="563">
        <v>6.1</v>
      </c>
      <c r="AM6" s="644"/>
      <c r="AN6" s="644"/>
      <c r="AO6" s="646"/>
      <c r="AP6" s="557" t="s">
        <v>200</v>
      </c>
      <c r="AQ6" s="558"/>
      <c r="AR6" s="558"/>
      <c r="AS6" s="558"/>
      <c r="AT6" s="558"/>
      <c r="AU6" s="558"/>
      <c r="AV6" s="558"/>
      <c r="AW6" s="558"/>
      <c r="AX6" s="558"/>
      <c r="AY6" s="558"/>
      <c r="AZ6" s="558"/>
      <c r="BA6" s="558"/>
      <c r="BB6" s="558"/>
      <c r="BC6" s="559"/>
      <c r="BD6" s="560">
        <v>76962164</v>
      </c>
      <c r="BE6" s="561"/>
      <c r="BF6" s="561"/>
      <c r="BG6" s="561"/>
      <c r="BH6" s="561"/>
      <c r="BI6" s="561"/>
      <c r="BJ6" s="561"/>
      <c r="BK6" s="562"/>
      <c r="BL6" s="643">
        <v>100</v>
      </c>
      <c r="BM6" s="643"/>
      <c r="BN6" s="643"/>
      <c r="BO6" s="643"/>
      <c r="BP6" s="638">
        <v>435638</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1141573</v>
      </c>
      <c r="CN6" s="561"/>
      <c r="CO6" s="561"/>
      <c r="CP6" s="561"/>
      <c r="CQ6" s="561"/>
      <c r="CR6" s="561"/>
      <c r="CS6" s="561"/>
      <c r="CT6" s="562"/>
      <c r="CU6" s="643">
        <v>0.3</v>
      </c>
      <c r="CV6" s="643"/>
      <c r="CW6" s="643"/>
      <c r="CX6" s="643"/>
      <c r="CY6" s="566">
        <v>154349</v>
      </c>
      <c r="CZ6" s="561"/>
      <c r="DA6" s="561"/>
      <c r="DB6" s="561"/>
      <c r="DC6" s="561"/>
      <c r="DD6" s="561"/>
      <c r="DE6" s="561"/>
      <c r="DF6" s="561"/>
      <c r="DG6" s="561"/>
      <c r="DH6" s="561"/>
      <c r="DI6" s="561"/>
      <c r="DJ6" s="561"/>
      <c r="DK6" s="562"/>
      <c r="DL6" s="566">
        <v>1130996</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1494489</v>
      </c>
      <c r="S7" s="561"/>
      <c r="T7" s="561"/>
      <c r="U7" s="561"/>
      <c r="V7" s="561"/>
      <c r="W7" s="561"/>
      <c r="X7" s="561"/>
      <c r="Y7" s="562"/>
      <c r="Z7" s="643">
        <v>0.4</v>
      </c>
      <c r="AA7" s="643"/>
      <c r="AB7" s="643"/>
      <c r="AC7" s="643"/>
      <c r="AD7" s="638">
        <v>1494489</v>
      </c>
      <c r="AE7" s="638"/>
      <c r="AF7" s="638"/>
      <c r="AG7" s="638"/>
      <c r="AH7" s="638"/>
      <c r="AI7" s="638"/>
      <c r="AJ7" s="638"/>
      <c r="AK7" s="638"/>
      <c r="AL7" s="563">
        <v>0.7</v>
      </c>
      <c r="AM7" s="644"/>
      <c r="AN7" s="644"/>
      <c r="AO7" s="646"/>
      <c r="AP7" s="557" t="s">
        <v>203</v>
      </c>
      <c r="AQ7" s="558"/>
      <c r="AR7" s="558"/>
      <c r="AS7" s="558"/>
      <c r="AT7" s="558"/>
      <c r="AU7" s="558"/>
      <c r="AV7" s="558"/>
      <c r="AW7" s="558"/>
      <c r="AX7" s="558"/>
      <c r="AY7" s="558"/>
      <c r="AZ7" s="558"/>
      <c r="BA7" s="558"/>
      <c r="BB7" s="558"/>
      <c r="BC7" s="559"/>
      <c r="BD7" s="560">
        <v>18976811</v>
      </c>
      <c r="BE7" s="561"/>
      <c r="BF7" s="561"/>
      <c r="BG7" s="561"/>
      <c r="BH7" s="561"/>
      <c r="BI7" s="561"/>
      <c r="BJ7" s="561"/>
      <c r="BK7" s="562"/>
      <c r="BL7" s="643">
        <v>24.7</v>
      </c>
      <c r="BM7" s="643"/>
      <c r="BN7" s="643"/>
      <c r="BO7" s="643"/>
      <c r="BP7" s="638">
        <v>435638</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27736262</v>
      </c>
      <c r="CN7" s="561"/>
      <c r="CO7" s="561"/>
      <c r="CP7" s="561"/>
      <c r="CQ7" s="561"/>
      <c r="CR7" s="561"/>
      <c r="CS7" s="561"/>
      <c r="CT7" s="562"/>
      <c r="CU7" s="643">
        <v>7.4</v>
      </c>
      <c r="CV7" s="643"/>
      <c r="CW7" s="643"/>
      <c r="CX7" s="643"/>
      <c r="CY7" s="566">
        <v>2287478</v>
      </c>
      <c r="CZ7" s="561"/>
      <c r="DA7" s="561"/>
      <c r="DB7" s="561"/>
      <c r="DC7" s="561"/>
      <c r="DD7" s="561"/>
      <c r="DE7" s="561"/>
      <c r="DF7" s="561"/>
      <c r="DG7" s="561"/>
      <c r="DH7" s="561"/>
      <c r="DI7" s="561"/>
      <c r="DJ7" s="561"/>
      <c r="DK7" s="562"/>
      <c r="DL7" s="566">
        <v>21764421</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435618</v>
      </c>
      <c r="BE8" s="561"/>
      <c r="BF8" s="561"/>
      <c r="BG8" s="561"/>
      <c r="BH8" s="561"/>
      <c r="BI8" s="561"/>
      <c r="BJ8" s="561"/>
      <c r="BK8" s="562"/>
      <c r="BL8" s="643">
        <v>0.6</v>
      </c>
      <c r="BM8" s="643"/>
      <c r="BN8" s="643"/>
      <c r="BO8" s="643"/>
      <c r="BP8" s="638">
        <v>138244</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53768557</v>
      </c>
      <c r="CN8" s="561"/>
      <c r="CO8" s="561"/>
      <c r="CP8" s="561"/>
      <c r="CQ8" s="561"/>
      <c r="CR8" s="561"/>
      <c r="CS8" s="561"/>
      <c r="CT8" s="562"/>
      <c r="CU8" s="563">
        <v>14.3</v>
      </c>
      <c r="CV8" s="644"/>
      <c r="CW8" s="644"/>
      <c r="CX8" s="645"/>
      <c r="CY8" s="566">
        <v>1421976</v>
      </c>
      <c r="CZ8" s="561"/>
      <c r="DA8" s="561"/>
      <c r="DB8" s="561"/>
      <c r="DC8" s="561"/>
      <c r="DD8" s="561"/>
      <c r="DE8" s="561"/>
      <c r="DF8" s="561"/>
      <c r="DG8" s="561"/>
      <c r="DH8" s="561"/>
      <c r="DI8" s="561"/>
      <c r="DJ8" s="561"/>
      <c r="DK8" s="562"/>
      <c r="DL8" s="566">
        <v>47463755</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48311</v>
      </c>
      <c r="S9" s="561"/>
      <c r="T9" s="561"/>
      <c r="U9" s="561"/>
      <c r="V9" s="561"/>
      <c r="W9" s="561"/>
      <c r="X9" s="561"/>
      <c r="Y9" s="562"/>
      <c r="Z9" s="563">
        <v>0</v>
      </c>
      <c r="AA9" s="644"/>
      <c r="AB9" s="644"/>
      <c r="AC9" s="645"/>
      <c r="AD9" s="566">
        <v>48311</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14745888</v>
      </c>
      <c r="BE9" s="561"/>
      <c r="BF9" s="561"/>
      <c r="BG9" s="561"/>
      <c r="BH9" s="561"/>
      <c r="BI9" s="561"/>
      <c r="BJ9" s="561"/>
      <c r="BK9" s="562"/>
      <c r="BL9" s="643">
        <v>19.2</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17310548</v>
      </c>
      <c r="CN9" s="561"/>
      <c r="CO9" s="561"/>
      <c r="CP9" s="561"/>
      <c r="CQ9" s="561"/>
      <c r="CR9" s="561"/>
      <c r="CS9" s="561"/>
      <c r="CT9" s="562"/>
      <c r="CU9" s="563">
        <v>4.5999999999999996</v>
      </c>
      <c r="CV9" s="644"/>
      <c r="CW9" s="644"/>
      <c r="CX9" s="645"/>
      <c r="CY9" s="566">
        <v>1098138</v>
      </c>
      <c r="CZ9" s="561"/>
      <c r="DA9" s="561"/>
      <c r="DB9" s="561"/>
      <c r="DC9" s="561"/>
      <c r="DD9" s="561"/>
      <c r="DE9" s="561"/>
      <c r="DF9" s="561"/>
      <c r="DG9" s="561"/>
      <c r="DH9" s="561"/>
      <c r="DI9" s="561"/>
      <c r="DJ9" s="561"/>
      <c r="DK9" s="562"/>
      <c r="DL9" s="566">
        <v>11172873</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77855</v>
      </c>
      <c r="S10" s="561"/>
      <c r="T10" s="561"/>
      <c r="U10" s="561"/>
      <c r="V10" s="561"/>
      <c r="W10" s="561"/>
      <c r="X10" s="561"/>
      <c r="Y10" s="562"/>
      <c r="Z10" s="563">
        <v>0</v>
      </c>
      <c r="AA10" s="644"/>
      <c r="AB10" s="644"/>
      <c r="AC10" s="645"/>
      <c r="AD10" s="566">
        <v>77855</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804923</v>
      </c>
      <c r="BE10" s="561"/>
      <c r="BF10" s="561"/>
      <c r="BG10" s="561"/>
      <c r="BH10" s="561"/>
      <c r="BI10" s="561"/>
      <c r="BJ10" s="561"/>
      <c r="BK10" s="562"/>
      <c r="BL10" s="643">
        <v>1</v>
      </c>
      <c r="BM10" s="643"/>
      <c r="BN10" s="643"/>
      <c r="BO10" s="643"/>
      <c r="BP10" s="638">
        <v>38294</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1590709</v>
      </c>
      <c r="CN10" s="561"/>
      <c r="CO10" s="561"/>
      <c r="CP10" s="561"/>
      <c r="CQ10" s="561"/>
      <c r="CR10" s="561"/>
      <c r="CS10" s="561"/>
      <c r="CT10" s="562"/>
      <c r="CU10" s="563">
        <v>0.4</v>
      </c>
      <c r="CV10" s="644"/>
      <c r="CW10" s="644"/>
      <c r="CX10" s="645"/>
      <c r="CY10" s="566">
        <v>52933</v>
      </c>
      <c r="CZ10" s="561"/>
      <c r="DA10" s="561"/>
      <c r="DB10" s="561"/>
      <c r="DC10" s="561"/>
      <c r="DD10" s="561"/>
      <c r="DE10" s="561"/>
      <c r="DF10" s="561"/>
      <c r="DG10" s="561"/>
      <c r="DH10" s="561"/>
      <c r="DI10" s="561"/>
      <c r="DJ10" s="561"/>
      <c r="DK10" s="562"/>
      <c r="DL10" s="566">
        <v>1027539</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18504</v>
      </c>
      <c r="S11" s="561"/>
      <c r="T11" s="561"/>
      <c r="U11" s="561"/>
      <c r="V11" s="561"/>
      <c r="W11" s="561"/>
      <c r="X11" s="561"/>
      <c r="Y11" s="562"/>
      <c r="Z11" s="563">
        <v>0</v>
      </c>
      <c r="AA11" s="644"/>
      <c r="AB11" s="644"/>
      <c r="AC11" s="645"/>
      <c r="AD11" s="566">
        <v>18504</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633344</v>
      </c>
      <c r="BE11" s="561"/>
      <c r="BF11" s="561"/>
      <c r="BG11" s="561"/>
      <c r="BH11" s="561"/>
      <c r="BI11" s="561"/>
      <c r="BJ11" s="561"/>
      <c r="BK11" s="562"/>
      <c r="BL11" s="643">
        <v>0.8</v>
      </c>
      <c r="BM11" s="643"/>
      <c r="BN11" s="643"/>
      <c r="BO11" s="643"/>
      <c r="BP11" s="638">
        <v>259100</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25656292</v>
      </c>
      <c r="CN11" s="561"/>
      <c r="CO11" s="561"/>
      <c r="CP11" s="561"/>
      <c r="CQ11" s="561"/>
      <c r="CR11" s="561"/>
      <c r="CS11" s="561"/>
      <c r="CT11" s="562"/>
      <c r="CU11" s="563">
        <v>6.8</v>
      </c>
      <c r="CV11" s="644"/>
      <c r="CW11" s="644"/>
      <c r="CX11" s="645"/>
      <c r="CY11" s="566">
        <v>10645006</v>
      </c>
      <c r="CZ11" s="561"/>
      <c r="DA11" s="561"/>
      <c r="DB11" s="561"/>
      <c r="DC11" s="561"/>
      <c r="DD11" s="561"/>
      <c r="DE11" s="561"/>
      <c r="DF11" s="561"/>
      <c r="DG11" s="561"/>
      <c r="DH11" s="561"/>
      <c r="DI11" s="561"/>
      <c r="DJ11" s="561"/>
      <c r="DK11" s="562"/>
      <c r="DL11" s="566">
        <v>11193801</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76028</v>
      </c>
      <c r="S12" s="561"/>
      <c r="T12" s="561"/>
      <c r="U12" s="561"/>
      <c r="V12" s="561"/>
      <c r="W12" s="561"/>
      <c r="X12" s="561"/>
      <c r="Y12" s="562"/>
      <c r="Z12" s="563">
        <v>0</v>
      </c>
      <c r="AA12" s="644"/>
      <c r="AB12" s="644"/>
      <c r="AC12" s="645"/>
      <c r="AD12" s="566">
        <v>76028</v>
      </c>
      <c r="AE12" s="561"/>
      <c r="AF12" s="561"/>
      <c r="AG12" s="561"/>
      <c r="AH12" s="561"/>
      <c r="AI12" s="561"/>
      <c r="AJ12" s="561"/>
      <c r="AK12" s="562"/>
      <c r="AL12" s="563">
        <v>0</v>
      </c>
      <c r="AM12" s="644"/>
      <c r="AN12" s="644"/>
      <c r="AO12" s="646"/>
      <c r="AP12" s="557" t="s">
        <v>218</v>
      </c>
      <c r="AQ12" s="558"/>
      <c r="AR12" s="558"/>
      <c r="AS12" s="558"/>
      <c r="AT12" s="558"/>
      <c r="AU12" s="558"/>
      <c r="AV12" s="558"/>
      <c r="AW12" s="558"/>
      <c r="AX12" s="558"/>
      <c r="AY12" s="558"/>
      <c r="AZ12" s="558"/>
      <c r="BA12" s="558"/>
      <c r="BB12" s="558"/>
      <c r="BC12" s="559"/>
      <c r="BD12" s="560">
        <v>95497</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17779234</v>
      </c>
      <c r="CN12" s="561"/>
      <c r="CO12" s="561"/>
      <c r="CP12" s="561"/>
      <c r="CQ12" s="561"/>
      <c r="CR12" s="561"/>
      <c r="CS12" s="561"/>
      <c r="CT12" s="562"/>
      <c r="CU12" s="563">
        <v>4.7</v>
      </c>
      <c r="CV12" s="644"/>
      <c r="CW12" s="644"/>
      <c r="CX12" s="645"/>
      <c r="CY12" s="566">
        <v>2845746</v>
      </c>
      <c r="CZ12" s="561"/>
      <c r="DA12" s="561"/>
      <c r="DB12" s="561"/>
      <c r="DC12" s="561"/>
      <c r="DD12" s="561"/>
      <c r="DE12" s="561"/>
      <c r="DF12" s="561"/>
      <c r="DG12" s="561"/>
      <c r="DH12" s="561"/>
      <c r="DI12" s="561"/>
      <c r="DJ12" s="561"/>
      <c r="DK12" s="562"/>
      <c r="DL12" s="566">
        <v>9714681</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11935759</v>
      </c>
      <c r="S13" s="561"/>
      <c r="T13" s="561"/>
      <c r="U13" s="561"/>
      <c r="V13" s="561"/>
      <c r="W13" s="561"/>
      <c r="X13" s="561"/>
      <c r="Y13" s="562"/>
      <c r="Z13" s="563">
        <v>3.1</v>
      </c>
      <c r="AA13" s="644"/>
      <c r="AB13" s="644"/>
      <c r="AC13" s="645"/>
      <c r="AD13" s="566">
        <v>11935759</v>
      </c>
      <c r="AE13" s="561"/>
      <c r="AF13" s="561"/>
      <c r="AG13" s="561"/>
      <c r="AH13" s="561"/>
      <c r="AI13" s="561"/>
      <c r="AJ13" s="561"/>
      <c r="AK13" s="562"/>
      <c r="AL13" s="563">
        <v>5.4</v>
      </c>
      <c r="AM13" s="644"/>
      <c r="AN13" s="644"/>
      <c r="AO13" s="646"/>
      <c r="AP13" s="557" t="s">
        <v>221</v>
      </c>
      <c r="AQ13" s="558"/>
      <c r="AR13" s="558"/>
      <c r="AS13" s="558"/>
      <c r="AT13" s="558"/>
      <c r="AU13" s="558"/>
      <c r="AV13" s="558"/>
      <c r="AW13" s="558"/>
      <c r="AX13" s="558"/>
      <c r="AY13" s="558"/>
      <c r="AZ13" s="558"/>
      <c r="BA13" s="558"/>
      <c r="BB13" s="558"/>
      <c r="BC13" s="559"/>
      <c r="BD13" s="560">
        <v>979931</v>
      </c>
      <c r="BE13" s="561"/>
      <c r="BF13" s="561"/>
      <c r="BG13" s="561"/>
      <c r="BH13" s="561"/>
      <c r="BI13" s="561"/>
      <c r="BJ13" s="561"/>
      <c r="BK13" s="562"/>
      <c r="BL13" s="643">
        <v>1.3</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60001326</v>
      </c>
      <c r="CN13" s="561"/>
      <c r="CO13" s="561"/>
      <c r="CP13" s="561"/>
      <c r="CQ13" s="561"/>
      <c r="CR13" s="561"/>
      <c r="CS13" s="561"/>
      <c r="CT13" s="562"/>
      <c r="CU13" s="563">
        <v>16</v>
      </c>
      <c r="CV13" s="644"/>
      <c r="CW13" s="644"/>
      <c r="CX13" s="645"/>
      <c r="CY13" s="566">
        <v>49856963</v>
      </c>
      <c r="CZ13" s="561"/>
      <c r="DA13" s="561"/>
      <c r="DB13" s="561"/>
      <c r="DC13" s="561"/>
      <c r="DD13" s="561"/>
      <c r="DE13" s="561"/>
      <c r="DF13" s="561"/>
      <c r="DG13" s="561"/>
      <c r="DH13" s="561"/>
      <c r="DI13" s="561"/>
      <c r="DJ13" s="561"/>
      <c r="DK13" s="562"/>
      <c r="DL13" s="566">
        <v>12528434</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1281610</v>
      </c>
      <c r="BE14" s="561"/>
      <c r="BF14" s="561"/>
      <c r="BG14" s="561"/>
      <c r="BH14" s="561"/>
      <c r="BI14" s="561"/>
      <c r="BJ14" s="561"/>
      <c r="BK14" s="562"/>
      <c r="BL14" s="643">
        <v>1.7</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17153173</v>
      </c>
      <c r="CN14" s="561"/>
      <c r="CO14" s="561"/>
      <c r="CP14" s="561"/>
      <c r="CQ14" s="561"/>
      <c r="CR14" s="561"/>
      <c r="CS14" s="561"/>
      <c r="CT14" s="562"/>
      <c r="CU14" s="563">
        <v>4.5999999999999996</v>
      </c>
      <c r="CV14" s="644"/>
      <c r="CW14" s="644"/>
      <c r="CX14" s="645"/>
      <c r="CY14" s="566">
        <v>1780497</v>
      </c>
      <c r="CZ14" s="561"/>
      <c r="DA14" s="561"/>
      <c r="DB14" s="561"/>
      <c r="DC14" s="561"/>
      <c r="DD14" s="561"/>
      <c r="DE14" s="561"/>
      <c r="DF14" s="561"/>
      <c r="DG14" s="561"/>
      <c r="DH14" s="561"/>
      <c r="DI14" s="561"/>
      <c r="DJ14" s="561"/>
      <c r="DK14" s="562"/>
      <c r="DL14" s="566">
        <v>15527905</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1854634</v>
      </c>
      <c r="S15" s="561"/>
      <c r="T15" s="561"/>
      <c r="U15" s="561"/>
      <c r="V15" s="561"/>
      <c r="W15" s="561"/>
      <c r="X15" s="561"/>
      <c r="Y15" s="562"/>
      <c r="Z15" s="563">
        <v>0.5</v>
      </c>
      <c r="AA15" s="644"/>
      <c r="AB15" s="644"/>
      <c r="AC15" s="645"/>
      <c r="AD15" s="566">
        <v>1854634</v>
      </c>
      <c r="AE15" s="561"/>
      <c r="AF15" s="561"/>
      <c r="AG15" s="561"/>
      <c r="AH15" s="561"/>
      <c r="AI15" s="561"/>
      <c r="AJ15" s="561"/>
      <c r="AK15" s="562"/>
      <c r="AL15" s="563">
        <v>0.8</v>
      </c>
      <c r="AM15" s="644"/>
      <c r="AN15" s="644"/>
      <c r="AO15" s="646"/>
      <c r="AP15" s="557" t="s">
        <v>227</v>
      </c>
      <c r="AQ15" s="558"/>
      <c r="AR15" s="558"/>
      <c r="AS15" s="558"/>
      <c r="AT15" s="558"/>
      <c r="AU15" s="558"/>
      <c r="AV15" s="558"/>
      <c r="AW15" s="558"/>
      <c r="AX15" s="558"/>
      <c r="AY15" s="558"/>
      <c r="AZ15" s="558"/>
      <c r="BA15" s="558"/>
      <c r="BB15" s="558"/>
      <c r="BC15" s="559"/>
      <c r="BD15" s="560">
        <v>15220885</v>
      </c>
      <c r="BE15" s="561"/>
      <c r="BF15" s="561"/>
      <c r="BG15" s="561"/>
      <c r="BH15" s="561"/>
      <c r="BI15" s="561"/>
      <c r="BJ15" s="561"/>
      <c r="BK15" s="562"/>
      <c r="BL15" s="643">
        <v>19.8</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331321</v>
      </c>
      <c r="S16" s="561"/>
      <c r="T16" s="561"/>
      <c r="U16" s="561"/>
      <c r="V16" s="561"/>
      <c r="W16" s="561"/>
      <c r="X16" s="561"/>
      <c r="Y16" s="562"/>
      <c r="Z16" s="563">
        <v>0.1</v>
      </c>
      <c r="AA16" s="644"/>
      <c r="AB16" s="644"/>
      <c r="AC16" s="645"/>
      <c r="AD16" s="566">
        <v>331321</v>
      </c>
      <c r="AE16" s="561"/>
      <c r="AF16" s="561"/>
      <c r="AG16" s="561"/>
      <c r="AH16" s="561"/>
      <c r="AI16" s="561"/>
      <c r="AJ16" s="561"/>
      <c r="AK16" s="562"/>
      <c r="AL16" s="563">
        <v>0.1</v>
      </c>
      <c r="AM16" s="644"/>
      <c r="AN16" s="644"/>
      <c r="AO16" s="646"/>
      <c r="AP16" s="557" t="s">
        <v>230</v>
      </c>
      <c r="AQ16" s="558"/>
      <c r="AR16" s="558"/>
      <c r="AS16" s="558"/>
      <c r="AT16" s="558"/>
      <c r="AU16" s="558"/>
      <c r="AV16" s="558"/>
      <c r="AW16" s="558"/>
      <c r="AX16" s="558"/>
      <c r="AY16" s="558"/>
      <c r="AZ16" s="558"/>
      <c r="BA16" s="558"/>
      <c r="BB16" s="558"/>
      <c r="BC16" s="559"/>
      <c r="BD16" s="560">
        <v>563771</v>
      </c>
      <c r="BE16" s="561"/>
      <c r="BF16" s="561"/>
      <c r="BG16" s="561"/>
      <c r="BH16" s="561"/>
      <c r="BI16" s="561"/>
      <c r="BJ16" s="561"/>
      <c r="BK16" s="562"/>
      <c r="BL16" s="643">
        <v>0.7</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74880219</v>
      </c>
      <c r="CN16" s="561"/>
      <c r="CO16" s="561"/>
      <c r="CP16" s="561"/>
      <c r="CQ16" s="561"/>
      <c r="CR16" s="561"/>
      <c r="CS16" s="561"/>
      <c r="CT16" s="562"/>
      <c r="CU16" s="563">
        <v>20</v>
      </c>
      <c r="CV16" s="644"/>
      <c r="CW16" s="644"/>
      <c r="CX16" s="645"/>
      <c r="CY16" s="566">
        <v>3126687</v>
      </c>
      <c r="CZ16" s="561"/>
      <c r="DA16" s="561"/>
      <c r="DB16" s="561"/>
      <c r="DC16" s="561"/>
      <c r="DD16" s="561"/>
      <c r="DE16" s="561"/>
      <c r="DF16" s="561"/>
      <c r="DG16" s="561"/>
      <c r="DH16" s="561"/>
      <c r="DI16" s="561"/>
      <c r="DJ16" s="561"/>
      <c r="DK16" s="562"/>
      <c r="DL16" s="566">
        <v>57890724</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1523313</v>
      </c>
      <c r="S17" s="561"/>
      <c r="T17" s="561"/>
      <c r="U17" s="561"/>
      <c r="V17" s="561"/>
      <c r="W17" s="561"/>
      <c r="X17" s="561"/>
      <c r="Y17" s="562"/>
      <c r="Z17" s="563">
        <v>0.4</v>
      </c>
      <c r="AA17" s="644"/>
      <c r="AB17" s="644"/>
      <c r="AC17" s="645"/>
      <c r="AD17" s="566">
        <v>1523313</v>
      </c>
      <c r="AE17" s="561"/>
      <c r="AF17" s="561"/>
      <c r="AG17" s="561"/>
      <c r="AH17" s="561"/>
      <c r="AI17" s="561"/>
      <c r="AJ17" s="561"/>
      <c r="AK17" s="562"/>
      <c r="AL17" s="563">
        <v>0.7</v>
      </c>
      <c r="AM17" s="644"/>
      <c r="AN17" s="644"/>
      <c r="AO17" s="646"/>
      <c r="AP17" s="557" t="s">
        <v>233</v>
      </c>
      <c r="AQ17" s="558"/>
      <c r="AR17" s="558"/>
      <c r="AS17" s="558"/>
      <c r="AT17" s="558"/>
      <c r="AU17" s="558"/>
      <c r="AV17" s="558"/>
      <c r="AW17" s="558"/>
      <c r="AX17" s="558"/>
      <c r="AY17" s="558"/>
      <c r="AZ17" s="558"/>
      <c r="BA17" s="558"/>
      <c r="BB17" s="558"/>
      <c r="BC17" s="559"/>
      <c r="BD17" s="560">
        <v>14657114</v>
      </c>
      <c r="BE17" s="561"/>
      <c r="BF17" s="561"/>
      <c r="BG17" s="561"/>
      <c r="BH17" s="561"/>
      <c r="BI17" s="561"/>
      <c r="BJ17" s="561"/>
      <c r="BK17" s="562"/>
      <c r="BL17" s="643">
        <v>19</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12660781</v>
      </c>
      <c r="CN17" s="561"/>
      <c r="CO17" s="561"/>
      <c r="CP17" s="561"/>
      <c r="CQ17" s="561"/>
      <c r="CR17" s="561"/>
      <c r="CS17" s="561"/>
      <c r="CT17" s="562"/>
      <c r="CU17" s="563">
        <v>3.4</v>
      </c>
      <c r="CV17" s="644"/>
      <c r="CW17" s="644"/>
      <c r="CX17" s="645"/>
      <c r="CY17" s="566" t="s">
        <v>118</v>
      </c>
      <c r="CZ17" s="561"/>
      <c r="DA17" s="561"/>
      <c r="DB17" s="561"/>
      <c r="DC17" s="561"/>
      <c r="DD17" s="561"/>
      <c r="DE17" s="561"/>
      <c r="DF17" s="561"/>
      <c r="DG17" s="561"/>
      <c r="DH17" s="561"/>
      <c r="DI17" s="561"/>
      <c r="DJ17" s="561"/>
      <c r="DK17" s="562"/>
      <c r="DL17" s="566">
        <v>64092</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29197356</v>
      </c>
      <c r="BE18" s="561"/>
      <c r="BF18" s="561"/>
      <c r="BG18" s="561"/>
      <c r="BH18" s="561"/>
      <c r="BI18" s="561"/>
      <c r="BJ18" s="561"/>
      <c r="BK18" s="562"/>
      <c r="BL18" s="643">
        <v>37.9</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48435706</v>
      </c>
      <c r="CN18" s="561"/>
      <c r="CO18" s="561"/>
      <c r="CP18" s="561"/>
      <c r="CQ18" s="561"/>
      <c r="CR18" s="561"/>
      <c r="CS18" s="561"/>
      <c r="CT18" s="562"/>
      <c r="CU18" s="563">
        <v>12.9</v>
      </c>
      <c r="CV18" s="644"/>
      <c r="CW18" s="644"/>
      <c r="CX18" s="645"/>
      <c r="CY18" s="566" t="s">
        <v>118</v>
      </c>
      <c r="CZ18" s="561"/>
      <c r="DA18" s="561"/>
      <c r="DB18" s="561"/>
      <c r="DC18" s="561"/>
      <c r="DD18" s="561"/>
      <c r="DE18" s="561"/>
      <c r="DF18" s="561"/>
      <c r="DG18" s="561"/>
      <c r="DH18" s="561"/>
      <c r="DI18" s="561"/>
      <c r="DJ18" s="561"/>
      <c r="DK18" s="562"/>
      <c r="DL18" s="566">
        <v>47203337</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151354526</v>
      </c>
      <c r="S19" s="561"/>
      <c r="T19" s="561"/>
      <c r="U19" s="561"/>
      <c r="V19" s="561"/>
      <c r="W19" s="561"/>
      <c r="X19" s="561"/>
      <c r="Y19" s="562"/>
      <c r="Z19" s="563">
        <v>38.9</v>
      </c>
      <c r="AA19" s="644"/>
      <c r="AB19" s="644"/>
      <c r="AC19" s="645"/>
      <c r="AD19" s="566">
        <v>147349738</v>
      </c>
      <c r="AE19" s="561"/>
      <c r="AF19" s="561"/>
      <c r="AG19" s="561"/>
      <c r="AH19" s="561"/>
      <c r="AI19" s="561"/>
      <c r="AJ19" s="561"/>
      <c r="AK19" s="562"/>
      <c r="AL19" s="563">
        <v>66.099999999999994</v>
      </c>
      <c r="AM19" s="644"/>
      <c r="AN19" s="644"/>
      <c r="AO19" s="646"/>
      <c r="AP19" s="557" t="s">
        <v>239</v>
      </c>
      <c r="AQ19" s="558"/>
      <c r="AR19" s="558"/>
      <c r="AS19" s="558"/>
      <c r="AT19" s="558"/>
      <c r="AU19" s="558"/>
      <c r="AV19" s="558"/>
      <c r="AW19" s="558"/>
      <c r="AX19" s="558"/>
      <c r="AY19" s="558"/>
      <c r="AZ19" s="558"/>
      <c r="BA19" s="558"/>
      <c r="BB19" s="558"/>
      <c r="BC19" s="559"/>
      <c r="BD19" s="560">
        <v>845929</v>
      </c>
      <c r="BE19" s="561"/>
      <c r="BF19" s="561"/>
      <c r="BG19" s="561"/>
      <c r="BH19" s="561"/>
      <c r="BI19" s="561"/>
      <c r="BJ19" s="561"/>
      <c r="BK19" s="562"/>
      <c r="BL19" s="643">
        <v>1.1000000000000001</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v>8671</v>
      </c>
      <c r="CN19" s="561"/>
      <c r="CO19" s="561"/>
      <c r="CP19" s="561"/>
      <c r="CQ19" s="561"/>
      <c r="CR19" s="561"/>
      <c r="CS19" s="561"/>
      <c r="CT19" s="562"/>
      <c r="CU19" s="563">
        <v>0</v>
      </c>
      <c r="CV19" s="644"/>
      <c r="CW19" s="644"/>
      <c r="CX19" s="645"/>
      <c r="CY19" s="566" t="s">
        <v>118</v>
      </c>
      <c r="CZ19" s="561"/>
      <c r="DA19" s="561"/>
      <c r="DB19" s="561"/>
      <c r="DC19" s="561"/>
      <c r="DD19" s="561"/>
      <c r="DE19" s="561"/>
      <c r="DF19" s="561"/>
      <c r="DG19" s="561"/>
      <c r="DH19" s="561"/>
      <c r="DI19" s="561"/>
      <c r="DJ19" s="561"/>
      <c r="DK19" s="562"/>
      <c r="DL19" s="566">
        <v>8671</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147349738</v>
      </c>
      <c r="S20" s="561"/>
      <c r="T20" s="561"/>
      <c r="U20" s="561"/>
      <c r="V20" s="561"/>
      <c r="W20" s="561"/>
      <c r="X20" s="561"/>
      <c r="Y20" s="562"/>
      <c r="Z20" s="563">
        <v>37.9</v>
      </c>
      <c r="AA20" s="644"/>
      <c r="AB20" s="644"/>
      <c r="AC20" s="645"/>
      <c r="AD20" s="566">
        <v>147349738</v>
      </c>
      <c r="AE20" s="561"/>
      <c r="AF20" s="561"/>
      <c r="AG20" s="561"/>
      <c r="AH20" s="561"/>
      <c r="AI20" s="561"/>
      <c r="AJ20" s="561"/>
      <c r="AK20" s="562"/>
      <c r="AL20" s="563">
        <v>66.099999999999994</v>
      </c>
      <c r="AM20" s="644"/>
      <c r="AN20" s="644"/>
      <c r="AO20" s="646"/>
      <c r="AP20" s="557" t="s">
        <v>242</v>
      </c>
      <c r="AQ20" s="647"/>
      <c r="AR20" s="647"/>
      <c r="AS20" s="647"/>
      <c r="AT20" s="647"/>
      <c r="AU20" s="647"/>
      <c r="AV20" s="647"/>
      <c r="AW20" s="647"/>
      <c r="AX20" s="647"/>
      <c r="AY20" s="647"/>
      <c r="AZ20" s="647"/>
      <c r="BA20" s="647"/>
      <c r="BB20" s="647"/>
      <c r="BC20" s="648"/>
      <c r="BD20" s="560">
        <v>605381</v>
      </c>
      <c r="BE20" s="561"/>
      <c r="BF20" s="561"/>
      <c r="BG20" s="561"/>
      <c r="BH20" s="561"/>
      <c r="BI20" s="561"/>
      <c r="BJ20" s="561"/>
      <c r="BK20" s="562"/>
      <c r="BL20" s="563">
        <v>0.8</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4003547</v>
      </c>
      <c r="S21" s="561"/>
      <c r="T21" s="561"/>
      <c r="U21" s="561"/>
      <c r="V21" s="561"/>
      <c r="W21" s="561"/>
      <c r="X21" s="561"/>
      <c r="Y21" s="562"/>
      <c r="Z21" s="563">
        <v>1</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89600</v>
      </c>
      <c r="BE21" s="561"/>
      <c r="BF21" s="561"/>
      <c r="BG21" s="561"/>
      <c r="BH21" s="561"/>
      <c r="BI21" s="561"/>
      <c r="BJ21" s="561"/>
      <c r="BK21" s="562"/>
      <c r="BL21" s="563">
        <v>0.1</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40143</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40143</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1241</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4559229</v>
      </c>
      <c r="BE22" s="561"/>
      <c r="BF22" s="561"/>
      <c r="BG22" s="561"/>
      <c r="BH22" s="561"/>
      <c r="BI22" s="561"/>
      <c r="BJ22" s="561"/>
      <c r="BK22" s="562"/>
      <c r="BL22" s="563">
        <v>5.9</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581895</v>
      </c>
      <c r="CN22" s="561"/>
      <c r="CO22" s="561"/>
      <c r="CP22" s="561"/>
      <c r="CQ22" s="561"/>
      <c r="CR22" s="561"/>
      <c r="CS22" s="561"/>
      <c r="CT22" s="562"/>
      <c r="CU22" s="563">
        <v>0.2</v>
      </c>
      <c r="CV22" s="644"/>
      <c r="CW22" s="644"/>
      <c r="CX22" s="645"/>
      <c r="CY22" s="566" t="s">
        <v>118</v>
      </c>
      <c r="CZ22" s="561"/>
      <c r="DA22" s="561"/>
      <c r="DB22" s="561"/>
      <c r="DC22" s="561"/>
      <c r="DD22" s="561"/>
      <c r="DE22" s="561"/>
      <c r="DF22" s="561"/>
      <c r="DG22" s="561"/>
      <c r="DH22" s="561"/>
      <c r="DI22" s="561"/>
      <c r="DJ22" s="561"/>
      <c r="DK22" s="562"/>
      <c r="DL22" s="566">
        <v>581895</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243832543</v>
      </c>
      <c r="S23" s="561"/>
      <c r="T23" s="561"/>
      <c r="U23" s="561"/>
      <c r="V23" s="561"/>
      <c r="W23" s="561"/>
      <c r="X23" s="561"/>
      <c r="Y23" s="562"/>
      <c r="Z23" s="563">
        <v>62.7</v>
      </c>
      <c r="AA23" s="644"/>
      <c r="AB23" s="644"/>
      <c r="AC23" s="645"/>
      <c r="AD23" s="566">
        <v>222187680</v>
      </c>
      <c r="AE23" s="561"/>
      <c r="AF23" s="561"/>
      <c r="AG23" s="561"/>
      <c r="AH23" s="561"/>
      <c r="AI23" s="561"/>
      <c r="AJ23" s="561"/>
      <c r="AK23" s="562"/>
      <c r="AL23" s="563">
        <v>99.7</v>
      </c>
      <c r="AM23" s="644"/>
      <c r="AN23" s="644"/>
      <c r="AO23" s="646"/>
      <c r="AP23" s="557" t="s">
        <v>251</v>
      </c>
      <c r="AQ23" s="558"/>
      <c r="AR23" s="558"/>
      <c r="AS23" s="558"/>
      <c r="AT23" s="558"/>
      <c r="AU23" s="558"/>
      <c r="AV23" s="558"/>
      <c r="AW23" s="558"/>
      <c r="AX23" s="558"/>
      <c r="AY23" s="558"/>
      <c r="AZ23" s="558"/>
      <c r="BA23" s="558"/>
      <c r="BB23" s="558"/>
      <c r="BC23" s="559"/>
      <c r="BD23" s="560">
        <v>7466241</v>
      </c>
      <c r="BE23" s="561"/>
      <c r="BF23" s="561"/>
      <c r="BG23" s="561"/>
      <c r="BH23" s="561"/>
      <c r="BI23" s="561"/>
      <c r="BJ23" s="561"/>
      <c r="BK23" s="562"/>
      <c r="BL23" s="563">
        <v>9.6999999999999993</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761683</v>
      </c>
      <c r="CN23" s="561"/>
      <c r="CO23" s="561"/>
      <c r="CP23" s="561"/>
      <c r="CQ23" s="561"/>
      <c r="CR23" s="561"/>
      <c r="CS23" s="561"/>
      <c r="CT23" s="562"/>
      <c r="CU23" s="563">
        <v>0.2</v>
      </c>
      <c r="CV23" s="644"/>
      <c r="CW23" s="644"/>
      <c r="CX23" s="645"/>
      <c r="CY23" s="566" t="s">
        <v>118</v>
      </c>
      <c r="CZ23" s="561"/>
      <c r="DA23" s="561"/>
      <c r="DB23" s="561"/>
      <c r="DC23" s="561"/>
      <c r="DD23" s="561"/>
      <c r="DE23" s="561"/>
      <c r="DF23" s="561"/>
      <c r="DG23" s="561"/>
      <c r="DH23" s="561"/>
      <c r="DI23" s="561"/>
      <c r="DJ23" s="561"/>
      <c r="DK23" s="562"/>
      <c r="DL23" s="566">
        <v>761683</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99405</v>
      </c>
      <c r="S24" s="561"/>
      <c r="T24" s="561"/>
      <c r="U24" s="561"/>
      <c r="V24" s="561"/>
      <c r="W24" s="561"/>
      <c r="X24" s="561"/>
      <c r="Y24" s="562"/>
      <c r="Z24" s="563">
        <v>0</v>
      </c>
      <c r="AA24" s="644"/>
      <c r="AB24" s="644"/>
      <c r="AC24" s="645"/>
      <c r="AD24" s="566">
        <v>99405</v>
      </c>
      <c r="AE24" s="561"/>
      <c r="AF24" s="561"/>
      <c r="AG24" s="561"/>
      <c r="AH24" s="561"/>
      <c r="AI24" s="561"/>
      <c r="AJ24" s="561"/>
      <c r="AK24" s="562"/>
      <c r="AL24" s="563">
        <v>0</v>
      </c>
      <c r="AM24" s="644"/>
      <c r="AN24" s="644"/>
      <c r="AO24" s="646"/>
      <c r="AP24" s="557" t="s">
        <v>254</v>
      </c>
      <c r="AQ24" s="558"/>
      <c r="AR24" s="558"/>
      <c r="AS24" s="558"/>
      <c r="AT24" s="558"/>
      <c r="AU24" s="558"/>
      <c r="AV24" s="558"/>
      <c r="AW24" s="558"/>
      <c r="AX24" s="558"/>
      <c r="AY24" s="558"/>
      <c r="AZ24" s="558"/>
      <c r="BA24" s="558"/>
      <c r="BB24" s="558"/>
      <c r="BC24" s="559"/>
      <c r="BD24" s="560">
        <v>732</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975657</v>
      </c>
      <c r="S25" s="561"/>
      <c r="T25" s="561"/>
      <c r="U25" s="561"/>
      <c r="V25" s="561"/>
      <c r="W25" s="561"/>
      <c r="X25" s="561"/>
      <c r="Y25" s="562"/>
      <c r="Z25" s="563">
        <v>0.3</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14405867</v>
      </c>
      <c r="CN25" s="561"/>
      <c r="CO25" s="561"/>
      <c r="CP25" s="561"/>
      <c r="CQ25" s="561"/>
      <c r="CR25" s="561"/>
      <c r="CS25" s="561"/>
      <c r="CT25" s="562"/>
      <c r="CU25" s="563">
        <v>3.8</v>
      </c>
      <c r="CV25" s="644"/>
      <c r="CW25" s="644"/>
      <c r="CX25" s="645"/>
      <c r="CY25" s="566" t="s">
        <v>118</v>
      </c>
      <c r="CZ25" s="561"/>
      <c r="DA25" s="561"/>
      <c r="DB25" s="561"/>
      <c r="DC25" s="561"/>
      <c r="DD25" s="561"/>
      <c r="DE25" s="561"/>
      <c r="DF25" s="561"/>
      <c r="DG25" s="561"/>
      <c r="DH25" s="561"/>
      <c r="DI25" s="561"/>
      <c r="DJ25" s="561"/>
      <c r="DK25" s="562"/>
      <c r="DL25" s="566">
        <v>14405867</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2924773</v>
      </c>
      <c r="S26" s="561"/>
      <c r="T26" s="561"/>
      <c r="U26" s="561"/>
      <c r="V26" s="561"/>
      <c r="W26" s="561"/>
      <c r="X26" s="561"/>
      <c r="Y26" s="562"/>
      <c r="Z26" s="563">
        <v>0.8</v>
      </c>
      <c r="AA26" s="644"/>
      <c r="AB26" s="644"/>
      <c r="AC26" s="645"/>
      <c r="AD26" s="566">
        <v>254054</v>
      </c>
      <c r="AE26" s="561"/>
      <c r="AF26" s="561"/>
      <c r="AG26" s="561"/>
      <c r="AH26" s="561"/>
      <c r="AI26" s="561"/>
      <c r="AJ26" s="561"/>
      <c r="AK26" s="562"/>
      <c r="AL26" s="563">
        <v>0.1</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64318</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64318</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779767</v>
      </c>
      <c r="S27" s="561"/>
      <c r="T27" s="561"/>
      <c r="U27" s="561"/>
      <c r="V27" s="561"/>
      <c r="W27" s="561"/>
      <c r="X27" s="561"/>
      <c r="Y27" s="562"/>
      <c r="Z27" s="563">
        <v>0.2</v>
      </c>
      <c r="AA27" s="644"/>
      <c r="AB27" s="644"/>
      <c r="AC27" s="645"/>
      <c r="AD27" s="566" t="s">
        <v>118</v>
      </c>
      <c r="AE27" s="561"/>
      <c r="AF27" s="561"/>
      <c r="AG27" s="561"/>
      <c r="AH27" s="561"/>
      <c r="AI27" s="561"/>
      <c r="AJ27" s="561"/>
      <c r="AK27" s="562"/>
      <c r="AL27" s="563" t="s">
        <v>118</v>
      </c>
      <c r="AM27" s="644"/>
      <c r="AN27" s="644"/>
      <c r="AO27" s="646"/>
      <c r="AP27" s="557" t="s">
        <v>263</v>
      </c>
      <c r="AQ27" s="558"/>
      <c r="AR27" s="558"/>
      <c r="AS27" s="558"/>
      <c r="AT27" s="558"/>
      <c r="AU27" s="558"/>
      <c r="AV27" s="558"/>
      <c r="AW27" s="558"/>
      <c r="AX27" s="558"/>
      <c r="AY27" s="558"/>
      <c r="AZ27" s="558"/>
      <c r="BA27" s="558"/>
      <c r="BB27" s="558"/>
      <c r="BC27" s="559"/>
      <c r="BD27" s="560">
        <v>10273</v>
      </c>
      <c r="BE27" s="561"/>
      <c r="BF27" s="561"/>
      <c r="BG27" s="561"/>
      <c r="BH27" s="561"/>
      <c r="BI27" s="561"/>
      <c r="BJ27" s="561"/>
      <c r="BK27" s="562"/>
      <c r="BL27" s="563">
        <v>0</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63270842</v>
      </c>
      <c r="S28" s="561"/>
      <c r="T28" s="561"/>
      <c r="U28" s="561"/>
      <c r="V28" s="561"/>
      <c r="W28" s="561"/>
      <c r="X28" s="561"/>
      <c r="Y28" s="562"/>
      <c r="Z28" s="563">
        <v>16.3</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6299</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6299</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267581</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267581</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733463</v>
      </c>
      <c r="S30" s="561"/>
      <c r="T30" s="561"/>
      <c r="U30" s="561"/>
      <c r="V30" s="561"/>
      <c r="W30" s="561"/>
      <c r="X30" s="561"/>
      <c r="Y30" s="562"/>
      <c r="Z30" s="563">
        <v>0.2</v>
      </c>
      <c r="AA30" s="644"/>
      <c r="AB30" s="644"/>
      <c r="AC30" s="645"/>
      <c r="AD30" s="566">
        <v>59593</v>
      </c>
      <c r="AE30" s="561"/>
      <c r="AF30" s="561"/>
      <c r="AG30" s="561"/>
      <c r="AH30" s="561"/>
      <c r="AI30" s="561"/>
      <c r="AJ30" s="561"/>
      <c r="AK30" s="562"/>
      <c r="AL30" s="563">
        <v>0</v>
      </c>
      <c r="AM30" s="644"/>
      <c r="AN30" s="644"/>
      <c r="AO30" s="646"/>
      <c r="AP30" s="557" t="s">
        <v>272</v>
      </c>
      <c r="AQ30" s="558"/>
      <c r="AR30" s="558"/>
      <c r="AS30" s="558"/>
      <c r="AT30" s="558"/>
      <c r="AU30" s="558"/>
      <c r="AV30" s="558"/>
      <c r="AW30" s="558"/>
      <c r="AX30" s="558"/>
      <c r="AY30" s="558"/>
      <c r="AZ30" s="558"/>
      <c r="BA30" s="558"/>
      <c r="BB30" s="558"/>
      <c r="BC30" s="559"/>
      <c r="BD30" s="560">
        <v>3974</v>
      </c>
      <c r="BE30" s="561"/>
      <c r="BF30" s="561"/>
      <c r="BG30" s="561"/>
      <c r="BH30" s="561"/>
      <c r="BI30" s="561"/>
      <c r="BJ30" s="561"/>
      <c r="BK30" s="562"/>
      <c r="BL30" s="563">
        <v>0</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1078976</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1078976</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495920</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11991066</v>
      </c>
      <c r="S32" s="561"/>
      <c r="T32" s="561"/>
      <c r="U32" s="561"/>
      <c r="V32" s="561"/>
      <c r="W32" s="561"/>
      <c r="X32" s="561"/>
      <c r="Y32" s="562"/>
      <c r="Z32" s="563">
        <v>3.1</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76972437</v>
      </c>
      <c r="BE32" s="561"/>
      <c r="BF32" s="561"/>
      <c r="BG32" s="561"/>
      <c r="BH32" s="561"/>
      <c r="BI32" s="561"/>
      <c r="BJ32" s="561"/>
      <c r="BK32" s="562"/>
      <c r="BL32" s="563">
        <v>100</v>
      </c>
      <c r="BM32" s="644"/>
      <c r="BN32" s="644"/>
      <c r="BO32" s="645"/>
      <c r="BP32" s="566">
        <v>435638</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375323514</v>
      </c>
      <c r="CN32" s="576"/>
      <c r="CO32" s="576"/>
      <c r="CP32" s="576"/>
      <c r="CQ32" s="576"/>
      <c r="CR32" s="576"/>
      <c r="CS32" s="576"/>
      <c r="CT32" s="577"/>
      <c r="CU32" s="578">
        <v>100</v>
      </c>
      <c r="CV32" s="640"/>
      <c r="CW32" s="640"/>
      <c r="CX32" s="641"/>
      <c r="CY32" s="566">
        <v>73269773</v>
      </c>
      <c r="CZ32" s="561"/>
      <c r="DA32" s="561"/>
      <c r="DB32" s="561"/>
      <c r="DC32" s="561"/>
      <c r="DD32" s="561"/>
      <c r="DE32" s="561"/>
      <c r="DF32" s="561"/>
      <c r="DG32" s="561"/>
      <c r="DH32" s="561"/>
      <c r="DI32" s="561"/>
      <c r="DJ32" s="561"/>
      <c r="DK32" s="562"/>
      <c r="DL32" s="566">
        <v>253891692</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18659149</v>
      </c>
      <c r="S33" s="561"/>
      <c r="T33" s="561"/>
      <c r="U33" s="561"/>
      <c r="V33" s="561"/>
      <c r="W33" s="561"/>
      <c r="X33" s="561"/>
      <c r="Y33" s="562"/>
      <c r="Z33" s="563">
        <v>4.8</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7420535</v>
      </c>
      <c r="S34" s="561"/>
      <c r="T34" s="561"/>
      <c r="U34" s="561"/>
      <c r="V34" s="561"/>
      <c r="W34" s="561"/>
      <c r="X34" s="561"/>
      <c r="Y34" s="562"/>
      <c r="Z34" s="563">
        <v>1.9</v>
      </c>
      <c r="AA34" s="644"/>
      <c r="AB34" s="644"/>
      <c r="AC34" s="645"/>
      <c r="AD34" s="566">
        <v>326204</v>
      </c>
      <c r="AE34" s="561"/>
      <c r="AF34" s="561"/>
      <c r="AG34" s="561"/>
      <c r="AH34" s="561"/>
      <c r="AI34" s="561"/>
      <c r="AJ34" s="561"/>
      <c r="AK34" s="562"/>
      <c r="AL34" s="563">
        <v>0.1</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37432000</v>
      </c>
      <c r="S35" s="561"/>
      <c r="T35" s="561"/>
      <c r="U35" s="561"/>
      <c r="V35" s="561"/>
      <c r="W35" s="561"/>
      <c r="X35" s="561"/>
      <c r="Y35" s="562"/>
      <c r="Z35" s="563">
        <v>9.6</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147997744</v>
      </c>
      <c r="CN35" s="653"/>
      <c r="CO35" s="653"/>
      <c r="CP35" s="653"/>
      <c r="CQ35" s="653"/>
      <c r="CR35" s="653"/>
      <c r="CS35" s="653"/>
      <c r="CT35" s="654"/>
      <c r="CU35" s="649">
        <v>39.4</v>
      </c>
      <c r="CV35" s="650"/>
      <c r="CW35" s="650"/>
      <c r="CX35" s="655"/>
      <c r="CY35" s="656">
        <v>132630830</v>
      </c>
      <c r="CZ35" s="653"/>
      <c r="DA35" s="653"/>
      <c r="DB35" s="653"/>
      <c r="DC35" s="653"/>
      <c r="DD35" s="653"/>
      <c r="DE35" s="653"/>
      <c r="DF35" s="654"/>
      <c r="DG35" s="656">
        <v>131049908</v>
      </c>
      <c r="DH35" s="653"/>
      <c r="DI35" s="653"/>
      <c r="DJ35" s="653"/>
      <c r="DK35" s="653"/>
      <c r="DL35" s="653"/>
      <c r="DM35" s="653"/>
      <c r="DN35" s="653"/>
      <c r="DO35" s="653"/>
      <c r="DP35" s="653"/>
      <c r="DQ35" s="654"/>
      <c r="DR35" s="649">
        <v>58.7</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93335478</v>
      </c>
      <c r="CN36" s="567"/>
      <c r="CO36" s="567"/>
      <c r="CP36" s="567"/>
      <c r="CQ36" s="567"/>
      <c r="CR36" s="567"/>
      <c r="CS36" s="567"/>
      <c r="CT36" s="568"/>
      <c r="CU36" s="563">
        <v>24.9</v>
      </c>
      <c r="CV36" s="564"/>
      <c r="CW36" s="564"/>
      <c r="CX36" s="565"/>
      <c r="CY36" s="566">
        <v>81984893</v>
      </c>
      <c r="CZ36" s="567"/>
      <c r="DA36" s="567"/>
      <c r="DB36" s="567"/>
      <c r="DC36" s="567"/>
      <c r="DD36" s="567"/>
      <c r="DE36" s="567"/>
      <c r="DF36" s="568"/>
      <c r="DG36" s="566">
        <v>80403971</v>
      </c>
      <c r="DH36" s="567"/>
      <c r="DI36" s="567"/>
      <c r="DJ36" s="567"/>
      <c r="DK36" s="567"/>
      <c r="DL36" s="567"/>
      <c r="DM36" s="567"/>
      <c r="DN36" s="567"/>
      <c r="DO36" s="567"/>
      <c r="DP36" s="567"/>
      <c r="DQ36" s="568"/>
      <c r="DR36" s="563">
        <v>36</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486000</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64770031</v>
      </c>
      <c r="CN37" s="561"/>
      <c r="CO37" s="561"/>
      <c r="CP37" s="561"/>
      <c r="CQ37" s="561"/>
      <c r="CR37" s="561"/>
      <c r="CS37" s="561"/>
      <c r="CT37" s="562"/>
      <c r="CU37" s="563">
        <v>17.3</v>
      </c>
      <c r="CV37" s="564"/>
      <c r="CW37" s="564"/>
      <c r="CX37" s="565"/>
      <c r="CY37" s="566">
        <v>54289398</v>
      </c>
      <c r="CZ37" s="567"/>
      <c r="DA37" s="567"/>
      <c r="DB37" s="567"/>
      <c r="DC37" s="567"/>
      <c r="DD37" s="567"/>
      <c r="DE37" s="567"/>
      <c r="DF37" s="568"/>
      <c r="DG37" s="566">
        <v>54289398</v>
      </c>
      <c r="DH37" s="567"/>
      <c r="DI37" s="567"/>
      <c r="DJ37" s="567"/>
      <c r="DK37" s="567"/>
      <c r="DL37" s="567"/>
      <c r="DM37" s="567"/>
      <c r="DN37" s="567"/>
      <c r="DO37" s="567"/>
      <c r="DP37" s="567"/>
      <c r="DQ37" s="568"/>
      <c r="DR37" s="563">
        <v>24.3</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388615120</v>
      </c>
      <c r="S38" s="576"/>
      <c r="T38" s="576"/>
      <c r="U38" s="576"/>
      <c r="V38" s="576"/>
      <c r="W38" s="576"/>
      <c r="X38" s="576"/>
      <c r="Y38" s="577"/>
      <c r="Z38" s="578">
        <v>100</v>
      </c>
      <c r="AA38" s="640"/>
      <c r="AB38" s="640"/>
      <c r="AC38" s="641"/>
      <c r="AD38" s="581">
        <v>222926936</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6277481</v>
      </c>
      <c r="CN38" s="567"/>
      <c r="CO38" s="567"/>
      <c r="CP38" s="567"/>
      <c r="CQ38" s="567"/>
      <c r="CR38" s="567"/>
      <c r="CS38" s="567"/>
      <c r="CT38" s="568"/>
      <c r="CU38" s="563">
        <v>1.7</v>
      </c>
      <c r="CV38" s="564"/>
      <c r="CW38" s="564"/>
      <c r="CX38" s="565"/>
      <c r="CY38" s="566">
        <v>3493521</v>
      </c>
      <c r="CZ38" s="567"/>
      <c r="DA38" s="567"/>
      <c r="DB38" s="567"/>
      <c r="DC38" s="567"/>
      <c r="DD38" s="567"/>
      <c r="DE38" s="567"/>
      <c r="DF38" s="568"/>
      <c r="DG38" s="566">
        <v>3493521</v>
      </c>
      <c r="DH38" s="567"/>
      <c r="DI38" s="567"/>
      <c r="DJ38" s="567"/>
      <c r="DK38" s="567"/>
      <c r="DL38" s="567"/>
      <c r="DM38" s="567"/>
      <c r="DN38" s="567"/>
      <c r="DO38" s="567"/>
      <c r="DP38" s="567"/>
      <c r="DQ38" s="568"/>
      <c r="DR38" s="563">
        <v>1.6</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48384785</v>
      </c>
      <c r="CN39" s="561"/>
      <c r="CO39" s="561"/>
      <c r="CP39" s="561"/>
      <c r="CQ39" s="561"/>
      <c r="CR39" s="561"/>
      <c r="CS39" s="561"/>
      <c r="CT39" s="562"/>
      <c r="CU39" s="563">
        <v>12.9</v>
      </c>
      <c r="CV39" s="564"/>
      <c r="CW39" s="564"/>
      <c r="CX39" s="565"/>
      <c r="CY39" s="566">
        <v>47152416</v>
      </c>
      <c r="CZ39" s="567"/>
      <c r="DA39" s="567"/>
      <c r="DB39" s="567"/>
      <c r="DC39" s="567"/>
      <c r="DD39" s="567"/>
      <c r="DE39" s="567"/>
      <c r="DF39" s="568"/>
      <c r="DG39" s="566">
        <v>47152416</v>
      </c>
      <c r="DH39" s="567"/>
      <c r="DI39" s="567"/>
      <c r="DJ39" s="567"/>
      <c r="DK39" s="567"/>
      <c r="DL39" s="567"/>
      <c r="DM39" s="567"/>
      <c r="DN39" s="567"/>
      <c r="DO39" s="567"/>
      <c r="DP39" s="567"/>
      <c r="DQ39" s="568"/>
      <c r="DR39" s="563">
        <v>21.1</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48384785</v>
      </c>
      <c r="CN40" s="567"/>
      <c r="CO40" s="567"/>
      <c r="CP40" s="567"/>
      <c r="CQ40" s="567"/>
      <c r="CR40" s="567"/>
      <c r="CS40" s="567"/>
      <c r="CT40" s="568"/>
      <c r="CU40" s="563">
        <v>12.9</v>
      </c>
      <c r="CV40" s="564"/>
      <c r="CW40" s="564"/>
      <c r="CX40" s="565"/>
      <c r="CY40" s="566">
        <v>47152416</v>
      </c>
      <c r="CZ40" s="567"/>
      <c r="DA40" s="567"/>
      <c r="DB40" s="567"/>
      <c r="DC40" s="567"/>
      <c r="DD40" s="567"/>
      <c r="DE40" s="567"/>
      <c r="DF40" s="568"/>
      <c r="DG40" s="566">
        <v>47152416</v>
      </c>
      <c r="DH40" s="567"/>
      <c r="DI40" s="567"/>
      <c r="DJ40" s="567"/>
      <c r="DK40" s="567"/>
      <c r="DL40" s="567"/>
      <c r="DM40" s="567"/>
      <c r="DN40" s="567"/>
      <c r="DO40" s="567"/>
      <c r="DP40" s="567"/>
      <c r="DQ40" s="568"/>
      <c r="DR40" s="563">
        <v>21.1</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45461641</v>
      </c>
      <c r="CN41" s="561"/>
      <c r="CO41" s="561"/>
      <c r="CP41" s="561"/>
      <c r="CQ41" s="561"/>
      <c r="CR41" s="561"/>
      <c r="CS41" s="561"/>
      <c r="CT41" s="562"/>
      <c r="CU41" s="563">
        <v>12.1</v>
      </c>
      <c r="CV41" s="564"/>
      <c r="CW41" s="564"/>
      <c r="CX41" s="565"/>
      <c r="CY41" s="566">
        <v>44323201</v>
      </c>
      <c r="CZ41" s="567"/>
      <c r="DA41" s="567"/>
      <c r="DB41" s="567"/>
      <c r="DC41" s="567"/>
      <c r="DD41" s="567"/>
      <c r="DE41" s="567"/>
      <c r="DF41" s="568"/>
      <c r="DG41" s="566">
        <v>44323201</v>
      </c>
      <c r="DH41" s="567"/>
      <c r="DI41" s="567"/>
      <c r="DJ41" s="567"/>
      <c r="DK41" s="567"/>
      <c r="DL41" s="567"/>
      <c r="DM41" s="567"/>
      <c r="DN41" s="567"/>
      <c r="DO41" s="567"/>
      <c r="DP41" s="567"/>
      <c r="DQ41" s="568"/>
      <c r="DR41" s="563">
        <v>19.8</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99.7</v>
      </c>
      <c r="BE42" s="614"/>
      <c r="BF42" s="614"/>
      <c r="BG42" s="614"/>
      <c r="BH42" s="614"/>
      <c r="BI42" s="614">
        <v>99.2</v>
      </c>
      <c r="BJ42" s="614"/>
      <c r="BK42" s="614"/>
      <c r="BL42" s="614"/>
      <c r="BM42" s="615"/>
      <c r="BN42" s="616">
        <v>99.7</v>
      </c>
      <c r="BO42" s="614"/>
      <c r="BP42" s="614"/>
      <c r="BQ42" s="614"/>
      <c r="BR42" s="614"/>
      <c r="BS42" s="614">
        <v>99.1</v>
      </c>
      <c r="BT42" s="614"/>
      <c r="BU42" s="614"/>
      <c r="BV42" s="614"/>
      <c r="BW42" s="615"/>
      <c r="BY42" s="592"/>
      <c r="BZ42" s="593"/>
      <c r="CA42" s="557" t="s">
        <v>303</v>
      </c>
      <c r="CB42" s="558"/>
      <c r="CC42" s="558"/>
      <c r="CD42" s="558"/>
      <c r="CE42" s="558"/>
      <c r="CF42" s="558"/>
      <c r="CG42" s="558"/>
      <c r="CH42" s="558"/>
      <c r="CI42" s="558"/>
      <c r="CJ42" s="558"/>
      <c r="CK42" s="558"/>
      <c r="CL42" s="559"/>
      <c r="CM42" s="560">
        <v>2923144</v>
      </c>
      <c r="CN42" s="567"/>
      <c r="CO42" s="567"/>
      <c r="CP42" s="567"/>
      <c r="CQ42" s="567"/>
      <c r="CR42" s="567"/>
      <c r="CS42" s="567"/>
      <c r="CT42" s="568"/>
      <c r="CU42" s="563">
        <v>0.8</v>
      </c>
      <c r="CV42" s="564"/>
      <c r="CW42" s="564"/>
      <c r="CX42" s="565"/>
      <c r="CY42" s="566">
        <v>2829215</v>
      </c>
      <c r="CZ42" s="567"/>
      <c r="DA42" s="567"/>
      <c r="DB42" s="567"/>
      <c r="DC42" s="567"/>
      <c r="DD42" s="567"/>
      <c r="DE42" s="567"/>
      <c r="DF42" s="568"/>
      <c r="DG42" s="566">
        <v>2829215</v>
      </c>
      <c r="DH42" s="567"/>
      <c r="DI42" s="567"/>
      <c r="DJ42" s="567"/>
      <c r="DK42" s="567"/>
      <c r="DL42" s="567"/>
      <c r="DM42" s="567"/>
      <c r="DN42" s="567"/>
      <c r="DO42" s="567"/>
      <c r="DP42" s="567"/>
      <c r="DQ42" s="568"/>
      <c r="DR42" s="563">
        <v>1.3</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99.5</v>
      </c>
      <c r="BE43" s="621"/>
      <c r="BF43" s="621"/>
      <c r="BG43" s="621"/>
      <c r="BH43" s="621"/>
      <c r="BI43" s="621">
        <v>98.2</v>
      </c>
      <c r="BJ43" s="621"/>
      <c r="BK43" s="621"/>
      <c r="BL43" s="621"/>
      <c r="BM43" s="622"/>
      <c r="BN43" s="620">
        <v>99.4</v>
      </c>
      <c r="BO43" s="621"/>
      <c r="BP43" s="621"/>
      <c r="BQ43" s="621"/>
      <c r="BR43" s="621"/>
      <c r="BS43" s="621">
        <v>98.2</v>
      </c>
      <c r="BT43" s="621"/>
      <c r="BU43" s="621"/>
      <c r="BV43" s="621"/>
      <c r="BW43" s="622"/>
      <c r="BY43" s="594"/>
      <c r="BZ43" s="595"/>
      <c r="CA43" s="557" t="s">
        <v>306</v>
      </c>
      <c r="CB43" s="558"/>
      <c r="CC43" s="558"/>
      <c r="CD43" s="558"/>
      <c r="CE43" s="558"/>
      <c r="CF43" s="558"/>
      <c r="CG43" s="558"/>
      <c r="CH43" s="558"/>
      <c r="CI43" s="558"/>
      <c r="CJ43" s="558"/>
      <c r="CK43" s="558"/>
      <c r="CL43" s="559"/>
      <c r="CM43" s="560" t="s">
        <v>118</v>
      </c>
      <c r="CN43" s="561"/>
      <c r="CO43" s="561"/>
      <c r="CP43" s="561"/>
      <c r="CQ43" s="561"/>
      <c r="CR43" s="561"/>
      <c r="CS43" s="561"/>
      <c r="CT43" s="562"/>
      <c r="CU43" s="563" t="s">
        <v>118</v>
      </c>
      <c r="CV43" s="564"/>
      <c r="CW43" s="564"/>
      <c r="CX43" s="565"/>
      <c r="CY43" s="566" t="s">
        <v>118</v>
      </c>
      <c r="CZ43" s="567"/>
      <c r="DA43" s="567"/>
      <c r="DB43" s="567"/>
      <c r="DC43" s="567"/>
      <c r="DD43" s="567"/>
      <c r="DE43" s="567"/>
      <c r="DF43" s="568"/>
      <c r="DG43" s="566" t="s">
        <v>118</v>
      </c>
      <c r="DH43" s="567"/>
      <c r="DI43" s="567"/>
      <c r="DJ43" s="567"/>
      <c r="DK43" s="567"/>
      <c r="DL43" s="567"/>
      <c r="DM43" s="567"/>
      <c r="DN43" s="567"/>
      <c r="DO43" s="567"/>
      <c r="DP43" s="567"/>
      <c r="DQ43" s="568"/>
      <c r="DR43" s="563" t="s">
        <v>118</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99.9</v>
      </c>
      <c r="BE44" s="618"/>
      <c r="BF44" s="618"/>
      <c r="BG44" s="618"/>
      <c r="BH44" s="618"/>
      <c r="BI44" s="618">
        <v>99.6</v>
      </c>
      <c r="BJ44" s="618"/>
      <c r="BK44" s="618"/>
      <c r="BL44" s="618"/>
      <c r="BM44" s="619"/>
      <c r="BN44" s="617">
        <v>99.9</v>
      </c>
      <c r="BO44" s="618"/>
      <c r="BP44" s="618"/>
      <c r="BQ44" s="618"/>
      <c r="BR44" s="618"/>
      <c r="BS44" s="618">
        <v>99.5</v>
      </c>
      <c r="BT44" s="618"/>
      <c r="BU44" s="618"/>
      <c r="BV44" s="618"/>
      <c r="BW44" s="619"/>
      <c r="BY44" s="557" t="s">
        <v>308</v>
      </c>
      <c r="BZ44" s="558"/>
      <c r="CA44" s="558"/>
      <c r="CB44" s="558"/>
      <c r="CC44" s="558"/>
      <c r="CD44" s="558"/>
      <c r="CE44" s="558"/>
      <c r="CF44" s="558"/>
      <c r="CG44" s="558"/>
      <c r="CH44" s="558"/>
      <c r="CI44" s="558"/>
      <c r="CJ44" s="558"/>
      <c r="CK44" s="558"/>
      <c r="CL44" s="559"/>
      <c r="CM44" s="560">
        <v>141395216</v>
      </c>
      <c r="CN44" s="567"/>
      <c r="CO44" s="567"/>
      <c r="CP44" s="567"/>
      <c r="CQ44" s="567"/>
      <c r="CR44" s="567"/>
      <c r="CS44" s="567"/>
      <c r="CT44" s="568"/>
      <c r="CU44" s="563">
        <v>37.700000000000003</v>
      </c>
      <c r="CV44" s="564"/>
      <c r="CW44" s="564"/>
      <c r="CX44" s="565"/>
      <c r="CY44" s="566">
        <v>112048809</v>
      </c>
      <c r="CZ44" s="567"/>
      <c r="DA44" s="567"/>
      <c r="DB44" s="567"/>
      <c r="DC44" s="567"/>
      <c r="DD44" s="567"/>
      <c r="DE44" s="567"/>
      <c r="DF44" s="568"/>
      <c r="DG44" s="566">
        <v>65886411</v>
      </c>
      <c r="DH44" s="567"/>
      <c r="DI44" s="567"/>
      <c r="DJ44" s="567"/>
      <c r="DK44" s="567"/>
      <c r="DL44" s="567"/>
      <c r="DM44" s="567"/>
      <c r="DN44" s="567"/>
      <c r="DO44" s="567"/>
      <c r="DP44" s="567"/>
      <c r="DQ44" s="568"/>
      <c r="DR44" s="563">
        <v>29.5</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799240</v>
      </c>
      <c r="BE45" s="612"/>
      <c r="BF45" s="612"/>
      <c r="BG45" s="612"/>
      <c r="BH45" s="612"/>
      <c r="BI45" s="612"/>
      <c r="BJ45" s="612"/>
      <c r="BK45" s="612"/>
      <c r="BL45" s="612"/>
      <c r="BM45" s="613"/>
      <c r="BN45" s="611">
        <v>1585154</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25770575</v>
      </c>
      <c r="CN45" s="561"/>
      <c r="CO45" s="561"/>
      <c r="CP45" s="561"/>
      <c r="CQ45" s="561"/>
      <c r="CR45" s="561"/>
      <c r="CS45" s="561"/>
      <c r="CT45" s="562"/>
      <c r="CU45" s="563">
        <v>6.9</v>
      </c>
      <c r="CV45" s="564"/>
      <c r="CW45" s="564"/>
      <c r="CX45" s="565"/>
      <c r="CY45" s="566">
        <v>19402636</v>
      </c>
      <c r="CZ45" s="567"/>
      <c r="DA45" s="567"/>
      <c r="DB45" s="567"/>
      <c r="DC45" s="567"/>
      <c r="DD45" s="567"/>
      <c r="DE45" s="567"/>
      <c r="DF45" s="568"/>
      <c r="DG45" s="566">
        <v>13897227</v>
      </c>
      <c r="DH45" s="567"/>
      <c r="DI45" s="567"/>
      <c r="DJ45" s="567"/>
      <c r="DK45" s="567"/>
      <c r="DL45" s="567"/>
      <c r="DM45" s="567"/>
      <c r="DN45" s="567"/>
      <c r="DO45" s="567"/>
      <c r="DP45" s="567"/>
      <c r="DQ45" s="568"/>
      <c r="DR45" s="563">
        <v>6.2</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799240</v>
      </c>
      <c r="BE46" s="603"/>
      <c r="BF46" s="603"/>
      <c r="BG46" s="603"/>
      <c r="BH46" s="603"/>
      <c r="BI46" s="603"/>
      <c r="BJ46" s="603"/>
      <c r="BK46" s="603"/>
      <c r="BL46" s="603"/>
      <c r="BM46" s="604"/>
      <c r="BN46" s="602">
        <v>1585154</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5785714</v>
      </c>
      <c r="CN46" s="567"/>
      <c r="CO46" s="567"/>
      <c r="CP46" s="567"/>
      <c r="CQ46" s="567"/>
      <c r="CR46" s="567"/>
      <c r="CS46" s="567"/>
      <c r="CT46" s="568"/>
      <c r="CU46" s="563">
        <v>1.5</v>
      </c>
      <c r="CV46" s="564"/>
      <c r="CW46" s="564"/>
      <c r="CX46" s="565"/>
      <c r="CY46" s="566">
        <v>4312225</v>
      </c>
      <c r="CZ46" s="567"/>
      <c r="DA46" s="567"/>
      <c r="DB46" s="567"/>
      <c r="DC46" s="567"/>
      <c r="DD46" s="567"/>
      <c r="DE46" s="567"/>
      <c r="DF46" s="568"/>
      <c r="DG46" s="566">
        <v>4200208</v>
      </c>
      <c r="DH46" s="567"/>
      <c r="DI46" s="567"/>
      <c r="DJ46" s="567"/>
      <c r="DK46" s="567"/>
      <c r="DL46" s="567"/>
      <c r="DM46" s="567"/>
      <c r="DN46" s="567"/>
      <c r="DO46" s="567"/>
      <c r="DP46" s="567"/>
      <c r="DQ46" s="568"/>
      <c r="DR46" s="563">
        <v>1.9</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94102591</v>
      </c>
      <c r="CN47" s="561"/>
      <c r="CO47" s="561"/>
      <c r="CP47" s="561"/>
      <c r="CQ47" s="561"/>
      <c r="CR47" s="561"/>
      <c r="CS47" s="561"/>
      <c r="CT47" s="562"/>
      <c r="CU47" s="563">
        <v>25.1</v>
      </c>
      <c r="CV47" s="564"/>
      <c r="CW47" s="564"/>
      <c r="CX47" s="565"/>
      <c r="CY47" s="566">
        <v>78154564</v>
      </c>
      <c r="CZ47" s="567"/>
      <c r="DA47" s="567"/>
      <c r="DB47" s="567"/>
      <c r="DC47" s="567"/>
      <c r="DD47" s="567"/>
      <c r="DE47" s="567"/>
      <c r="DF47" s="568"/>
      <c r="DG47" s="566">
        <v>43841023</v>
      </c>
      <c r="DH47" s="567"/>
      <c r="DI47" s="567"/>
      <c r="DJ47" s="567"/>
      <c r="DK47" s="567"/>
      <c r="DL47" s="567"/>
      <c r="DM47" s="567"/>
      <c r="DN47" s="567"/>
      <c r="DO47" s="567"/>
      <c r="DP47" s="567"/>
      <c r="DQ47" s="568"/>
      <c r="DR47" s="563">
        <v>19.600000000000001</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3798319</v>
      </c>
      <c r="CN48" s="567"/>
      <c r="CO48" s="567"/>
      <c r="CP48" s="567"/>
      <c r="CQ48" s="567"/>
      <c r="CR48" s="567"/>
      <c r="CS48" s="567"/>
      <c r="CT48" s="568"/>
      <c r="CU48" s="563">
        <v>1</v>
      </c>
      <c r="CV48" s="564"/>
      <c r="CW48" s="564"/>
      <c r="CX48" s="565"/>
      <c r="CY48" s="566">
        <v>3798319</v>
      </c>
      <c r="CZ48" s="567"/>
      <c r="DA48" s="567"/>
      <c r="DB48" s="567"/>
      <c r="DC48" s="567"/>
      <c r="DD48" s="567"/>
      <c r="DE48" s="567"/>
      <c r="DF48" s="568"/>
      <c r="DG48" s="566">
        <v>3016624</v>
      </c>
      <c r="DH48" s="567"/>
      <c r="DI48" s="567"/>
      <c r="DJ48" s="567"/>
      <c r="DK48" s="567"/>
      <c r="DL48" s="567"/>
      <c r="DM48" s="567"/>
      <c r="DN48" s="567"/>
      <c r="DO48" s="567"/>
      <c r="DP48" s="567"/>
      <c r="DQ48" s="568"/>
      <c r="DR48" s="563">
        <v>1.4</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9842135</v>
      </c>
      <c r="CN49" s="561"/>
      <c r="CO49" s="561"/>
      <c r="CP49" s="561"/>
      <c r="CQ49" s="561"/>
      <c r="CR49" s="561"/>
      <c r="CS49" s="561"/>
      <c r="CT49" s="562"/>
      <c r="CU49" s="563">
        <v>2.6</v>
      </c>
      <c r="CV49" s="564"/>
      <c r="CW49" s="564"/>
      <c r="CX49" s="565"/>
      <c r="CY49" s="566">
        <v>5191903</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v>201756</v>
      </c>
      <c r="CN50" s="567"/>
      <c r="CO50" s="567"/>
      <c r="CP50" s="567"/>
      <c r="CQ50" s="567"/>
      <c r="CR50" s="567"/>
      <c r="CS50" s="567"/>
      <c r="CT50" s="568"/>
      <c r="CU50" s="563">
        <v>0.1</v>
      </c>
      <c r="CV50" s="564"/>
      <c r="CW50" s="564"/>
      <c r="CX50" s="565"/>
      <c r="CY50" s="566">
        <v>201756</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1894126</v>
      </c>
      <c r="CN51" s="561"/>
      <c r="CO51" s="561"/>
      <c r="CP51" s="561"/>
      <c r="CQ51" s="561"/>
      <c r="CR51" s="561"/>
      <c r="CS51" s="561"/>
      <c r="CT51" s="562"/>
      <c r="CU51" s="563">
        <v>0.5</v>
      </c>
      <c r="CV51" s="564"/>
      <c r="CW51" s="564"/>
      <c r="CX51" s="565"/>
      <c r="CY51" s="566">
        <v>987406</v>
      </c>
      <c r="CZ51" s="567"/>
      <c r="DA51" s="567"/>
      <c r="DB51" s="567"/>
      <c r="DC51" s="567"/>
      <c r="DD51" s="567"/>
      <c r="DE51" s="567"/>
      <c r="DF51" s="568"/>
      <c r="DG51" s="566">
        <v>931329</v>
      </c>
      <c r="DH51" s="567"/>
      <c r="DI51" s="567"/>
      <c r="DJ51" s="567"/>
      <c r="DK51" s="567"/>
      <c r="DL51" s="567"/>
      <c r="DM51" s="567"/>
      <c r="DN51" s="567"/>
      <c r="DO51" s="567"/>
      <c r="DP51" s="567"/>
      <c r="DQ51" s="568"/>
      <c r="DR51" s="563">
        <v>0.4</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85930554</v>
      </c>
      <c r="CN53" s="561"/>
      <c r="CO53" s="561"/>
      <c r="CP53" s="561"/>
      <c r="CQ53" s="561"/>
      <c r="CR53" s="561"/>
      <c r="CS53" s="561"/>
      <c r="CT53" s="562"/>
      <c r="CU53" s="563">
        <v>22.9</v>
      </c>
      <c r="CV53" s="564"/>
      <c r="CW53" s="564"/>
      <c r="CX53" s="565"/>
      <c r="CY53" s="566">
        <v>9212053</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3644767</v>
      </c>
      <c r="CN54" s="561"/>
      <c r="CO54" s="561"/>
      <c r="CP54" s="561"/>
      <c r="CQ54" s="561"/>
      <c r="CR54" s="561"/>
      <c r="CS54" s="561"/>
      <c r="CT54" s="562"/>
      <c r="CU54" s="563">
        <v>1</v>
      </c>
      <c r="CV54" s="564"/>
      <c r="CW54" s="564"/>
      <c r="CX54" s="565"/>
      <c r="CY54" s="566">
        <v>1501396</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73269773</v>
      </c>
      <c r="CN55" s="561"/>
      <c r="CO55" s="561"/>
      <c r="CP55" s="561"/>
      <c r="CQ55" s="561"/>
      <c r="CR55" s="561"/>
      <c r="CS55" s="561"/>
      <c r="CT55" s="562"/>
      <c r="CU55" s="563">
        <v>19.5</v>
      </c>
      <c r="CV55" s="564"/>
      <c r="CW55" s="564"/>
      <c r="CX55" s="565"/>
      <c r="CY55" s="566">
        <v>9147961</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51582491</v>
      </c>
      <c r="CN56" s="561"/>
      <c r="CO56" s="561"/>
      <c r="CP56" s="561"/>
      <c r="CQ56" s="561"/>
      <c r="CR56" s="561"/>
      <c r="CS56" s="561"/>
      <c r="CT56" s="562"/>
      <c r="CU56" s="563">
        <v>13.7</v>
      </c>
      <c r="CV56" s="564"/>
      <c r="CW56" s="564"/>
      <c r="CX56" s="565"/>
      <c r="CY56" s="566">
        <v>3120882</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16896122</v>
      </c>
      <c r="CN57" s="561"/>
      <c r="CO57" s="561"/>
      <c r="CP57" s="561"/>
      <c r="CQ57" s="561"/>
      <c r="CR57" s="561"/>
      <c r="CS57" s="561"/>
      <c r="CT57" s="562"/>
      <c r="CU57" s="563">
        <v>4.5</v>
      </c>
      <c r="CV57" s="564"/>
      <c r="CW57" s="564"/>
      <c r="CX57" s="565"/>
      <c r="CY57" s="566">
        <v>5657395</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12660781</v>
      </c>
      <c r="CN58" s="561"/>
      <c r="CO58" s="561"/>
      <c r="CP58" s="561"/>
      <c r="CQ58" s="561"/>
      <c r="CR58" s="561"/>
      <c r="CS58" s="561"/>
      <c r="CT58" s="562"/>
      <c r="CU58" s="563">
        <v>3.4</v>
      </c>
      <c r="CV58" s="564"/>
      <c r="CW58" s="564"/>
      <c r="CX58" s="565"/>
      <c r="CY58" s="566">
        <v>64092</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375323514</v>
      </c>
      <c r="CN60" s="576"/>
      <c r="CO60" s="576"/>
      <c r="CP60" s="576"/>
      <c r="CQ60" s="576"/>
      <c r="CR60" s="576"/>
      <c r="CS60" s="576"/>
      <c r="CT60" s="577"/>
      <c r="CU60" s="578">
        <v>100</v>
      </c>
      <c r="CV60" s="579"/>
      <c r="CW60" s="579"/>
      <c r="CX60" s="580"/>
      <c r="CY60" s="581">
        <v>253891692</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Ciw2WzG3MdO5Sg58ywibgr01hF+vOhCjwq5pr5HEVjbXmFLJaxYgEy3o1E9prf+LSTlALTThUjOTXePHhopa1A==" saltValue="RX6auHUcDr3mg6O+6qwbp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397790</v>
      </c>
      <c r="R7" s="1069"/>
      <c r="S7" s="1069"/>
      <c r="T7" s="1069"/>
      <c r="U7" s="1069"/>
      <c r="V7" s="1069">
        <v>385832</v>
      </c>
      <c r="W7" s="1069"/>
      <c r="X7" s="1069"/>
      <c r="Y7" s="1069"/>
      <c r="Z7" s="1069"/>
      <c r="AA7" s="1069">
        <v>11959</v>
      </c>
      <c r="AB7" s="1069"/>
      <c r="AC7" s="1069"/>
      <c r="AD7" s="1069"/>
      <c r="AE7" s="1070"/>
      <c r="AF7" s="1071">
        <v>6376</v>
      </c>
      <c r="AG7" s="1072"/>
      <c r="AH7" s="1072"/>
      <c r="AI7" s="1072"/>
      <c r="AJ7" s="1073"/>
      <c r="AK7" s="1074">
        <v>12259</v>
      </c>
      <c r="AL7" s="1075"/>
      <c r="AM7" s="1075"/>
      <c r="AN7" s="1075"/>
      <c r="AO7" s="1075"/>
      <c r="AP7" s="1075">
        <v>595981</v>
      </c>
      <c r="AQ7" s="1075"/>
      <c r="AR7" s="1075"/>
      <c r="AS7" s="1075"/>
      <c r="AT7" s="1075"/>
      <c r="AU7" s="1076" t="s">
        <v>587</v>
      </c>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541</v>
      </c>
      <c r="BT7" s="1066"/>
      <c r="BU7" s="1066"/>
      <c r="BV7" s="1066"/>
      <c r="BW7" s="1066"/>
      <c r="BX7" s="1066"/>
      <c r="BY7" s="1066"/>
      <c r="BZ7" s="1066"/>
      <c r="CA7" s="1066"/>
      <c r="CB7" s="1066"/>
      <c r="CC7" s="1066"/>
      <c r="CD7" s="1066"/>
      <c r="CE7" s="1066"/>
      <c r="CF7" s="1066"/>
      <c r="CG7" s="1078"/>
      <c r="CH7" s="1062">
        <v>0</v>
      </c>
      <c r="CI7" s="1063"/>
      <c r="CJ7" s="1063"/>
      <c r="CK7" s="1063"/>
      <c r="CL7" s="1064"/>
      <c r="CM7" s="1062">
        <v>1192</v>
      </c>
      <c r="CN7" s="1063"/>
      <c r="CO7" s="1063"/>
      <c r="CP7" s="1063"/>
      <c r="CQ7" s="1064"/>
      <c r="CR7" s="1062">
        <v>500</v>
      </c>
      <c r="CS7" s="1063"/>
      <c r="CT7" s="1063"/>
      <c r="CU7" s="1063"/>
      <c r="CV7" s="1064"/>
      <c r="CW7" s="1062">
        <v>52</v>
      </c>
      <c r="CX7" s="1063"/>
      <c r="CY7" s="1063"/>
      <c r="CZ7" s="1063"/>
      <c r="DA7" s="1064"/>
      <c r="DB7" s="1062" t="s">
        <v>479</v>
      </c>
      <c r="DC7" s="1063"/>
      <c r="DD7" s="1063"/>
      <c r="DE7" s="1063"/>
      <c r="DF7" s="1064"/>
      <c r="DG7" s="1062" t="s">
        <v>479</v>
      </c>
      <c r="DH7" s="1063"/>
      <c r="DI7" s="1063"/>
      <c r="DJ7" s="1063"/>
      <c r="DK7" s="1064"/>
      <c r="DL7" s="1062" t="s">
        <v>479</v>
      </c>
      <c r="DM7" s="1063"/>
      <c r="DN7" s="1063"/>
      <c r="DO7" s="1063"/>
      <c r="DP7" s="1064"/>
      <c r="DQ7" s="1062" t="s">
        <v>589</v>
      </c>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1671</v>
      </c>
      <c r="R8" s="994"/>
      <c r="S8" s="994"/>
      <c r="T8" s="994"/>
      <c r="U8" s="994"/>
      <c r="V8" s="994">
        <v>1620</v>
      </c>
      <c r="W8" s="994"/>
      <c r="X8" s="994"/>
      <c r="Y8" s="994"/>
      <c r="Z8" s="994"/>
      <c r="AA8" s="994">
        <v>51</v>
      </c>
      <c r="AB8" s="994"/>
      <c r="AC8" s="994"/>
      <c r="AD8" s="994"/>
      <c r="AE8" s="997"/>
      <c r="AF8" s="1047">
        <v>51</v>
      </c>
      <c r="AG8" s="1048"/>
      <c r="AH8" s="1048"/>
      <c r="AI8" s="1048"/>
      <c r="AJ8" s="1049"/>
      <c r="AK8" s="1043" t="s">
        <v>589</v>
      </c>
      <c r="AL8" s="1044"/>
      <c r="AM8" s="1044"/>
      <c r="AN8" s="1044"/>
      <c r="AO8" s="1044"/>
      <c r="AP8" s="1044" t="s">
        <v>589</v>
      </c>
      <c r="AQ8" s="1044"/>
      <c r="AR8" s="1044"/>
      <c r="AS8" s="1044"/>
      <c r="AT8" s="1044"/>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542</v>
      </c>
      <c r="BT8" s="944"/>
      <c r="BU8" s="944"/>
      <c r="BV8" s="944"/>
      <c r="BW8" s="944"/>
      <c r="BX8" s="944"/>
      <c r="BY8" s="944"/>
      <c r="BZ8" s="944"/>
      <c r="CA8" s="944"/>
      <c r="CB8" s="944"/>
      <c r="CC8" s="944"/>
      <c r="CD8" s="944"/>
      <c r="CE8" s="944"/>
      <c r="CF8" s="944"/>
      <c r="CG8" s="965"/>
      <c r="CH8" s="940">
        <v>255</v>
      </c>
      <c r="CI8" s="941"/>
      <c r="CJ8" s="941"/>
      <c r="CK8" s="941"/>
      <c r="CL8" s="942"/>
      <c r="CM8" s="940">
        <v>6093</v>
      </c>
      <c r="CN8" s="941"/>
      <c r="CO8" s="941"/>
      <c r="CP8" s="941"/>
      <c r="CQ8" s="942"/>
      <c r="CR8" s="940">
        <v>153</v>
      </c>
      <c r="CS8" s="941"/>
      <c r="CT8" s="941"/>
      <c r="CU8" s="941"/>
      <c r="CV8" s="942"/>
      <c r="CW8" s="940" t="s">
        <v>479</v>
      </c>
      <c r="CX8" s="941"/>
      <c r="CY8" s="941"/>
      <c r="CZ8" s="941"/>
      <c r="DA8" s="942"/>
      <c r="DB8" s="940" t="s">
        <v>479</v>
      </c>
      <c r="DC8" s="941"/>
      <c r="DD8" s="941"/>
      <c r="DE8" s="941"/>
      <c r="DF8" s="942"/>
      <c r="DG8" s="940" t="s">
        <v>479</v>
      </c>
      <c r="DH8" s="941"/>
      <c r="DI8" s="941"/>
      <c r="DJ8" s="941"/>
      <c r="DK8" s="942"/>
      <c r="DL8" s="940" t="s">
        <v>479</v>
      </c>
      <c r="DM8" s="941"/>
      <c r="DN8" s="941"/>
      <c r="DO8" s="941"/>
      <c r="DP8" s="942"/>
      <c r="DQ8" s="940" t="s">
        <v>589</v>
      </c>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0</v>
      </c>
      <c r="R9" s="994"/>
      <c r="S9" s="994"/>
      <c r="T9" s="994"/>
      <c r="U9" s="994"/>
      <c r="V9" s="994">
        <v>0</v>
      </c>
      <c r="W9" s="994"/>
      <c r="X9" s="994"/>
      <c r="Y9" s="994"/>
      <c r="Z9" s="994"/>
      <c r="AA9" s="994">
        <v>0</v>
      </c>
      <c r="AB9" s="994"/>
      <c r="AC9" s="994"/>
      <c r="AD9" s="994"/>
      <c r="AE9" s="997"/>
      <c r="AF9" s="1047" t="s">
        <v>118</v>
      </c>
      <c r="AG9" s="1048"/>
      <c r="AH9" s="1048"/>
      <c r="AI9" s="1048"/>
      <c r="AJ9" s="1049"/>
      <c r="AK9" s="1043">
        <v>0</v>
      </c>
      <c r="AL9" s="1044"/>
      <c r="AM9" s="1044"/>
      <c r="AN9" s="1044"/>
      <c r="AO9" s="1044"/>
      <c r="AP9" s="1044" t="s">
        <v>589</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543</v>
      </c>
      <c r="BT9" s="944"/>
      <c r="BU9" s="944"/>
      <c r="BV9" s="944"/>
      <c r="BW9" s="944"/>
      <c r="BX9" s="944"/>
      <c r="BY9" s="944"/>
      <c r="BZ9" s="944"/>
      <c r="CA9" s="944"/>
      <c r="CB9" s="944"/>
      <c r="CC9" s="944"/>
      <c r="CD9" s="944"/>
      <c r="CE9" s="944"/>
      <c r="CF9" s="944"/>
      <c r="CG9" s="965"/>
      <c r="CH9" s="940">
        <v>84</v>
      </c>
      <c r="CI9" s="941"/>
      <c r="CJ9" s="941"/>
      <c r="CK9" s="941"/>
      <c r="CL9" s="942"/>
      <c r="CM9" s="940">
        <v>1883</v>
      </c>
      <c r="CN9" s="941"/>
      <c r="CO9" s="941"/>
      <c r="CP9" s="941"/>
      <c r="CQ9" s="942"/>
      <c r="CR9" s="940">
        <v>25</v>
      </c>
      <c r="CS9" s="941"/>
      <c r="CT9" s="941"/>
      <c r="CU9" s="941"/>
      <c r="CV9" s="942"/>
      <c r="CW9" s="940" t="s">
        <v>479</v>
      </c>
      <c r="CX9" s="941"/>
      <c r="CY9" s="941"/>
      <c r="CZ9" s="941"/>
      <c r="DA9" s="942"/>
      <c r="DB9" s="940">
        <v>13</v>
      </c>
      <c r="DC9" s="941"/>
      <c r="DD9" s="941"/>
      <c r="DE9" s="941"/>
      <c r="DF9" s="942"/>
      <c r="DG9" s="940" t="s">
        <v>479</v>
      </c>
      <c r="DH9" s="941"/>
      <c r="DI9" s="941"/>
      <c r="DJ9" s="941"/>
      <c r="DK9" s="942"/>
      <c r="DL9" s="940" t="s">
        <v>479</v>
      </c>
      <c r="DM9" s="941"/>
      <c r="DN9" s="941"/>
      <c r="DO9" s="941"/>
      <c r="DP9" s="942"/>
      <c r="DQ9" s="940" t="s">
        <v>589</v>
      </c>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60566</v>
      </c>
      <c r="R10" s="994"/>
      <c r="S10" s="994"/>
      <c r="T10" s="994"/>
      <c r="U10" s="994"/>
      <c r="V10" s="994">
        <v>60566</v>
      </c>
      <c r="W10" s="994"/>
      <c r="X10" s="994"/>
      <c r="Y10" s="994"/>
      <c r="Z10" s="994"/>
      <c r="AA10" s="994">
        <v>0</v>
      </c>
      <c r="AB10" s="994"/>
      <c r="AC10" s="994"/>
      <c r="AD10" s="994"/>
      <c r="AE10" s="997"/>
      <c r="AF10" s="1047" t="s">
        <v>118</v>
      </c>
      <c r="AG10" s="1048"/>
      <c r="AH10" s="1048"/>
      <c r="AI10" s="1048"/>
      <c r="AJ10" s="1049"/>
      <c r="AK10" s="1043">
        <v>50732</v>
      </c>
      <c r="AL10" s="1044"/>
      <c r="AM10" s="1044"/>
      <c r="AN10" s="1044"/>
      <c r="AO10" s="1044"/>
      <c r="AP10" s="1044" t="s">
        <v>589</v>
      </c>
      <c r="AQ10" s="1044"/>
      <c r="AR10" s="1044"/>
      <c r="AS10" s="1044"/>
      <c r="AT10" s="1044"/>
      <c r="AU10" s="1045" t="s">
        <v>588</v>
      </c>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544</v>
      </c>
      <c r="BT10" s="944"/>
      <c r="BU10" s="944"/>
      <c r="BV10" s="944"/>
      <c r="BW10" s="944"/>
      <c r="BX10" s="944"/>
      <c r="BY10" s="944"/>
      <c r="BZ10" s="944"/>
      <c r="CA10" s="944"/>
      <c r="CB10" s="944"/>
      <c r="CC10" s="944"/>
      <c r="CD10" s="944"/>
      <c r="CE10" s="944"/>
      <c r="CF10" s="944"/>
      <c r="CG10" s="965"/>
      <c r="CH10" s="940">
        <v>0</v>
      </c>
      <c r="CI10" s="941"/>
      <c r="CJ10" s="941"/>
      <c r="CK10" s="941"/>
      <c r="CL10" s="942"/>
      <c r="CM10" s="940">
        <v>2285</v>
      </c>
      <c r="CN10" s="941"/>
      <c r="CO10" s="941"/>
      <c r="CP10" s="941"/>
      <c r="CQ10" s="942"/>
      <c r="CR10" s="940">
        <v>2000</v>
      </c>
      <c r="CS10" s="941"/>
      <c r="CT10" s="941"/>
      <c r="CU10" s="941"/>
      <c r="CV10" s="942"/>
      <c r="CW10" s="940">
        <v>72</v>
      </c>
      <c r="CX10" s="941"/>
      <c r="CY10" s="941"/>
      <c r="CZ10" s="941"/>
      <c r="DA10" s="942"/>
      <c r="DB10" s="940" t="s">
        <v>479</v>
      </c>
      <c r="DC10" s="941"/>
      <c r="DD10" s="941"/>
      <c r="DE10" s="941"/>
      <c r="DF10" s="942"/>
      <c r="DG10" s="940" t="s">
        <v>479</v>
      </c>
      <c r="DH10" s="941"/>
      <c r="DI10" s="941"/>
      <c r="DJ10" s="941"/>
      <c r="DK10" s="942"/>
      <c r="DL10" s="940" t="s">
        <v>479</v>
      </c>
      <c r="DM10" s="941"/>
      <c r="DN10" s="941"/>
      <c r="DO10" s="941"/>
      <c r="DP10" s="942"/>
      <c r="DQ10" s="940" t="s">
        <v>589</v>
      </c>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28449</v>
      </c>
      <c r="R11" s="994"/>
      <c r="S11" s="994"/>
      <c r="T11" s="994"/>
      <c r="U11" s="994"/>
      <c r="V11" s="994">
        <v>28423</v>
      </c>
      <c r="W11" s="994"/>
      <c r="X11" s="994"/>
      <c r="Y11" s="994"/>
      <c r="Z11" s="994"/>
      <c r="AA11" s="994">
        <v>26</v>
      </c>
      <c r="AB11" s="994"/>
      <c r="AC11" s="994"/>
      <c r="AD11" s="994"/>
      <c r="AE11" s="997"/>
      <c r="AF11" s="1047">
        <v>26</v>
      </c>
      <c r="AG11" s="1048"/>
      <c r="AH11" s="1048"/>
      <c r="AI11" s="1048"/>
      <c r="AJ11" s="1049"/>
      <c r="AK11" s="1043" t="s">
        <v>589</v>
      </c>
      <c r="AL11" s="1044"/>
      <c r="AM11" s="1044"/>
      <c r="AN11" s="1044"/>
      <c r="AO11" s="1044"/>
      <c r="AP11" s="1044" t="s">
        <v>589</v>
      </c>
      <c r="AQ11" s="1044"/>
      <c r="AR11" s="1044"/>
      <c r="AS11" s="1044"/>
      <c r="AT11" s="1044"/>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545</v>
      </c>
      <c r="BT11" s="944"/>
      <c r="BU11" s="944"/>
      <c r="BV11" s="944"/>
      <c r="BW11" s="944"/>
      <c r="BX11" s="944"/>
      <c r="BY11" s="944"/>
      <c r="BZ11" s="944"/>
      <c r="CA11" s="944"/>
      <c r="CB11" s="944"/>
      <c r="CC11" s="944"/>
      <c r="CD11" s="944"/>
      <c r="CE11" s="944"/>
      <c r="CF11" s="944"/>
      <c r="CG11" s="965"/>
      <c r="CH11" s="940">
        <v>0</v>
      </c>
      <c r="CI11" s="941"/>
      <c r="CJ11" s="941"/>
      <c r="CK11" s="941"/>
      <c r="CL11" s="942"/>
      <c r="CM11" s="940">
        <v>326</v>
      </c>
      <c r="CN11" s="941"/>
      <c r="CO11" s="941"/>
      <c r="CP11" s="941"/>
      <c r="CQ11" s="942"/>
      <c r="CR11" s="940">
        <v>150</v>
      </c>
      <c r="CS11" s="941"/>
      <c r="CT11" s="941"/>
      <c r="CU11" s="941"/>
      <c r="CV11" s="942"/>
      <c r="CW11" s="940" t="s">
        <v>479</v>
      </c>
      <c r="CX11" s="941"/>
      <c r="CY11" s="941"/>
      <c r="CZ11" s="941"/>
      <c r="DA11" s="942"/>
      <c r="DB11" s="940" t="s">
        <v>479</v>
      </c>
      <c r="DC11" s="941"/>
      <c r="DD11" s="941"/>
      <c r="DE11" s="941"/>
      <c r="DF11" s="942"/>
      <c r="DG11" s="940" t="s">
        <v>479</v>
      </c>
      <c r="DH11" s="941"/>
      <c r="DI11" s="941"/>
      <c r="DJ11" s="941"/>
      <c r="DK11" s="942"/>
      <c r="DL11" s="940" t="s">
        <v>479</v>
      </c>
      <c r="DM11" s="941"/>
      <c r="DN11" s="941"/>
      <c r="DO11" s="941"/>
      <c r="DP11" s="942"/>
      <c r="DQ11" s="940" t="s">
        <v>589</v>
      </c>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104</v>
      </c>
      <c r="R12" s="994"/>
      <c r="S12" s="994"/>
      <c r="T12" s="994"/>
      <c r="U12" s="994"/>
      <c r="V12" s="994">
        <v>64</v>
      </c>
      <c r="W12" s="994"/>
      <c r="X12" s="994"/>
      <c r="Y12" s="994"/>
      <c r="Z12" s="994"/>
      <c r="AA12" s="994">
        <v>40</v>
      </c>
      <c r="AB12" s="994"/>
      <c r="AC12" s="994"/>
      <c r="AD12" s="994"/>
      <c r="AE12" s="997"/>
      <c r="AF12" s="1047" t="s">
        <v>118</v>
      </c>
      <c r="AG12" s="1048"/>
      <c r="AH12" s="1048"/>
      <c r="AI12" s="1048"/>
      <c r="AJ12" s="1049"/>
      <c r="AK12" s="1043">
        <v>3</v>
      </c>
      <c r="AL12" s="1044"/>
      <c r="AM12" s="1044"/>
      <c r="AN12" s="1044"/>
      <c r="AO12" s="1044"/>
      <c r="AP12" s="1044">
        <v>114</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546</v>
      </c>
      <c r="BT12" s="944"/>
      <c r="BU12" s="944"/>
      <c r="BV12" s="944"/>
      <c r="BW12" s="944"/>
      <c r="BX12" s="944"/>
      <c r="BY12" s="944"/>
      <c r="BZ12" s="944"/>
      <c r="CA12" s="944"/>
      <c r="CB12" s="944"/>
      <c r="CC12" s="944"/>
      <c r="CD12" s="944"/>
      <c r="CE12" s="944"/>
      <c r="CF12" s="944"/>
      <c r="CG12" s="965"/>
      <c r="CH12" s="940">
        <v>-2</v>
      </c>
      <c r="CI12" s="941"/>
      <c r="CJ12" s="941"/>
      <c r="CK12" s="941"/>
      <c r="CL12" s="942"/>
      <c r="CM12" s="940">
        <v>44</v>
      </c>
      <c r="CN12" s="941"/>
      <c r="CO12" s="941"/>
      <c r="CP12" s="941"/>
      <c r="CQ12" s="942"/>
      <c r="CR12" s="940">
        <v>10</v>
      </c>
      <c r="CS12" s="941"/>
      <c r="CT12" s="941"/>
      <c r="CU12" s="941"/>
      <c r="CV12" s="942"/>
      <c r="CW12" s="940" t="s">
        <v>479</v>
      </c>
      <c r="CX12" s="941"/>
      <c r="CY12" s="941"/>
      <c r="CZ12" s="941"/>
      <c r="DA12" s="942"/>
      <c r="DB12" s="940" t="s">
        <v>479</v>
      </c>
      <c r="DC12" s="941"/>
      <c r="DD12" s="941"/>
      <c r="DE12" s="941"/>
      <c r="DF12" s="942"/>
      <c r="DG12" s="940" t="s">
        <v>479</v>
      </c>
      <c r="DH12" s="941"/>
      <c r="DI12" s="941"/>
      <c r="DJ12" s="941"/>
      <c r="DK12" s="942"/>
      <c r="DL12" s="940" t="s">
        <v>479</v>
      </c>
      <c r="DM12" s="941"/>
      <c r="DN12" s="941"/>
      <c r="DO12" s="941"/>
      <c r="DP12" s="942"/>
      <c r="DQ12" s="940" t="s">
        <v>589</v>
      </c>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18</v>
      </c>
      <c r="R13" s="994"/>
      <c r="S13" s="994"/>
      <c r="T13" s="994"/>
      <c r="U13" s="994"/>
      <c r="V13" s="994">
        <v>16</v>
      </c>
      <c r="W13" s="994"/>
      <c r="X13" s="994"/>
      <c r="Y13" s="994"/>
      <c r="Z13" s="994"/>
      <c r="AA13" s="994">
        <v>2</v>
      </c>
      <c r="AB13" s="994"/>
      <c r="AC13" s="994"/>
      <c r="AD13" s="994"/>
      <c r="AE13" s="997"/>
      <c r="AF13" s="1047" t="s">
        <v>118</v>
      </c>
      <c r="AG13" s="1048"/>
      <c r="AH13" s="1048"/>
      <c r="AI13" s="1048"/>
      <c r="AJ13" s="1049"/>
      <c r="AK13" s="1043">
        <v>0</v>
      </c>
      <c r="AL13" s="1044"/>
      <c r="AM13" s="1044"/>
      <c r="AN13" s="1044"/>
      <c r="AO13" s="1044"/>
      <c r="AP13" s="1044">
        <v>331</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547</v>
      </c>
      <c r="BT13" s="944"/>
      <c r="BU13" s="944"/>
      <c r="BV13" s="944"/>
      <c r="BW13" s="944"/>
      <c r="BX13" s="944"/>
      <c r="BY13" s="944"/>
      <c r="BZ13" s="944"/>
      <c r="CA13" s="944"/>
      <c r="CB13" s="944"/>
      <c r="CC13" s="944"/>
      <c r="CD13" s="944"/>
      <c r="CE13" s="944"/>
      <c r="CF13" s="944"/>
      <c r="CG13" s="965"/>
      <c r="CH13" s="940">
        <v>52</v>
      </c>
      <c r="CI13" s="941"/>
      <c r="CJ13" s="941"/>
      <c r="CK13" s="941"/>
      <c r="CL13" s="942"/>
      <c r="CM13" s="940">
        <v>547</v>
      </c>
      <c r="CN13" s="941"/>
      <c r="CO13" s="941"/>
      <c r="CP13" s="941"/>
      <c r="CQ13" s="942"/>
      <c r="CR13" s="940">
        <v>1</v>
      </c>
      <c r="CS13" s="941"/>
      <c r="CT13" s="941"/>
      <c r="CU13" s="941"/>
      <c r="CV13" s="942"/>
      <c r="CW13" s="940">
        <v>0</v>
      </c>
      <c r="CX13" s="941"/>
      <c r="CY13" s="941"/>
      <c r="CZ13" s="941"/>
      <c r="DA13" s="942"/>
      <c r="DB13" s="940" t="s">
        <v>479</v>
      </c>
      <c r="DC13" s="941"/>
      <c r="DD13" s="941"/>
      <c r="DE13" s="941"/>
      <c r="DF13" s="942"/>
      <c r="DG13" s="940" t="s">
        <v>479</v>
      </c>
      <c r="DH13" s="941"/>
      <c r="DI13" s="941"/>
      <c r="DJ13" s="941"/>
      <c r="DK13" s="942"/>
      <c r="DL13" s="940" t="s">
        <v>479</v>
      </c>
      <c r="DM13" s="941"/>
      <c r="DN13" s="941"/>
      <c r="DO13" s="941"/>
      <c r="DP13" s="942"/>
      <c r="DQ13" s="940" t="s">
        <v>589</v>
      </c>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299</v>
      </c>
      <c r="R14" s="994"/>
      <c r="S14" s="994"/>
      <c r="T14" s="994"/>
      <c r="U14" s="994"/>
      <c r="V14" s="994">
        <v>0</v>
      </c>
      <c r="W14" s="994"/>
      <c r="X14" s="994"/>
      <c r="Y14" s="994"/>
      <c r="Z14" s="994"/>
      <c r="AA14" s="994">
        <v>299</v>
      </c>
      <c r="AB14" s="994"/>
      <c r="AC14" s="994"/>
      <c r="AD14" s="994"/>
      <c r="AE14" s="997"/>
      <c r="AF14" s="1047" t="s">
        <v>118</v>
      </c>
      <c r="AG14" s="1048"/>
      <c r="AH14" s="1048"/>
      <c r="AI14" s="1048"/>
      <c r="AJ14" s="1049"/>
      <c r="AK14" s="1043">
        <v>0</v>
      </c>
      <c r="AL14" s="1044"/>
      <c r="AM14" s="1044"/>
      <c r="AN14" s="1044"/>
      <c r="AO14" s="1044"/>
      <c r="AP14" s="1044" t="s">
        <v>589</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548</v>
      </c>
      <c r="BT14" s="944"/>
      <c r="BU14" s="944"/>
      <c r="BV14" s="944"/>
      <c r="BW14" s="944"/>
      <c r="BX14" s="944"/>
      <c r="BY14" s="944"/>
      <c r="BZ14" s="944"/>
      <c r="CA14" s="944"/>
      <c r="CB14" s="944"/>
      <c r="CC14" s="944"/>
      <c r="CD14" s="944"/>
      <c r="CE14" s="944"/>
      <c r="CF14" s="944"/>
      <c r="CG14" s="965"/>
      <c r="CH14" s="940">
        <v>-4</v>
      </c>
      <c r="CI14" s="941"/>
      <c r="CJ14" s="941"/>
      <c r="CK14" s="941"/>
      <c r="CL14" s="942"/>
      <c r="CM14" s="940">
        <v>1102</v>
      </c>
      <c r="CN14" s="941"/>
      <c r="CO14" s="941"/>
      <c r="CP14" s="941"/>
      <c r="CQ14" s="942"/>
      <c r="CR14" s="940">
        <v>500</v>
      </c>
      <c r="CS14" s="941"/>
      <c r="CT14" s="941"/>
      <c r="CU14" s="941"/>
      <c r="CV14" s="942"/>
      <c r="CW14" s="940">
        <v>33</v>
      </c>
      <c r="CX14" s="941"/>
      <c r="CY14" s="941"/>
      <c r="CZ14" s="941"/>
      <c r="DA14" s="942"/>
      <c r="DB14" s="940" t="s">
        <v>479</v>
      </c>
      <c r="DC14" s="941"/>
      <c r="DD14" s="941"/>
      <c r="DE14" s="941"/>
      <c r="DF14" s="942"/>
      <c r="DG14" s="940" t="s">
        <v>479</v>
      </c>
      <c r="DH14" s="941"/>
      <c r="DI14" s="941"/>
      <c r="DJ14" s="941"/>
      <c r="DK14" s="942"/>
      <c r="DL14" s="940" t="s">
        <v>479</v>
      </c>
      <c r="DM14" s="941"/>
      <c r="DN14" s="941"/>
      <c r="DO14" s="941"/>
      <c r="DP14" s="942"/>
      <c r="DQ14" s="940" t="s">
        <v>589</v>
      </c>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93</v>
      </c>
      <c r="R15" s="994"/>
      <c r="S15" s="994"/>
      <c r="T15" s="994"/>
      <c r="U15" s="994"/>
      <c r="V15" s="994">
        <v>74</v>
      </c>
      <c r="W15" s="994"/>
      <c r="X15" s="994"/>
      <c r="Y15" s="994"/>
      <c r="Z15" s="994"/>
      <c r="AA15" s="994">
        <v>19</v>
      </c>
      <c r="AB15" s="994"/>
      <c r="AC15" s="994"/>
      <c r="AD15" s="994"/>
      <c r="AE15" s="997"/>
      <c r="AF15" s="1047">
        <v>6</v>
      </c>
      <c r="AG15" s="1048"/>
      <c r="AH15" s="1048"/>
      <c r="AI15" s="1048"/>
      <c r="AJ15" s="1049"/>
      <c r="AK15" s="1043">
        <v>85</v>
      </c>
      <c r="AL15" s="1044"/>
      <c r="AM15" s="1044"/>
      <c r="AN15" s="1044"/>
      <c r="AO15" s="1044"/>
      <c r="AP15" s="1044">
        <v>954</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c r="BS15" s="943" t="s">
        <v>549</v>
      </c>
      <c r="BT15" s="944"/>
      <c r="BU15" s="944"/>
      <c r="BV15" s="944"/>
      <c r="BW15" s="944"/>
      <c r="BX15" s="944"/>
      <c r="BY15" s="944"/>
      <c r="BZ15" s="944"/>
      <c r="CA15" s="944"/>
      <c r="CB15" s="944"/>
      <c r="CC15" s="944"/>
      <c r="CD15" s="944"/>
      <c r="CE15" s="944"/>
      <c r="CF15" s="944"/>
      <c r="CG15" s="965"/>
      <c r="CH15" s="940">
        <v>0</v>
      </c>
      <c r="CI15" s="941"/>
      <c r="CJ15" s="941"/>
      <c r="CK15" s="941"/>
      <c r="CL15" s="942"/>
      <c r="CM15" s="940">
        <v>102</v>
      </c>
      <c r="CN15" s="941"/>
      <c r="CO15" s="941"/>
      <c r="CP15" s="941"/>
      <c r="CQ15" s="942"/>
      <c r="CR15" s="940">
        <v>53</v>
      </c>
      <c r="CS15" s="941"/>
      <c r="CT15" s="941"/>
      <c r="CU15" s="941"/>
      <c r="CV15" s="942"/>
      <c r="CW15" s="940">
        <v>16</v>
      </c>
      <c r="CX15" s="941"/>
      <c r="CY15" s="941"/>
      <c r="CZ15" s="941"/>
      <c r="DA15" s="942"/>
      <c r="DB15" s="940" t="s">
        <v>479</v>
      </c>
      <c r="DC15" s="941"/>
      <c r="DD15" s="941"/>
      <c r="DE15" s="941"/>
      <c r="DF15" s="942"/>
      <c r="DG15" s="940" t="s">
        <v>479</v>
      </c>
      <c r="DH15" s="941"/>
      <c r="DI15" s="941"/>
      <c r="DJ15" s="941"/>
      <c r="DK15" s="942"/>
      <c r="DL15" s="940" t="s">
        <v>479</v>
      </c>
      <c r="DM15" s="941"/>
      <c r="DN15" s="941"/>
      <c r="DO15" s="941"/>
      <c r="DP15" s="942"/>
      <c r="DQ15" s="940" t="s">
        <v>589</v>
      </c>
      <c r="DR15" s="941"/>
      <c r="DS15" s="941"/>
      <c r="DT15" s="941"/>
      <c r="DU15" s="942"/>
      <c r="DV15" s="943"/>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189</v>
      </c>
      <c r="R16" s="994"/>
      <c r="S16" s="994"/>
      <c r="T16" s="994"/>
      <c r="U16" s="994"/>
      <c r="V16" s="994">
        <v>33</v>
      </c>
      <c r="W16" s="994"/>
      <c r="X16" s="994"/>
      <c r="Y16" s="994"/>
      <c r="Z16" s="994"/>
      <c r="AA16" s="994">
        <v>156</v>
      </c>
      <c r="AB16" s="994"/>
      <c r="AC16" s="994"/>
      <c r="AD16" s="994"/>
      <c r="AE16" s="997"/>
      <c r="AF16" s="1047" t="s">
        <v>118</v>
      </c>
      <c r="AG16" s="1048"/>
      <c r="AH16" s="1048"/>
      <c r="AI16" s="1048"/>
      <c r="AJ16" s="1049"/>
      <c r="AK16" s="1043">
        <v>1</v>
      </c>
      <c r="AL16" s="1044"/>
      <c r="AM16" s="1044"/>
      <c r="AN16" s="1044"/>
      <c r="AO16" s="1044"/>
      <c r="AP16" s="1044" t="s">
        <v>589</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c r="BS16" s="943" t="s">
        <v>550</v>
      </c>
      <c r="BT16" s="944"/>
      <c r="BU16" s="944"/>
      <c r="BV16" s="944"/>
      <c r="BW16" s="944"/>
      <c r="BX16" s="944"/>
      <c r="BY16" s="944"/>
      <c r="BZ16" s="944"/>
      <c r="CA16" s="944"/>
      <c r="CB16" s="944"/>
      <c r="CC16" s="944"/>
      <c r="CD16" s="944"/>
      <c r="CE16" s="944"/>
      <c r="CF16" s="944"/>
      <c r="CG16" s="965"/>
      <c r="CH16" s="940">
        <v>-11</v>
      </c>
      <c r="CI16" s="941"/>
      <c r="CJ16" s="941"/>
      <c r="CK16" s="941"/>
      <c r="CL16" s="942"/>
      <c r="CM16" s="940">
        <v>297</v>
      </c>
      <c r="CN16" s="941"/>
      <c r="CO16" s="941"/>
      <c r="CP16" s="941"/>
      <c r="CQ16" s="942"/>
      <c r="CR16" s="940">
        <v>7</v>
      </c>
      <c r="CS16" s="941"/>
      <c r="CT16" s="941"/>
      <c r="CU16" s="941"/>
      <c r="CV16" s="942"/>
      <c r="CW16" s="940">
        <v>28</v>
      </c>
      <c r="CX16" s="941"/>
      <c r="CY16" s="941"/>
      <c r="CZ16" s="941"/>
      <c r="DA16" s="942"/>
      <c r="DB16" s="940">
        <v>297</v>
      </c>
      <c r="DC16" s="941"/>
      <c r="DD16" s="941"/>
      <c r="DE16" s="941"/>
      <c r="DF16" s="942"/>
      <c r="DG16" s="940" t="s">
        <v>479</v>
      </c>
      <c r="DH16" s="941"/>
      <c r="DI16" s="941"/>
      <c r="DJ16" s="941"/>
      <c r="DK16" s="942"/>
      <c r="DL16" s="940" t="s">
        <v>479</v>
      </c>
      <c r="DM16" s="941"/>
      <c r="DN16" s="941"/>
      <c r="DO16" s="941"/>
      <c r="DP16" s="942"/>
      <c r="DQ16" s="940" t="s">
        <v>589</v>
      </c>
      <c r="DR16" s="941"/>
      <c r="DS16" s="941"/>
      <c r="DT16" s="941"/>
      <c r="DU16" s="942"/>
      <c r="DV16" s="943"/>
      <c r="DW16" s="944"/>
      <c r="DX16" s="944"/>
      <c r="DY16" s="944"/>
      <c r="DZ16" s="945"/>
      <c r="EA16" s="213"/>
    </row>
    <row r="17" spans="1:131" s="214" customFormat="1" ht="26.25" customHeight="1" x14ac:dyDescent="0.2">
      <c r="A17" s="217">
        <v>11</v>
      </c>
      <c r="B17" s="990" t="s">
        <v>364</v>
      </c>
      <c r="C17" s="991"/>
      <c r="D17" s="991"/>
      <c r="E17" s="991"/>
      <c r="F17" s="991"/>
      <c r="G17" s="991"/>
      <c r="H17" s="991"/>
      <c r="I17" s="991"/>
      <c r="J17" s="991"/>
      <c r="K17" s="991"/>
      <c r="L17" s="991"/>
      <c r="M17" s="991"/>
      <c r="N17" s="991"/>
      <c r="O17" s="991"/>
      <c r="P17" s="992"/>
      <c r="Q17" s="996">
        <v>209</v>
      </c>
      <c r="R17" s="994"/>
      <c r="S17" s="994"/>
      <c r="T17" s="994"/>
      <c r="U17" s="994"/>
      <c r="V17" s="994">
        <v>28</v>
      </c>
      <c r="W17" s="994"/>
      <c r="X17" s="994"/>
      <c r="Y17" s="994"/>
      <c r="Z17" s="994"/>
      <c r="AA17" s="994">
        <v>181</v>
      </c>
      <c r="AB17" s="994"/>
      <c r="AC17" s="994"/>
      <c r="AD17" s="994"/>
      <c r="AE17" s="997"/>
      <c r="AF17" s="1047" t="s">
        <v>118</v>
      </c>
      <c r="AG17" s="1048"/>
      <c r="AH17" s="1048"/>
      <c r="AI17" s="1048"/>
      <c r="AJ17" s="1049"/>
      <c r="AK17" s="1043" t="s">
        <v>589</v>
      </c>
      <c r="AL17" s="1044"/>
      <c r="AM17" s="1044"/>
      <c r="AN17" s="1044"/>
      <c r="AO17" s="1044"/>
      <c r="AP17" s="1044">
        <v>130</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551</v>
      </c>
      <c r="BT17" s="944"/>
      <c r="BU17" s="944"/>
      <c r="BV17" s="944"/>
      <c r="BW17" s="944"/>
      <c r="BX17" s="944"/>
      <c r="BY17" s="944"/>
      <c r="BZ17" s="944"/>
      <c r="CA17" s="944"/>
      <c r="CB17" s="944"/>
      <c r="CC17" s="944"/>
      <c r="CD17" s="944"/>
      <c r="CE17" s="944"/>
      <c r="CF17" s="944"/>
      <c r="CG17" s="965"/>
      <c r="CH17" s="940">
        <v>-8</v>
      </c>
      <c r="CI17" s="941"/>
      <c r="CJ17" s="941"/>
      <c r="CK17" s="941"/>
      <c r="CL17" s="942"/>
      <c r="CM17" s="940">
        <v>733</v>
      </c>
      <c r="CN17" s="941"/>
      <c r="CO17" s="941"/>
      <c r="CP17" s="941"/>
      <c r="CQ17" s="942"/>
      <c r="CR17" s="940">
        <v>600</v>
      </c>
      <c r="CS17" s="941"/>
      <c r="CT17" s="941"/>
      <c r="CU17" s="941"/>
      <c r="CV17" s="942"/>
      <c r="CW17" s="940" t="s">
        <v>479</v>
      </c>
      <c r="CX17" s="941"/>
      <c r="CY17" s="941"/>
      <c r="CZ17" s="941"/>
      <c r="DA17" s="942"/>
      <c r="DB17" s="940" t="s">
        <v>479</v>
      </c>
      <c r="DC17" s="941"/>
      <c r="DD17" s="941"/>
      <c r="DE17" s="941"/>
      <c r="DF17" s="942"/>
      <c r="DG17" s="940" t="s">
        <v>479</v>
      </c>
      <c r="DH17" s="941"/>
      <c r="DI17" s="941"/>
      <c r="DJ17" s="941"/>
      <c r="DK17" s="942"/>
      <c r="DL17" s="940" t="s">
        <v>479</v>
      </c>
      <c r="DM17" s="941"/>
      <c r="DN17" s="941"/>
      <c r="DO17" s="941"/>
      <c r="DP17" s="942"/>
      <c r="DQ17" s="940" t="s">
        <v>589</v>
      </c>
      <c r="DR17" s="941"/>
      <c r="DS17" s="941"/>
      <c r="DT17" s="941"/>
      <c r="DU17" s="942"/>
      <c r="DV17" s="943"/>
      <c r="DW17" s="944"/>
      <c r="DX17" s="944"/>
      <c r="DY17" s="944"/>
      <c r="DZ17" s="945"/>
      <c r="EA17" s="213"/>
    </row>
    <row r="18" spans="1:131" s="214" customFormat="1" ht="26.25" customHeight="1" x14ac:dyDescent="0.2">
      <c r="A18" s="217">
        <v>12</v>
      </c>
      <c r="B18" s="990" t="s">
        <v>365</v>
      </c>
      <c r="C18" s="991"/>
      <c r="D18" s="991"/>
      <c r="E18" s="991"/>
      <c r="F18" s="991"/>
      <c r="G18" s="991"/>
      <c r="H18" s="991"/>
      <c r="I18" s="991"/>
      <c r="J18" s="991"/>
      <c r="K18" s="991"/>
      <c r="L18" s="991"/>
      <c r="M18" s="991"/>
      <c r="N18" s="991"/>
      <c r="O18" s="991"/>
      <c r="P18" s="992"/>
      <c r="Q18" s="996">
        <v>68</v>
      </c>
      <c r="R18" s="994"/>
      <c r="S18" s="994"/>
      <c r="T18" s="994"/>
      <c r="U18" s="994"/>
      <c r="V18" s="994">
        <v>47</v>
      </c>
      <c r="W18" s="994"/>
      <c r="X18" s="994"/>
      <c r="Y18" s="994"/>
      <c r="Z18" s="994"/>
      <c r="AA18" s="994">
        <v>21</v>
      </c>
      <c r="AB18" s="994"/>
      <c r="AC18" s="994"/>
      <c r="AD18" s="994"/>
      <c r="AE18" s="997"/>
      <c r="AF18" s="1047">
        <v>21</v>
      </c>
      <c r="AG18" s="1048"/>
      <c r="AH18" s="1048"/>
      <c r="AI18" s="1048"/>
      <c r="AJ18" s="1049"/>
      <c r="AK18" s="1043" t="s">
        <v>589</v>
      </c>
      <c r="AL18" s="1044"/>
      <c r="AM18" s="1044"/>
      <c r="AN18" s="1044"/>
      <c r="AO18" s="1044"/>
      <c r="AP18" s="1044" t="s">
        <v>589</v>
      </c>
      <c r="AQ18" s="1044"/>
      <c r="AR18" s="1044"/>
      <c r="AS18" s="1044"/>
      <c r="AT18" s="1044"/>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552</v>
      </c>
      <c r="BT18" s="944"/>
      <c r="BU18" s="944"/>
      <c r="BV18" s="944"/>
      <c r="BW18" s="944"/>
      <c r="BX18" s="944"/>
      <c r="BY18" s="944"/>
      <c r="BZ18" s="944"/>
      <c r="CA18" s="944"/>
      <c r="CB18" s="944"/>
      <c r="CC18" s="944"/>
      <c r="CD18" s="944"/>
      <c r="CE18" s="944"/>
      <c r="CF18" s="944"/>
      <c r="CG18" s="965"/>
      <c r="CH18" s="940">
        <v>-1</v>
      </c>
      <c r="CI18" s="941"/>
      <c r="CJ18" s="941"/>
      <c r="CK18" s="941"/>
      <c r="CL18" s="942"/>
      <c r="CM18" s="940">
        <v>12</v>
      </c>
      <c r="CN18" s="941"/>
      <c r="CO18" s="941"/>
      <c r="CP18" s="941"/>
      <c r="CQ18" s="942"/>
      <c r="CR18" s="940">
        <v>2</v>
      </c>
      <c r="CS18" s="941"/>
      <c r="CT18" s="941"/>
      <c r="CU18" s="941"/>
      <c r="CV18" s="942"/>
      <c r="CW18" s="940">
        <v>16</v>
      </c>
      <c r="CX18" s="941"/>
      <c r="CY18" s="941"/>
      <c r="CZ18" s="941"/>
      <c r="DA18" s="942"/>
      <c r="DB18" s="940" t="s">
        <v>479</v>
      </c>
      <c r="DC18" s="941"/>
      <c r="DD18" s="941"/>
      <c r="DE18" s="941"/>
      <c r="DF18" s="942"/>
      <c r="DG18" s="940" t="s">
        <v>479</v>
      </c>
      <c r="DH18" s="941"/>
      <c r="DI18" s="941"/>
      <c r="DJ18" s="941"/>
      <c r="DK18" s="942"/>
      <c r="DL18" s="940" t="s">
        <v>479</v>
      </c>
      <c r="DM18" s="941"/>
      <c r="DN18" s="941"/>
      <c r="DO18" s="941"/>
      <c r="DP18" s="942"/>
      <c r="DQ18" s="940" t="s">
        <v>589</v>
      </c>
      <c r="DR18" s="941"/>
      <c r="DS18" s="941"/>
      <c r="DT18" s="941"/>
      <c r="DU18" s="942"/>
      <c r="DV18" s="943"/>
      <c r="DW18" s="944"/>
      <c r="DX18" s="944"/>
      <c r="DY18" s="944"/>
      <c r="DZ18" s="945"/>
      <c r="EA18" s="213"/>
    </row>
    <row r="19" spans="1:131" s="214" customFormat="1" ht="26.25" customHeight="1" x14ac:dyDescent="0.2">
      <c r="A19" s="217">
        <v>13</v>
      </c>
      <c r="B19" s="990" t="s">
        <v>366</v>
      </c>
      <c r="C19" s="991"/>
      <c r="D19" s="991"/>
      <c r="E19" s="991"/>
      <c r="F19" s="991"/>
      <c r="G19" s="991"/>
      <c r="H19" s="991"/>
      <c r="I19" s="991"/>
      <c r="J19" s="991"/>
      <c r="K19" s="991"/>
      <c r="L19" s="991"/>
      <c r="M19" s="991"/>
      <c r="N19" s="991"/>
      <c r="O19" s="991"/>
      <c r="P19" s="992"/>
      <c r="Q19" s="996">
        <v>1284</v>
      </c>
      <c r="R19" s="994"/>
      <c r="S19" s="994"/>
      <c r="T19" s="994"/>
      <c r="U19" s="994"/>
      <c r="V19" s="994">
        <v>746</v>
      </c>
      <c r="W19" s="994"/>
      <c r="X19" s="994"/>
      <c r="Y19" s="994"/>
      <c r="Z19" s="994"/>
      <c r="AA19" s="994">
        <v>538</v>
      </c>
      <c r="AB19" s="994"/>
      <c r="AC19" s="994"/>
      <c r="AD19" s="994"/>
      <c r="AE19" s="997"/>
      <c r="AF19" s="1047" t="s">
        <v>118</v>
      </c>
      <c r="AG19" s="1048"/>
      <c r="AH19" s="1048"/>
      <c r="AI19" s="1048"/>
      <c r="AJ19" s="1049"/>
      <c r="AK19" s="1043" t="s">
        <v>589</v>
      </c>
      <c r="AL19" s="1044"/>
      <c r="AM19" s="1044"/>
      <c r="AN19" s="1044"/>
      <c r="AO19" s="1044"/>
      <c r="AP19" s="1044" t="s">
        <v>589</v>
      </c>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c r="BS19" s="943" t="s">
        <v>553</v>
      </c>
      <c r="BT19" s="944"/>
      <c r="BU19" s="944"/>
      <c r="BV19" s="944"/>
      <c r="BW19" s="944"/>
      <c r="BX19" s="944"/>
      <c r="BY19" s="944"/>
      <c r="BZ19" s="944"/>
      <c r="CA19" s="944"/>
      <c r="CB19" s="944"/>
      <c r="CC19" s="944"/>
      <c r="CD19" s="944"/>
      <c r="CE19" s="944"/>
      <c r="CF19" s="944"/>
      <c r="CG19" s="965"/>
      <c r="CH19" s="940">
        <v>0</v>
      </c>
      <c r="CI19" s="941"/>
      <c r="CJ19" s="941"/>
      <c r="CK19" s="941"/>
      <c r="CL19" s="942"/>
      <c r="CM19" s="940">
        <v>42</v>
      </c>
      <c r="CN19" s="941"/>
      <c r="CO19" s="941"/>
      <c r="CP19" s="941"/>
      <c r="CQ19" s="942"/>
      <c r="CR19" s="940">
        <v>2</v>
      </c>
      <c r="CS19" s="941"/>
      <c r="CT19" s="941"/>
      <c r="CU19" s="941"/>
      <c r="CV19" s="942"/>
      <c r="CW19" s="940" t="s">
        <v>479</v>
      </c>
      <c r="CX19" s="941"/>
      <c r="CY19" s="941"/>
      <c r="CZ19" s="941"/>
      <c r="DA19" s="942"/>
      <c r="DB19" s="940" t="s">
        <v>479</v>
      </c>
      <c r="DC19" s="941"/>
      <c r="DD19" s="941"/>
      <c r="DE19" s="941"/>
      <c r="DF19" s="942"/>
      <c r="DG19" s="940" t="s">
        <v>479</v>
      </c>
      <c r="DH19" s="941"/>
      <c r="DI19" s="941"/>
      <c r="DJ19" s="941"/>
      <c r="DK19" s="942"/>
      <c r="DL19" s="940" t="s">
        <v>479</v>
      </c>
      <c r="DM19" s="941"/>
      <c r="DN19" s="941"/>
      <c r="DO19" s="941"/>
      <c r="DP19" s="942"/>
      <c r="DQ19" s="940" t="s">
        <v>589</v>
      </c>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t="s">
        <v>577</v>
      </c>
      <c r="BS20" s="943" t="s">
        <v>554</v>
      </c>
      <c r="BT20" s="944"/>
      <c r="BU20" s="944"/>
      <c r="BV20" s="944"/>
      <c r="BW20" s="944"/>
      <c r="BX20" s="944"/>
      <c r="BY20" s="944"/>
      <c r="BZ20" s="944"/>
      <c r="CA20" s="944"/>
      <c r="CB20" s="944"/>
      <c r="CC20" s="944"/>
      <c r="CD20" s="944"/>
      <c r="CE20" s="944"/>
      <c r="CF20" s="944"/>
      <c r="CG20" s="965"/>
      <c r="CH20" s="940">
        <v>7</v>
      </c>
      <c r="CI20" s="941"/>
      <c r="CJ20" s="941"/>
      <c r="CK20" s="941"/>
      <c r="CL20" s="942"/>
      <c r="CM20" s="940">
        <v>9652</v>
      </c>
      <c r="CN20" s="941"/>
      <c r="CO20" s="941"/>
      <c r="CP20" s="941"/>
      <c r="CQ20" s="942"/>
      <c r="CR20" s="940">
        <v>15</v>
      </c>
      <c r="CS20" s="941"/>
      <c r="CT20" s="941"/>
      <c r="CU20" s="941"/>
      <c r="CV20" s="942"/>
      <c r="CW20" s="940">
        <v>356</v>
      </c>
      <c r="CX20" s="941"/>
      <c r="CY20" s="941"/>
      <c r="CZ20" s="941"/>
      <c r="DA20" s="942"/>
      <c r="DB20" s="940">
        <v>7000</v>
      </c>
      <c r="DC20" s="941"/>
      <c r="DD20" s="941"/>
      <c r="DE20" s="941"/>
      <c r="DF20" s="942"/>
      <c r="DG20" s="940" t="s">
        <v>479</v>
      </c>
      <c r="DH20" s="941"/>
      <c r="DI20" s="941"/>
      <c r="DJ20" s="941"/>
      <c r="DK20" s="942"/>
      <c r="DL20" s="940">
        <v>8100</v>
      </c>
      <c r="DM20" s="941"/>
      <c r="DN20" s="941"/>
      <c r="DO20" s="941"/>
      <c r="DP20" s="942"/>
      <c r="DQ20" s="940">
        <v>25</v>
      </c>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c r="BS21" s="943" t="s">
        <v>555</v>
      </c>
      <c r="BT21" s="944"/>
      <c r="BU21" s="944"/>
      <c r="BV21" s="944"/>
      <c r="BW21" s="944"/>
      <c r="BX21" s="944"/>
      <c r="BY21" s="944"/>
      <c r="BZ21" s="944"/>
      <c r="CA21" s="944"/>
      <c r="CB21" s="944"/>
      <c r="CC21" s="944"/>
      <c r="CD21" s="944"/>
      <c r="CE21" s="944"/>
      <c r="CF21" s="944"/>
      <c r="CG21" s="965"/>
      <c r="CH21" s="940">
        <v>0</v>
      </c>
      <c r="CI21" s="941"/>
      <c r="CJ21" s="941"/>
      <c r="CK21" s="941"/>
      <c r="CL21" s="942"/>
      <c r="CM21" s="940">
        <v>823</v>
      </c>
      <c r="CN21" s="941"/>
      <c r="CO21" s="941"/>
      <c r="CP21" s="941"/>
      <c r="CQ21" s="942"/>
      <c r="CR21" s="940">
        <v>1</v>
      </c>
      <c r="CS21" s="941"/>
      <c r="CT21" s="941"/>
      <c r="CU21" s="941"/>
      <c r="CV21" s="942"/>
      <c r="CW21" s="940">
        <v>1</v>
      </c>
      <c r="CX21" s="941"/>
      <c r="CY21" s="941"/>
      <c r="CZ21" s="941"/>
      <c r="DA21" s="942"/>
      <c r="DB21" s="940" t="s">
        <v>479</v>
      </c>
      <c r="DC21" s="941"/>
      <c r="DD21" s="941"/>
      <c r="DE21" s="941"/>
      <c r="DF21" s="942"/>
      <c r="DG21" s="940" t="s">
        <v>479</v>
      </c>
      <c r="DH21" s="941"/>
      <c r="DI21" s="941"/>
      <c r="DJ21" s="941"/>
      <c r="DK21" s="942"/>
      <c r="DL21" s="940" t="s">
        <v>479</v>
      </c>
      <c r="DM21" s="941"/>
      <c r="DN21" s="941"/>
      <c r="DO21" s="941"/>
      <c r="DP21" s="942"/>
      <c r="DQ21" s="940" t="s">
        <v>589</v>
      </c>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367</v>
      </c>
      <c r="BA22" s="981"/>
      <c r="BB22" s="981"/>
      <c r="BC22" s="981"/>
      <c r="BD22" s="982"/>
      <c r="BE22" s="211"/>
      <c r="BF22" s="211"/>
      <c r="BG22" s="211"/>
      <c r="BH22" s="211"/>
      <c r="BI22" s="211"/>
      <c r="BJ22" s="211"/>
      <c r="BK22" s="211"/>
      <c r="BL22" s="211"/>
      <c r="BM22" s="211"/>
      <c r="BN22" s="211"/>
      <c r="BO22" s="211"/>
      <c r="BP22" s="211"/>
      <c r="BQ22" s="217">
        <v>16</v>
      </c>
      <c r="BR22" s="218" t="s">
        <v>577</v>
      </c>
      <c r="BS22" s="943" t="s">
        <v>556</v>
      </c>
      <c r="BT22" s="944"/>
      <c r="BU22" s="944"/>
      <c r="BV22" s="944"/>
      <c r="BW22" s="944"/>
      <c r="BX22" s="944"/>
      <c r="BY22" s="944"/>
      <c r="BZ22" s="944"/>
      <c r="CA22" s="944"/>
      <c r="CB22" s="944"/>
      <c r="CC22" s="944"/>
      <c r="CD22" s="944"/>
      <c r="CE22" s="944"/>
      <c r="CF22" s="944"/>
      <c r="CG22" s="965"/>
      <c r="CH22" s="940">
        <v>-30</v>
      </c>
      <c r="CI22" s="941"/>
      <c r="CJ22" s="941"/>
      <c r="CK22" s="941"/>
      <c r="CL22" s="942"/>
      <c r="CM22" s="940">
        <v>602</v>
      </c>
      <c r="CN22" s="941"/>
      <c r="CO22" s="941"/>
      <c r="CP22" s="941"/>
      <c r="CQ22" s="942"/>
      <c r="CR22" s="940">
        <v>1</v>
      </c>
      <c r="CS22" s="941"/>
      <c r="CT22" s="941"/>
      <c r="CU22" s="941"/>
      <c r="CV22" s="942"/>
      <c r="CW22" s="940">
        <v>258</v>
      </c>
      <c r="CX22" s="941"/>
      <c r="CY22" s="941"/>
      <c r="CZ22" s="941"/>
      <c r="DA22" s="942"/>
      <c r="DB22" s="940" t="s">
        <v>479</v>
      </c>
      <c r="DC22" s="941"/>
      <c r="DD22" s="941"/>
      <c r="DE22" s="941"/>
      <c r="DF22" s="942"/>
      <c r="DG22" s="940" t="s">
        <v>479</v>
      </c>
      <c r="DH22" s="941"/>
      <c r="DI22" s="941"/>
      <c r="DJ22" s="941"/>
      <c r="DK22" s="942"/>
      <c r="DL22" s="940">
        <v>6</v>
      </c>
      <c r="DM22" s="941"/>
      <c r="DN22" s="941"/>
      <c r="DO22" s="941"/>
      <c r="DP22" s="942"/>
      <c r="DQ22" s="940">
        <v>4</v>
      </c>
      <c r="DR22" s="941"/>
      <c r="DS22" s="941"/>
      <c r="DT22" s="941"/>
      <c r="DU22" s="942"/>
      <c r="DV22" s="943"/>
      <c r="DW22" s="944"/>
      <c r="DX22" s="944"/>
      <c r="DY22" s="944"/>
      <c r="DZ22" s="945"/>
      <c r="EA22" s="213"/>
    </row>
    <row r="23" spans="1:131" s="214" customFormat="1" ht="26.25" customHeight="1" thickBot="1" x14ac:dyDescent="0.25">
      <c r="A23" s="219" t="s">
        <v>368</v>
      </c>
      <c r="B23" s="888" t="s">
        <v>369</v>
      </c>
      <c r="C23" s="889"/>
      <c r="D23" s="889"/>
      <c r="E23" s="889"/>
      <c r="F23" s="889"/>
      <c r="G23" s="889"/>
      <c r="H23" s="889"/>
      <c r="I23" s="889"/>
      <c r="J23" s="889"/>
      <c r="K23" s="889"/>
      <c r="L23" s="889"/>
      <c r="M23" s="889"/>
      <c r="N23" s="889"/>
      <c r="O23" s="889"/>
      <c r="P23" s="899"/>
      <c r="Q23" s="1024">
        <v>400797</v>
      </c>
      <c r="R23" s="1018"/>
      <c r="S23" s="1018"/>
      <c r="T23" s="1018"/>
      <c r="U23" s="1018"/>
      <c r="V23" s="1018">
        <v>387505</v>
      </c>
      <c r="W23" s="1018"/>
      <c r="X23" s="1018"/>
      <c r="Y23" s="1018"/>
      <c r="Z23" s="1018"/>
      <c r="AA23" s="1018">
        <v>13292</v>
      </c>
      <c r="AB23" s="1018"/>
      <c r="AC23" s="1018"/>
      <c r="AD23" s="1018"/>
      <c r="AE23" s="1025"/>
      <c r="AF23" s="1026">
        <v>6480</v>
      </c>
      <c r="AG23" s="1018"/>
      <c r="AH23" s="1018"/>
      <c r="AI23" s="1018"/>
      <c r="AJ23" s="1027"/>
      <c r="AK23" s="1028"/>
      <c r="AL23" s="1029"/>
      <c r="AM23" s="1029"/>
      <c r="AN23" s="1029"/>
      <c r="AO23" s="1029"/>
      <c r="AP23" s="1018">
        <v>597510</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557</v>
      </c>
      <c r="BT23" s="944"/>
      <c r="BU23" s="944"/>
      <c r="BV23" s="944"/>
      <c r="BW23" s="944"/>
      <c r="BX23" s="944"/>
      <c r="BY23" s="944"/>
      <c r="BZ23" s="944"/>
      <c r="CA23" s="944"/>
      <c r="CB23" s="944"/>
      <c r="CC23" s="944"/>
      <c r="CD23" s="944"/>
      <c r="CE23" s="944"/>
      <c r="CF23" s="944"/>
      <c r="CG23" s="965"/>
      <c r="CH23" s="940">
        <v>-9</v>
      </c>
      <c r="CI23" s="941"/>
      <c r="CJ23" s="941"/>
      <c r="CK23" s="941"/>
      <c r="CL23" s="942"/>
      <c r="CM23" s="940">
        <v>386</v>
      </c>
      <c r="CN23" s="941"/>
      <c r="CO23" s="941"/>
      <c r="CP23" s="941"/>
      <c r="CQ23" s="942"/>
      <c r="CR23" s="940">
        <v>15</v>
      </c>
      <c r="CS23" s="941"/>
      <c r="CT23" s="941"/>
      <c r="CU23" s="941"/>
      <c r="CV23" s="942"/>
      <c r="CW23" s="940">
        <v>0</v>
      </c>
      <c r="CX23" s="941"/>
      <c r="CY23" s="941"/>
      <c r="CZ23" s="941"/>
      <c r="DA23" s="942"/>
      <c r="DB23" s="940" t="s">
        <v>479</v>
      </c>
      <c r="DC23" s="941"/>
      <c r="DD23" s="941"/>
      <c r="DE23" s="941"/>
      <c r="DF23" s="942"/>
      <c r="DG23" s="940" t="s">
        <v>479</v>
      </c>
      <c r="DH23" s="941"/>
      <c r="DI23" s="941"/>
      <c r="DJ23" s="941"/>
      <c r="DK23" s="942"/>
      <c r="DL23" s="940" t="s">
        <v>479</v>
      </c>
      <c r="DM23" s="941"/>
      <c r="DN23" s="941"/>
      <c r="DO23" s="941"/>
      <c r="DP23" s="942"/>
      <c r="DQ23" s="940" t="s">
        <v>589</v>
      </c>
      <c r="DR23" s="941"/>
      <c r="DS23" s="941"/>
      <c r="DT23" s="941"/>
      <c r="DU23" s="942"/>
      <c r="DV23" s="943"/>
      <c r="DW23" s="944"/>
      <c r="DX23" s="944"/>
      <c r="DY23" s="944"/>
      <c r="DZ23" s="945"/>
      <c r="EA23" s="213"/>
    </row>
    <row r="24" spans="1:131" s="214" customFormat="1" ht="26.25" customHeight="1" x14ac:dyDescent="0.2">
      <c r="A24" s="1017" t="s">
        <v>370</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558</v>
      </c>
      <c r="BT24" s="944"/>
      <c r="BU24" s="944"/>
      <c r="BV24" s="944"/>
      <c r="BW24" s="944"/>
      <c r="BX24" s="944"/>
      <c r="BY24" s="944"/>
      <c r="BZ24" s="944"/>
      <c r="CA24" s="944"/>
      <c r="CB24" s="944"/>
      <c r="CC24" s="944"/>
      <c r="CD24" s="944"/>
      <c r="CE24" s="944"/>
      <c r="CF24" s="944"/>
      <c r="CG24" s="965"/>
      <c r="CH24" s="940">
        <v>0</v>
      </c>
      <c r="CI24" s="941"/>
      <c r="CJ24" s="941"/>
      <c r="CK24" s="941"/>
      <c r="CL24" s="942"/>
      <c r="CM24" s="940">
        <v>47</v>
      </c>
      <c r="CN24" s="941"/>
      <c r="CO24" s="941"/>
      <c r="CP24" s="941"/>
      <c r="CQ24" s="942"/>
      <c r="CR24" s="940">
        <v>8</v>
      </c>
      <c r="CS24" s="941"/>
      <c r="CT24" s="941"/>
      <c r="CU24" s="941"/>
      <c r="CV24" s="942"/>
      <c r="CW24" s="940">
        <v>4</v>
      </c>
      <c r="CX24" s="941"/>
      <c r="CY24" s="941"/>
      <c r="CZ24" s="941"/>
      <c r="DA24" s="942"/>
      <c r="DB24" s="940" t="s">
        <v>479</v>
      </c>
      <c r="DC24" s="941"/>
      <c r="DD24" s="941"/>
      <c r="DE24" s="941"/>
      <c r="DF24" s="942"/>
      <c r="DG24" s="940" t="s">
        <v>479</v>
      </c>
      <c r="DH24" s="941"/>
      <c r="DI24" s="941"/>
      <c r="DJ24" s="941"/>
      <c r="DK24" s="942"/>
      <c r="DL24" s="940" t="s">
        <v>479</v>
      </c>
      <c r="DM24" s="941"/>
      <c r="DN24" s="941"/>
      <c r="DO24" s="941"/>
      <c r="DP24" s="942"/>
      <c r="DQ24" s="940" t="s">
        <v>589</v>
      </c>
      <c r="DR24" s="941"/>
      <c r="DS24" s="941"/>
      <c r="DT24" s="941"/>
      <c r="DU24" s="942"/>
      <c r="DV24" s="943"/>
      <c r="DW24" s="944"/>
      <c r="DX24" s="944"/>
      <c r="DY24" s="944"/>
      <c r="DZ24" s="945"/>
      <c r="EA24" s="213"/>
    </row>
    <row r="25" spans="1:131" ht="26.25" customHeight="1" thickBot="1" x14ac:dyDescent="0.25">
      <c r="A25" s="1016" t="s">
        <v>371</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559</v>
      </c>
      <c r="BT25" s="944"/>
      <c r="BU25" s="944"/>
      <c r="BV25" s="944"/>
      <c r="BW25" s="944"/>
      <c r="BX25" s="944"/>
      <c r="BY25" s="944"/>
      <c r="BZ25" s="944"/>
      <c r="CA25" s="944"/>
      <c r="CB25" s="944"/>
      <c r="CC25" s="944"/>
      <c r="CD25" s="944"/>
      <c r="CE25" s="944"/>
      <c r="CF25" s="944"/>
      <c r="CG25" s="965"/>
      <c r="CH25" s="940">
        <v>-6</v>
      </c>
      <c r="CI25" s="941"/>
      <c r="CJ25" s="941"/>
      <c r="CK25" s="941"/>
      <c r="CL25" s="942"/>
      <c r="CM25" s="940">
        <v>1001</v>
      </c>
      <c r="CN25" s="941"/>
      <c r="CO25" s="941"/>
      <c r="CP25" s="941"/>
      <c r="CQ25" s="942"/>
      <c r="CR25" s="940">
        <v>55</v>
      </c>
      <c r="CS25" s="941"/>
      <c r="CT25" s="941"/>
      <c r="CU25" s="941"/>
      <c r="CV25" s="942"/>
      <c r="CW25" s="940">
        <v>109</v>
      </c>
      <c r="CX25" s="941"/>
      <c r="CY25" s="941"/>
      <c r="CZ25" s="941"/>
      <c r="DA25" s="942"/>
      <c r="DB25" s="940" t="s">
        <v>479</v>
      </c>
      <c r="DC25" s="941"/>
      <c r="DD25" s="941"/>
      <c r="DE25" s="941"/>
      <c r="DF25" s="942"/>
      <c r="DG25" s="940" t="s">
        <v>479</v>
      </c>
      <c r="DH25" s="941"/>
      <c r="DI25" s="941"/>
      <c r="DJ25" s="941"/>
      <c r="DK25" s="942"/>
      <c r="DL25" s="940" t="s">
        <v>479</v>
      </c>
      <c r="DM25" s="941"/>
      <c r="DN25" s="941"/>
      <c r="DO25" s="941"/>
      <c r="DP25" s="942"/>
      <c r="DQ25" s="940" t="s">
        <v>589</v>
      </c>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372</v>
      </c>
      <c r="R26" s="953"/>
      <c r="S26" s="953"/>
      <c r="T26" s="953"/>
      <c r="U26" s="954"/>
      <c r="V26" s="952" t="s">
        <v>373</v>
      </c>
      <c r="W26" s="953"/>
      <c r="X26" s="953"/>
      <c r="Y26" s="953"/>
      <c r="Z26" s="954"/>
      <c r="AA26" s="952" t="s">
        <v>374</v>
      </c>
      <c r="AB26" s="953"/>
      <c r="AC26" s="953"/>
      <c r="AD26" s="953"/>
      <c r="AE26" s="953"/>
      <c r="AF26" s="1012" t="s">
        <v>375</v>
      </c>
      <c r="AG26" s="959"/>
      <c r="AH26" s="959"/>
      <c r="AI26" s="959"/>
      <c r="AJ26" s="1013"/>
      <c r="AK26" s="953" t="s">
        <v>376</v>
      </c>
      <c r="AL26" s="953"/>
      <c r="AM26" s="953"/>
      <c r="AN26" s="953"/>
      <c r="AO26" s="954"/>
      <c r="AP26" s="952" t="s">
        <v>377</v>
      </c>
      <c r="AQ26" s="953"/>
      <c r="AR26" s="953"/>
      <c r="AS26" s="953"/>
      <c r="AT26" s="954"/>
      <c r="AU26" s="952" t="s">
        <v>378</v>
      </c>
      <c r="AV26" s="953"/>
      <c r="AW26" s="953"/>
      <c r="AX26" s="953"/>
      <c r="AY26" s="954"/>
      <c r="AZ26" s="952" t="s">
        <v>379</v>
      </c>
      <c r="BA26" s="953"/>
      <c r="BB26" s="953"/>
      <c r="BC26" s="953"/>
      <c r="BD26" s="954"/>
      <c r="BE26" s="952" t="s">
        <v>344</v>
      </c>
      <c r="BF26" s="953"/>
      <c r="BG26" s="953"/>
      <c r="BH26" s="953"/>
      <c r="BI26" s="966"/>
      <c r="BJ26" s="210"/>
      <c r="BK26" s="210"/>
      <c r="BL26" s="210"/>
      <c r="BM26" s="210"/>
      <c r="BN26" s="210"/>
      <c r="BO26" s="220"/>
      <c r="BP26" s="220"/>
      <c r="BQ26" s="217">
        <v>20</v>
      </c>
      <c r="BR26" s="218"/>
      <c r="BS26" s="943" t="s">
        <v>560</v>
      </c>
      <c r="BT26" s="944"/>
      <c r="BU26" s="944"/>
      <c r="BV26" s="944"/>
      <c r="BW26" s="944"/>
      <c r="BX26" s="944"/>
      <c r="BY26" s="944"/>
      <c r="BZ26" s="944"/>
      <c r="CA26" s="944"/>
      <c r="CB26" s="944"/>
      <c r="CC26" s="944"/>
      <c r="CD26" s="944"/>
      <c r="CE26" s="944"/>
      <c r="CF26" s="944"/>
      <c r="CG26" s="965"/>
      <c r="CH26" s="940">
        <v>10</v>
      </c>
      <c r="CI26" s="941"/>
      <c r="CJ26" s="941"/>
      <c r="CK26" s="941"/>
      <c r="CL26" s="942"/>
      <c r="CM26" s="940">
        <v>604</v>
      </c>
      <c r="CN26" s="941"/>
      <c r="CO26" s="941"/>
      <c r="CP26" s="941"/>
      <c r="CQ26" s="942"/>
      <c r="CR26" s="940">
        <v>101</v>
      </c>
      <c r="CS26" s="941"/>
      <c r="CT26" s="941"/>
      <c r="CU26" s="941"/>
      <c r="CV26" s="942"/>
      <c r="CW26" s="940">
        <v>2</v>
      </c>
      <c r="CX26" s="941"/>
      <c r="CY26" s="941"/>
      <c r="CZ26" s="941"/>
      <c r="DA26" s="942"/>
      <c r="DB26" s="940" t="s">
        <v>479</v>
      </c>
      <c r="DC26" s="941"/>
      <c r="DD26" s="941"/>
      <c r="DE26" s="941"/>
      <c r="DF26" s="942"/>
      <c r="DG26" s="940" t="s">
        <v>479</v>
      </c>
      <c r="DH26" s="941"/>
      <c r="DI26" s="941"/>
      <c r="DJ26" s="941"/>
      <c r="DK26" s="942"/>
      <c r="DL26" s="940" t="s">
        <v>479</v>
      </c>
      <c r="DM26" s="941"/>
      <c r="DN26" s="941"/>
      <c r="DO26" s="941"/>
      <c r="DP26" s="942"/>
      <c r="DQ26" s="940" t="s">
        <v>589</v>
      </c>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t="s">
        <v>577</v>
      </c>
      <c r="BS27" s="943" t="s">
        <v>561</v>
      </c>
      <c r="BT27" s="944"/>
      <c r="BU27" s="944"/>
      <c r="BV27" s="944"/>
      <c r="BW27" s="944"/>
      <c r="BX27" s="944"/>
      <c r="BY27" s="944"/>
      <c r="BZ27" s="944"/>
      <c r="CA27" s="944"/>
      <c r="CB27" s="944"/>
      <c r="CC27" s="944"/>
      <c r="CD27" s="944"/>
      <c r="CE27" s="944"/>
      <c r="CF27" s="944"/>
      <c r="CG27" s="965"/>
      <c r="CH27" s="940">
        <v>0</v>
      </c>
      <c r="CI27" s="941"/>
      <c r="CJ27" s="941"/>
      <c r="CK27" s="941"/>
      <c r="CL27" s="942"/>
      <c r="CM27" s="940">
        <v>50000</v>
      </c>
      <c r="CN27" s="941"/>
      <c r="CO27" s="941"/>
      <c r="CP27" s="941"/>
      <c r="CQ27" s="942"/>
      <c r="CR27" s="940">
        <v>1</v>
      </c>
      <c r="CS27" s="941"/>
      <c r="CT27" s="941"/>
      <c r="CU27" s="941"/>
      <c r="CV27" s="942"/>
      <c r="CW27" s="940">
        <v>109</v>
      </c>
      <c r="CX27" s="941"/>
      <c r="CY27" s="941"/>
      <c r="CZ27" s="941"/>
      <c r="DA27" s="942"/>
      <c r="DB27" s="940">
        <v>25886</v>
      </c>
      <c r="DC27" s="941"/>
      <c r="DD27" s="941"/>
      <c r="DE27" s="941"/>
      <c r="DF27" s="942"/>
      <c r="DG27" s="940" t="s">
        <v>479</v>
      </c>
      <c r="DH27" s="941"/>
      <c r="DI27" s="941"/>
      <c r="DJ27" s="941"/>
      <c r="DK27" s="942"/>
      <c r="DL27" s="940">
        <v>5902</v>
      </c>
      <c r="DM27" s="941"/>
      <c r="DN27" s="941"/>
      <c r="DO27" s="941"/>
      <c r="DP27" s="942"/>
      <c r="DQ27" s="940">
        <v>4131</v>
      </c>
      <c r="DR27" s="941"/>
      <c r="DS27" s="941"/>
      <c r="DT27" s="941"/>
      <c r="DU27" s="942"/>
      <c r="DV27" s="943"/>
      <c r="DW27" s="944"/>
      <c r="DX27" s="944"/>
      <c r="DY27" s="944"/>
      <c r="DZ27" s="945"/>
      <c r="EA27" s="208"/>
    </row>
    <row r="28" spans="1:131" ht="26.25" customHeight="1" thickTop="1" x14ac:dyDescent="0.2">
      <c r="A28" s="221">
        <v>1</v>
      </c>
      <c r="B28" s="1004" t="s">
        <v>380</v>
      </c>
      <c r="C28" s="1005"/>
      <c r="D28" s="1005"/>
      <c r="E28" s="1005"/>
      <c r="F28" s="1005"/>
      <c r="G28" s="1005"/>
      <c r="H28" s="1005"/>
      <c r="I28" s="1005"/>
      <c r="J28" s="1005"/>
      <c r="K28" s="1005"/>
      <c r="L28" s="1005"/>
      <c r="M28" s="1005"/>
      <c r="N28" s="1005"/>
      <c r="O28" s="1005"/>
      <c r="P28" s="1006"/>
      <c r="Q28" s="1007">
        <v>51007</v>
      </c>
      <c r="R28" s="1008"/>
      <c r="S28" s="1008"/>
      <c r="T28" s="1008"/>
      <c r="U28" s="1008"/>
      <c r="V28" s="1008">
        <v>50208</v>
      </c>
      <c r="W28" s="1008"/>
      <c r="X28" s="1008"/>
      <c r="Y28" s="1008"/>
      <c r="Z28" s="1008"/>
      <c r="AA28" s="1008">
        <v>799</v>
      </c>
      <c r="AB28" s="1008"/>
      <c r="AC28" s="1008"/>
      <c r="AD28" s="1008"/>
      <c r="AE28" s="1009"/>
      <c r="AF28" s="1010">
        <v>799</v>
      </c>
      <c r="AG28" s="1008"/>
      <c r="AH28" s="1008"/>
      <c r="AI28" s="1008"/>
      <c r="AJ28" s="1011"/>
      <c r="AK28" s="999">
        <v>3626</v>
      </c>
      <c r="AL28" s="1000"/>
      <c r="AM28" s="1000"/>
      <c r="AN28" s="1000"/>
      <c r="AO28" s="1000"/>
      <c r="AP28" s="1000" t="s">
        <v>583</v>
      </c>
      <c r="AQ28" s="1000"/>
      <c r="AR28" s="1000"/>
      <c r="AS28" s="1000"/>
      <c r="AT28" s="1000"/>
      <c r="AU28" s="1000" t="s">
        <v>583</v>
      </c>
      <c r="AV28" s="1000"/>
      <c r="AW28" s="1000"/>
      <c r="AX28" s="1000"/>
      <c r="AY28" s="1000"/>
      <c r="AZ28" s="1001" t="s">
        <v>583</v>
      </c>
      <c r="BA28" s="1001"/>
      <c r="BB28" s="1001"/>
      <c r="BC28" s="1001"/>
      <c r="BD28" s="1001"/>
      <c r="BE28" s="1002" t="s">
        <v>584</v>
      </c>
      <c r="BF28" s="1002"/>
      <c r="BG28" s="1002"/>
      <c r="BH28" s="1002"/>
      <c r="BI28" s="1003"/>
      <c r="BJ28" s="210"/>
      <c r="BK28" s="210"/>
      <c r="BL28" s="210"/>
      <c r="BM28" s="210"/>
      <c r="BN28" s="210"/>
      <c r="BO28" s="220"/>
      <c r="BP28" s="220"/>
      <c r="BQ28" s="217">
        <v>22</v>
      </c>
      <c r="BR28" s="218"/>
      <c r="BS28" s="943" t="s">
        <v>562</v>
      </c>
      <c r="BT28" s="944"/>
      <c r="BU28" s="944"/>
      <c r="BV28" s="944"/>
      <c r="BW28" s="944"/>
      <c r="BX28" s="944"/>
      <c r="BY28" s="944"/>
      <c r="BZ28" s="944"/>
      <c r="CA28" s="944"/>
      <c r="CB28" s="944"/>
      <c r="CC28" s="944"/>
      <c r="CD28" s="944"/>
      <c r="CE28" s="944"/>
      <c r="CF28" s="944"/>
      <c r="CG28" s="965"/>
      <c r="CH28" s="940">
        <v>0</v>
      </c>
      <c r="CI28" s="941"/>
      <c r="CJ28" s="941"/>
      <c r="CK28" s="941"/>
      <c r="CL28" s="942"/>
      <c r="CM28" s="940">
        <v>757</v>
      </c>
      <c r="CN28" s="941"/>
      <c r="CO28" s="941"/>
      <c r="CP28" s="941"/>
      <c r="CQ28" s="942"/>
      <c r="CR28" s="940">
        <v>271</v>
      </c>
      <c r="CS28" s="941"/>
      <c r="CT28" s="941"/>
      <c r="CU28" s="941"/>
      <c r="CV28" s="942"/>
      <c r="CW28" s="940">
        <v>22</v>
      </c>
      <c r="CX28" s="941"/>
      <c r="CY28" s="941"/>
      <c r="CZ28" s="941"/>
      <c r="DA28" s="942"/>
      <c r="DB28" s="940" t="s">
        <v>479</v>
      </c>
      <c r="DC28" s="941"/>
      <c r="DD28" s="941"/>
      <c r="DE28" s="941"/>
      <c r="DF28" s="942"/>
      <c r="DG28" s="940" t="s">
        <v>479</v>
      </c>
      <c r="DH28" s="941"/>
      <c r="DI28" s="941"/>
      <c r="DJ28" s="941"/>
      <c r="DK28" s="942"/>
      <c r="DL28" s="940" t="s">
        <v>479</v>
      </c>
      <c r="DM28" s="941"/>
      <c r="DN28" s="941"/>
      <c r="DO28" s="941"/>
      <c r="DP28" s="942"/>
      <c r="DQ28" s="940" t="s">
        <v>589</v>
      </c>
      <c r="DR28" s="941"/>
      <c r="DS28" s="941"/>
      <c r="DT28" s="941"/>
      <c r="DU28" s="942"/>
      <c r="DV28" s="943"/>
      <c r="DW28" s="944"/>
      <c r="DX28" s="944"/>
      <c r="DY28" s="944"/>
      <c r="DZ28" s="945"/>
      <c r="EA28" s="208"/>
    </row>
    <row r="29" spans="1:131" ht="26.25" customHeight="1" x14ac:dyDescent="0.2">
      <c r="A29" s="221">
        <v>2</v>
      </c>
      <c r="B29" s="990" t="s">
        <v>381</v>
      </c>
      <c r="C29" s="991"/>
      <c r="D29" s="991"/>
      <c r="E29" s="991"/>
      <c r="F29" s="991"/>
      <c r="G29" s="991"/>
      <c r="H29" s="991"/>
      <c r="I29" s="991"/>
      <c r="J29" s="991"/>
      <c r="K29" s="991"/>
      <c r="L29" s="991"/>
      <c r="M29" s="991"/>
      <c r="N29" s="991"/>
      <c r="O29" s="991"/>
      <c r="P29" s="992"/>
      <c r="Q29" s="996">
        <v>853</v>
      </c>
      <c r="R29" s="994"/>
      <c r="S29" s="994"/>
      <c r="T29" s="994"/>
      <c r="U29" s="994"/>
      <c r="V29" s="994">
        <v>1787</v>
      </c>
      <c r="W29" s="994"/>
      <c r="X29" s="994"/>
      <c r="Y29" s="994"/>
      <c r="Z29" s="994"/>
      <c r="AA29" s="994">
        <v>-933</v>
      </c>
      <c r="AB29" s="994"/>
      <c r="AC29" s="994"/>
      <c r="AD29" s="994"/>
      <c r="AE29" s="997"/>
      <c r="AF29" s="993">
        <v>3715</v>
      </c>
      <c r="AG29" s="994"/>
      <c r="AH29" s="994"/>
      <c r="AI29" s="994"/>
      <c r="AJ29" s="995"/>
      <c r="AK29" s="931">
        <v>9</v>
      </c>
      <c r="AL29" s="922"/>
      <c r="AM29" s="922"/>
      <c r="AN29" s="922"/>
      <c r="AO29" s="922"/>
      <c r="AP29" s="922">
        <v>6007</v>
      </c>
      <c r="AQ29" s="922"/>
      <c r="AR29" s="922"/>
      <c r="AS29" s="922"/>
      <c r="AT29" s="922"/>
      <c r="AU29" s="922">
        <v>0</v>
      </c>
      <c r="AV29" s="922"/>
      <c r="AW29" s="922"/>
      <c r="AX29" s="922"/>
      <c r="AY29" s="922"/>
      <c r="AZ29" s="998" t="s">
        <v>479</v>
      </c>
      <c r="BA29" s="998"/>
      <c r="BB29" s="998"/>
      <c r="BC29" s="998"/>
      <c r="BD29" s="998"/>
      <c r="BE29" s="923" t="s">
        <v>382</v>
      </c>
      <c r="BF29" s="923"/>
      <c r="BG29" s="923"/>
      <c r="BH29" s="923"/>
      <c r="BI29" s="924"/>
      <c r="BJ29" s="210"/>
      <c r="BK29" s="210"/>
      <c r="BL29" s="210"/>
      <c r="BM29" s="210"/>
      <c r="BN29" s="210"/>
      <c r="BO29" s="220"/>
      <c r="BP29" s="220"/>
      <c r="BQ29" s="217">
        <v>23</v>
      </c>
      <c r="BR29" s="218"/>
      <c r="BS29" s="943" t="s">
        <v>563</v>
      </c>
      <c r="BT29" s="944"/>
      <c r="BU29" s="944"/>
      <c r="BV29" s="944"/>
      <c r="BW29" s="944"/>
      <c r="BX29" s="944"/>
      <c r="BY29" s="944"/>
      <c r="BZ29" s="944"/>
      <c r="CA29" s="944"/>
      <c r="CB29" s="944"/>
      <c r="CC29" s="944"/>
      <c r="CD29" s="944"/>
      <c r="CE29" s="944"/>
      <c r="CF29" s="944"/>
      <c r="CG29" s="965"/>
      <c r="CH29" s="940">
        <v>3</v>
      </c>
      <c r="CI29" s="941"/>
      <c r="CJ29" s="941"/>
      <c r="CK29" s="941"/>
      <c r="CL29" s="942"/>
      <c r="CM29" s="940">
        <v>293</v>
      </c>
      <c r="CN29" s="941"/>
      <c r="CO29" s="941"/>
      <c r="CP29" s="941"/>
      <c r="CQ29" s="942"/>
      <c r="CR29" s="940">
        <v>218</v>
      </c>
      <c r="CS29" s="941"/>
      <c r="CT29" s="941"/>
      <c r="CU29" s="941"/>
      <c r="CV29" s="942"/>
      <c r="CW29" s="940">
        <v>20</v>
      </c>
      <c r="CX29" s="941"/>
      <c r="CY29" s="941"/>
      <c r="CZ29" s="941"/>
      <c r="DA29" s="942"/>
      <c r="DB29" s="940" t="s">
        <v>479</v>
      </c>
      <c r="DC29" s="941"/>
      <c r="DD29" s="941"/>
      <c r="DE29" s="941"/>
      <c r="DF29" s="942"/>
      <c r="DG29" s="940" t="s">
        <v>479</v>
      </c>
      <c r="DH29" s="941"/>
      <c r="DI29" s="941"/>
      <c r="DJ29" s="941"/>
      <c r="DK29" s="942"/>
      <c r="DL29" s="940" t="s">
        <v>479</v>
      </c>
      <c r="DM29" s="941"/>
      <c r="DN29" s="941"/>
      <c r="DO29" s="941"/>
      <c r="DP29" s="942"/>
      <c r="DQ29" s="940" t="s">
        <v>589</v>
      </c>
      <c r="DR29" s="941"/>
      <c r="DS29" s="941"/>
      <c r="DT29" s="941"/>
      <c r="DU29" s="942"/>
      <c r="DV29" s="943"/>
      <c r="DW29" s="944"/>
      <c r="DX29" s="944"/>
      <c r="DY29" s="944"/>
      <c r="DZ29" s="945"/>
      <c r="EA29" s="208"/>
    </row>
    <row r="30" spans="1:131" ht="26.25" customHeight="1" x14ac:dyDescent="0.2">
      <c r="A30" s="221">
        <v>3</v>
      </c>
      <c r="B30" s="990" t="s">
        <v>383</v>
      </c>
      <c r="C30" s="991"/>
      <c r="D30" s="991"/>
      <c r="E30" s="991"/>
      <c r="F30" s="991"/>
      <c r="G30" s="991"/>
      <c r="H30" s="991"/>
      <c r="I30" s="991"/>
      <c r="J30" s="991"/>
      <c r="K30" s="991"/>
      <c r="L30" s="991"/>
      <c r="M30" s="991"/>
      <c r="N30" s="991"/>
      <c r="O30" s="991"/>
      <c r="P30" s="992"/>
      <c r="Q30" s="996">
        <v>534</v>
      </c>
      <c r="R30" s="994"/>
      <c r="S30" s="994"/>
      <c r="T30" s="994"/>
      <c r="U30" s="994"/>
      <c r="V30" s="994">
        <v>587</v>
      </c>
      <c r="W30" s="994"/>
      <c r="X30" s="994"/>
      <c r="Y30" s="994"/>
      <c r="Z30" s="994"/>
      <c r="AA30" s="994">
        <v>-53</v>
      </c>
      <c r="AB30" s="994"/>
      <c r="AC30" s="994"/>
      <c r="AD30" s="994"/>
      <c r="AE30" s="997"/>
      <c r="AF30" s="993">
        <v>146</v>
      </c>
      <c r="AG30" s="994"/>
      <c r="AH30" s="994"/>
      <c r="AI30" s="994"/>
      <c r="AJ30" s="995"/>
      <c r="AK30" s="931">
        <v>1</v>
      </c>
      <c r="AL30" s="922"/>
      <c r="AM30" s="922"/>
      <c r="AN30" s="922"/>
      <c r="AO30" s="922"/>
      <c r="AP30" s="922">
        <v>3165</v>
      </c>
      <c r="AQ30" s="922"/>
      <c r="AR30" s="922"/>
      <c r="AS30" s="922"/>
      <c r="AT30" s="922"/>
      <c r="AU30" s="922">
        <v>0</v>
      </c>
      <c r="AV30" s="922"/>
      <c r="AW30" s="922"/>
      <c r="AX30" s="922"/>
      <c r="AY30" s="922"/>
      <c r="AZ30" s="998" t="s">
        <v>479</v>
      </c>
      <c r="BA30" s="998"/>
      <c r="BB30" s="998"/>
      <c r="BC30" s="998"/>
      <c r="BD30" s="998"/>
      <c r="BE30" s="923" t="s">
        <v>382</v>
      </c>
      <c r="BF30" s="923"/>
      <c r="BG30" s="923"/>
      <c r="BH30" s="923"/>
      <c r="BI30" s="924"/>
      <c r="BJ30" s="210"/>
      <c r="BK30" s="210"/>
      <c r="BL30" s="210"/>
      <c r="BM30" s="210"/>
      <c r="BN30" s="210"/>
      <c r="BO30" s="220"/>
      <c r="BP30" s="220"/>
      <c r="BQ30" s="217">
        <v>24</v>
      </c>
      <c r="BR30" s="218"/>
      <c r="BS30" s="943" t="s">
        <v>564</v>
      </c>
      <c r="BT30" s="944"/>
      <c r="BU30" s="944"/>
      <c r="BV30" s="944"/>
      <c r="BW30" s="944"/>
      <c r="BX30" s="944"/>
      <c r="BY30" s="944"/>
      <c r="BZ30" s="944"/>
      <c r="CA30" s="944"/>
      <c r="CB30" s="944"/>
      <c r="CC30" s="944"/>
      <c r="CD30" s="944"/>
      <c r="CE30" s="944"/>
      <c r="CF30" s="944"/>
      <c r="CG30" s="965"/>
      <c r="CH30" s="940">
        <v>0</v>
      </c>
      <c r="CI30" s="941"/>
      <c r="CJ30" s="941"/>
      <c r="CK30" s="941"/>
      <c r="CL30" s="942"/>
      <c r="CM30" s="940">
        <v>583</v>
      </c>
      <c r="CN30" s="941"/>
      <c r="CO30" s="941"/>
      <c r="CP30" s="941"/>
      <c r="CQ30" s="942"/>
      <c r="CR30" s="940">
        <v>275</v>
      </c>
      <c r="CS30" s="941"/>
      <c r="CT30" s="941"/>
      <c r="CU30" s="941"/>
      <c r="CV30" s="942"/>
      <c r="CW30" s="940">
        <v>0</v>
      </c>
      <c r="CX30" s="941"/>
      <c r="CY30" s="941"/>
      <c r="CZ30" s="941"/>
      <c r="DA30" s="942"/>
      <c r="DB30" s="940" t="s">
        <v>479</v>
      </c>
      <c r="DC30" s="941"/>
      <c r="DD30" s="941"/>
      <c r="DE30" s="941"/>
      <c r="DF30" s="942"/>
      <c r="DG30" s="940" t="s">
        <v>479</v>
      </c>
      <c r="DH30" s="941"/>
      <c r="DI30" s="941"/>
      <c r="DJ30" s="941"/>
      <c r="DK30" s="942"/>
      <c r="DL30" s="940" t="s">
        <v>479</v>
      </c>
      <c r="DM30" s="941"/>
      <c r="DN30" s="941"/>
      <c r="DO30" s="941"/>
      <c r="DP30" s="942"/>
      <c r="DQ30" s="940" t="s">
        <v>589</v>
      </c>
      <c r="DR30" s="941"/>
      <c r="DS30" s="941"/>
      <c r="DT30" s="941"/>
      <c r="DU30" s="942"/>
      <c r="DV30" s="943"/>
      <c r="DW30" s="944"/>
      <c r="DX30" s="944"/>
      <c r="DY30" s="944"/>
      <c r="DZ30" s="945"/>
      <c r="EA30" s="208"/>
    </row>
    <row r="31" spans="1:131" ht="26.25" customHeight="1" x14ac:dyDescent="0.2">
      <c r="A31" s="221">
        <v>4</v>
      </c>
      <c r="B31" s="990" t="s">
        <v>384</v>
      </c>
      <c r="C31" s="991"/>
      <c r="D31" s="991"/>
      <c r="E31" s="991"/>
      <c r="F31" s="991"/>
      <c r="G31" s="991"/>
      <c r="H31" s="991"/>
      <c r="I31" s="991"/>
      <c r="J31" s="991"/>
      <c r="K31" s="991"/>
      <c r="L31" s="991"/>
      <c r="M31" s="991"/>
      <c r="N31" s="991"/>
      <c r="O31" s="991"/>
      <c r="P31" s="992"/>
      <c r="Q31" s="996">
        <v>29819</v>
      </c>
      <c r="R31" s="994"/>
      <c r="S31" s="994"/>
      <c r="T31" s="994"/>
      <c r="U31" s="994"/>
      <c r="V31" s="994">
        <v>30845</v>
      </c>
      <c r="W31" s="994"/>
      <c r="X31" s="994"/>
      <c r="Y31" s="994"/>
      <c r="Z31" s="994"/>
      <c r="AA31" s="994">
        <v>-1027</v>
      </c>
      <c r="AB31" s="994"/>
      <c r="AC31" s="994"/>
      <c r="AD31" s="994"/>
      <c r="AE31" s="997"/>
      <c r="AF31" s="993">
        <v>9879</v>
      </c>
      <c r="AG31" s="994"/>
      <c r="AH31" s="994"/>
      <c r="AI31" s="994"/>
      <c r="AJ31" s="995"/>
      <c r="AK31" s="931">
        <v>1769</v>
      </c>
      <c r="AL31" s="922"/>
      <c r="AM31" s="922"/>
      <c r="AN31" s="922"/>
      <c r="AO31" s="922"/>
      <c r="AP31" s="922">
        <v>25067</v>
      </c>
      <c r="AQ31" s="922"/>
      <c r="AR31" s="922"/>
      <c r="AS31" s="922"/>
      <c r="AT31" s="922"/>
      <c r="AU31" s="922">
        <v>15707</v>
      </c>
      <c r="AV31" s="922"/>
      <c r="AW31" s="922"/>
      <c r="AX31" s="922"/>
      <c r="AY31" s="922"/>
      <c r="AZ31" s="998" t="s">
        <v>479</v>
      </c>
      <c r="BA31" s="998"/>
      <c r="BB31" s="998"/>
      <c r="BC31" s="998"/>
      <c r="BD31" s="998"/>
      <c r="BE31" s="923" t="s">
        <v>382</v>
      </c>
      <c r="BF31" s="923"/>
      <c r="BG31" s="923"/>
      <c r="BH31" s="923"/>
      <c r="BI31" s="924"/>
      <c r="BJ31" s="210"/>
      <c r="BK31" s="210"/>
      <c r="BL31" s="210"/>
      <c r="BM31" s="210"/>
      <c r="BN31" s="210"/>
      <c r="BO31" s="220"/>
      <c r="BP31" s="220"/>
      <c r="BQ31" s="217">
        <v>25</v>
      </c>
      <c r="BR31" s="218"/>
      <c r="BS31" s="943" t="s">
        <v>565</v>
      </c>
      <c r="BT31" s="944"/>
      <c r="BU31" s="944"/>
      <c r="BV31" s="944"/>
      <c r="BW31" s="944"/>
      <c r="BX31" s="944"/>
      <c r="BY31" s="944"/>
      <c r="BZ31" s="944"/>
      <c r="CA31" s="944"/>
      <c r="CB31" s="944"/>
      <c r="CC31" s="944"/>
      <c r="CD31" s="944"/>
      <c r="CE31" s="944"/>
      <c r="CF31" s="944"/>
      <c r="CG31" s="965"/>
      <c r="CH31" s="940">
        <v>-21</v>
      </c>
      <c r="CI31" s="941"/>
      <c r="CJ31" s="941"/>
      <c r="CK31" s="941"/>
      <c r="CL31" s="942"/>
      <c r="CM31" s="940">
        <v>1281</v>
      </c>
      <c r="CN31" s="941"/>
      <c r="CO31" s="941"/>
      <c r="CP31" s="941"/>
      <c r="CQ31" s="942"/>
      <c r="CR31" s="940">
        <v>33</v>
      </c>
      <c r="CS31" s="941"/>
      <c r="CT31" s="941"/>
      <c r="CU31" s="941"/>
      <c r="CV31" s="942"/>
      <c r="CW31" s="940">
        <v>464</v>
      </c>
      <c r="CX31" s="941"/>
      <c r="CY31" s="941"/>
      <c r="CZ31" s="941"/>
      <c r="DA31" s="942"/>
      <c r="DB31" s="940">
        <v>75</v>
      </c>
      <c r="DC31" s="941"/>
      <c r="DD31" s="941"/>
      <c r="DE31" s="941"/>
      <c r="DF31" s="942"/>
      <c r="DG31" s="940" t="s">
        <v>479</v>
      </c>
      <c r="DH31" s="941"/>
      <c r="DI31" s="941"/>
      <c r="DJ31" s="941"/>
      <c r="DK31" s="942"/>
      <c r="DL31" s="940" t="s">
        <v>479</v>
      </c>
      <c r="DM31" s="941"/>
      <c r="DN31" s="941"/>
      <c r="DO31" s="941"/>
      <c r="DP31" s="942"/>
      <c r="DQ31" s="940" t="s">
        <v>589</v>
      </c>
      <c r="DR31" s="941"/>
      <c r="DS31" s="941"/>
      <c r="DT31" s="941"/>
      <c r="DU31" s="942"/>
      <c r="DV31" s="943"/>
      <c r="DW31" s="944"/>
      <c r="DX31" s="944"/>
      <c r="DY31" s="944"/>
      <c r="DZ31" s="945"/>
      <c r="EA31" s="208"/>
    </row>
    <row r="32" spans="1:131" ht="26.25" customHeight="1" x14ac:dyDescent="0.2">
      <c r="A32" s="221">
        <v>5</v>
      </c>
      <c r="B32" s="990" t="s">
        <v>385</v>
      </c>
      <c r="C32" s="991"/>
      <c r="D32" s="991"/>
      <c r="E32" s="991"/>
      <c r="F32" s="991"/>
      <c r="G32" s="991"/>
      <c r="H32" s="991"/>
      <c r="I32" s="991"/>
      <c r="J32" s="991"/>
      <c r="K32" s="991"/>
      <c r="L32" s="991"/>
      <c r="M32" s="991"/>
      <c r="N32" s="991"/>
      <c r="O32" s="991"/>
      <c r="P32" s="992"/>
      <c r="Q32" s="996">
        <v>1279</v>
      </c>
      <c r="R32" s="994"/>
      <c r="S32" s="994"/>
      <c r="T32" s="994"/>
      <c r="U32" s="994"/>
      <c r="V32" s="994">
        <v>1252</v>
      </c>
      <c r="W32" s="994"/>
      <c r="X32" s="994"/>
      <c r="Y32" s="994"/>
      <c r="Z32" s="994"/>
      <c r="AA32" s="994">
        <v>27</v>
      </c>
      <c r="AB32" s="994"/>
      <c r="AC32" s="994"/>
      <c r="AD32" s="994"/>
      <c r="AE32" s="997"/>
      <c r="AF32" s="993">
        <v>346</v>
      </c>
      <c r="AG32" s="994"/>
      <c r="AH32" s="994"/>
      <c r="AI32" s="994"/>
      <c r="AJ32" s="995"/>
      <c r="AK32" s="931">
        <v>13</v>
      </c>
      <c r="AL32" s="922"/>
      <c r="AM32" s="922"/>
      <c r="AN32" s="922"/>
      <c r="AO32" s="922"/>
      <c r="AP32" s="922">
        <v>1505</v>
      </c>
      <c r="AQ32" s="922"/>
      <c r="AR32" s="922"/>
      <c r="AS32" s="922"/>
      <c r="AT32" s="922"/>
      <c r="AU32" s="922">
        <v>319</v>
      </c>
      <c r="AV32" s="922"/>
      <c r="AW32" s="922"/>
      <c r="AX32" s="922"/>
      <c r="AY32" s="922"/>
      <c r="AZ32" s="998" t="s">
        <v>479</v>
      </c>
      <c r="BA32" s="998"/>
      <c r="BB32" s="998"/>
      <c r="BC32" s="998"/>
      <c r="BD32" s="998"/>
      <c r="BE32" s="923" t="s">
        <v>382</v>
      </c>
      <c r="BF32" s="923"/>
      <c r="BG32" s="923"/>
      <c r="BH32" s="923"/>
      <c r="BI32" s="924"/>
      <c r="BJ32" s="210"/>
      <c r="BK32" s="210"/>
      <c r="BL32" s="210"/>
      <c r="BM32" s="210"/>
      <c r="BN32" s="210"/>
      <c r="BO32" s="220"/>
      <c r="BP32" s="220"/>
      <c r="BQ32" s="217">
        <v>26</v>
      </c>
      <c r="BR32" s="218"/>
      <c r="BS32" s="943" t="s">
        <v>566</v>
      </c>
      <c r="BT32" s="944"/>
      <c r="BU32" s="944"/>
      <c r="BV32" s="944"/>
      <c r="BW32" s="944"/>
      <c r="BX32" s="944"/>
      <c r="BY32" s="944"/>
      <c r="BZ32" s="944"/>
      <c r="CA32" s="944"/>
      <c r="CB32" s="944"/>
      <c r="CC32" s="944"/>
      <c r="CD32" s="944"/>
      <c r="CE32" s="944"/>
      <c r="CF32" s="944"/>
      <c r="CG32" s="965"/>
      <c r="CH32" s="940">
        <v>0</v>
      </c>
      <c r="CI32" s="941"/>
      <c r="CJ32" s="941"/>
      <c r="CK32" s="941"/>
      <c r="CL32" s="942"/>
      <c r="CM32" s="940">
        <v>81</v>
      </c>
      <c r="CN32" s="941"/>
      <c r="CO32" s="941"/>
      <c r="CP32" s="941"/>
      <c r="CQ32" s="942"/>
      <c r="CR32" s="940">
        <v>10</v>
      </c>
      <c r="CS32" s="941"/>
      <c r="CT32" s="941"/>
      <c r="CU32" s="941"/>
      <c r="CV32" s="942"/>
      <c r="CW32" s="940">
        <v>0</v>
      </c>
      <c r="CX32" s="941"/>
      <c r="CY32" s="941"/>
      <c r="CZ32" s="941"/>
      <c r="DA32" s="942"/>
      <c r="DB32" s="940" t="s">
        <v>479</v>
      </c>
      <c r="DC32" s="941"/>
      <c r="DD32" s="941"/>
      <c r="DE32" s="941"/>
      <c r="DF32" s="942"/>
      <c r="DG32" s="940" t="s">
        <v>479</v>
      </c>
      <c r="DH32" s="941"/>
      <c r="DI32" s="941"/>
      <c r="DJ32" s="941"/>
      <c r="DK32" s="942"/>
      <c r="DL32" s="940" t="s">
        <v>479</v>
      </c>
      <c r="DM32" s="941"/>
      <c r="DN32" s="941"/>
      <c r="DO32" s="941"/>
      <c r="DP32" s="942"/>
      <c r="DQ32" s="940" t="s">
        <v>589</v>
      </c>
      <c r="DR32" s="941"/>
      <c r="DS32" s="941"/>
      <c r="DT32" s="941"/>
      <c r="DU32" s="942"/>
      <c r="DV32" s="943"/>
      <c r="DW32" s="944"/>
      <c r="DX32" s="944"/>
      <c r="DY32" s="944"/>
      <c r="DZ32" s="945"/>
      <c r="EA32" s="208"/>
    </row>
    <row r="33" spans="1:131" ht="26.25" customHeight="1" x14ac:dyDescent="0.2">
      <c r="A33" s="221">
        <v>6</v>
      </c>
      <c r="B33" s="990" t="s">
        <v>386</v>
      </c>
      <c r="C33" s="991"/>
      <c r="D33" s="991"/>
      <c r="E33" s="991"/>
      <c r="F33" s="991"/>
      <c r="G33" s="991"/>
      <c r="H33" s="991"/>
      <c r="I33" s="991"/>
      <c r="J33" s="991"/>
      <c r="K33" s="991"/>
      <c r="L33" s="991"/>
      <c r="M33" s="991"/>
      <c r="N33" s="991"/>
      <c r="O33" s="991"/>
      <c r="P33" s="992"/>
      <c r="Q33" s="996">
        <v>226</v>
      </c>
      <c r="R33" s="994"/>
      <c r="S33" s="994"/>
      <c r="T33" s="994"/>
      <c r="U33" s="994"/>
      <c r="V33" s="994">
        <v>147</v>
      </c>
      <c r="W33" s="994"/>
      <c r="X33" s="994"/>
      <c r="Y33" s="994"/>
      <c r="Z33" s="994"/>
      <c r="AA33" s="994">
        <v>79</v>
      </c>
      <c r="AB33" s="994"/>
      <c r="AC33" s="994"/>
      <c r="AD33" s="994"/>
      <c r="AE33" s="997"/>
      <c r="AF33" s="993">
        <v>2234</v>
      </c>
      <c r="AG33" s="994"/>
      <c r="AH33" s="994"/>
      <c r="AI33" s="994"/>
      <c r="AJ33" s="995"/>
      <c r="AK33" s="931">
        <v>0</v>
      </c>
      <c r="AL33" s="922"/>
      <c r="AM33" s="922"/>
      <c r="AN33" s="922"/>
      <c r="AO33" s="922"/>
      <c r="AP33" s="922">
        <v>0</v>
      </c>
      <c r="AQ33" s="922"/>
      <c r="AR33" s="922"/>
      <c r="AS33" s="922"/>
      <c r="AT33" s="922"/>
      <c r="AU33" s="922">
        <v>0</v>
      </c>
      <c r="AV33" s="922"/>
      <c r="AW33" s="922"/>
      <c r="AX33" s="922"/>
      <c r="AY33" s="922"/>
      <c r="AZ33" s="998" t="s">
        <v>479</v>
      </c>
      <c r="BA33" s="998"/>
      <c r="BB33" s="998"/>
      <c r="BC33" s="998"/>
      <c r="BD33" s="998"/>
      <c r="BE33" s="923" t="s">
        <v>382</v>
      </c>
      <c r="BF33" s="923"/>
      <c r="BG33" s="923"/>
      <c r="BH33" s="923"/>
      <c r="BI33" s="924"/>
      <c r="BJ33" s="210"/>
      <c r="BK33" s="210"/>
      <c r="BL33" s="210"/>
      <c r="BM33" s="210"/>
      <c r="BN33" s="210"/>
      <c r="BO33" s="220"/>
      <c r="BP33" s="220"/>
      <c r="BQ33" s="217">
        <v>27</v>
      </c>
      <c r="BR33" s="218"/>
      <c r="BS33" s="943" t="s">
        <v>567</v>
      </c>
      <c r="BT33" s="944"/>
      <c r="BU33" s="944"/>
      <c r="BV33" s="944"/>
      <c r="BW33" s="944"/>
      <c r="BX33" s="944"/>
      <c r="BY33" s="944"/>
      <c r="BZ33" s="944"/>
      <c r="CA33" s="944"/>
      <c r="CB33" s="944"/>
      <c r="CC33" s="944"/>
      <c r="CD33" s="944"/>
      <c r="CE33" s="944"/>
      <c r="CF33" s="944"/>
      <c r="CG33" s="965"/>
      <c r="CH33" s="940">
        <v>22</v>
      </c>
      <c r="CI33" s="941"/>
      <c r="CJ33" s="941"/>
      <c r="CK33" s="941"/>
      <c r="CL33" s="942"/>
      <c r="CM33" s="940">
        <v>2861</v>
      </c>
      <c r="CN33" s="941"/>
      <c r="CO33" s="941"/>
      <c r="CP33" s="941"/>
      <c r="CQ33" s="942"/>
      <c r="CR33" s="940">
        <v>4</v>
      </c>
      <c r="CS33" s="941"/>
      <c r="CT33" s="941"/>
      <c r="CU33" s="941"/>
      <c r="CV33" s="942"/>
      <c r="CW33" s="940" t="s">
        <v>479</v>
      </c>
      <c r="CX33" s="941"/>
      <c r="CY33" s="941"/>
      <c r="CZ33" s="941"/>
      <c r="DA33" s="942"/>
      <c r="DB33" s="940">
        <v>2411</v>
      </c>
      <c r="DC33" s="941"/>
      <c r="DD33" s="941"/>
      <c r="DE33" s="941"/>
      <c r="DF33" s="942"/>
      <c r="DG33" s="940" t="s">
        <v>479</v>
      </c>
      <c r="DH33" s="941"/>
      <c r="DI33" s="941"/>
      <c r="DJ33" s="941"/>
      <c r="DK33" s="942"/>
      <c r="DL33" s="940" t="s">
        <v>479</v>
      </c>
      <c r="DM33" s="941"/>
      <c r="DN33" s="941"/>
      <c r="DO33" s="941"/>
      <c r="DP33" s="942"/>
      <c r="DQ33" s="940" t="s">
        <v>589</v>
      </c>
      <c r="DR33" s="941"/>
      <c r="DS33" s="941"/>
      <c r="DT33" s="941"/>
      <c r="DU33" s="942"/>
      <c r="DV33" s="943"/>
      <c r="DW33" s="944"/>
      <c r="DX33" s="944"/>
      <c r="DY33" s="944"/>
      <c r="DZ33" s="945"/>
      <c r="EA33" s="208"/>
    </row>
    <row r="34" spans="1:131" ht="26.25" customHeight="1" x14ac:dyDescent="0.2">
      <c r="A34" s="221">
        <v>7</v>
      </c>
      <c r="B34" s="990" t="s">
        <v>387</v>
      </c>
      <c r="C34" s="991"/>
      <c r="D34" s="991"/>
      <c r="E34" s="991"/>
      <c r="F34" s="991"/>
      <c r="G34" s="991"/>
      <c r="H34" s="991"/>
      <c r="I34" s="991"/>
      <c r="J34" s="991"/>
      <c r="K34" s="991"/>
      <c r="L34" s="991"/>
      <c r="M34" s="991"/>
      <c r="N34" s="991"/>
      <c r="O34" s="991"/>
      <c r="P34" s="992"/>
      <c r="Q34" s="996">
        <v>245</v>
      </c>
      <c r="R34" s="994"/>
      <c r="S34" s="994"/>
      <c r="T34" s="994"/>
      <c r="U34" s="994"/>
      <c r="V34" s="994">
        <v>273</v>
      </c>
      <c r="W34" s="994"/>
      <c r="X34" s="994"/>
      <c r="Y34" s="994"/>
      <c r="Z34" s="994"/>
      <c r="AA34" s="994">
        <v>-28</v>
      </c>
      <c r="AB34" s="994"/>
      <c r="AC34" s="994"/>
      <c r="AD34" s="994"/>
      <c r="AE34" s="997"/>
      <c r="AF34" s="993">
        <v>3</v>
      </c>
      <c r="AG34" s="994"/>
      <c r="AH34" s="994"/>
      <c r="AI34" s="994"/>
      <c r="AJ34" s="995"/>
      <c r="AK34" s="931">
        <v>0</v>
      </c>
      <c r="AL34" s="922"/>
      <c r="AM34" s="922"/>
      <c r="AN34" s="922"/>
      <c r="AO34" s="922"/>
      <c r="AP34" s="922">
        <v>75</v>
      </c>
      <c r="AQ34" s="922"/>
      <c r="AR34" s="922"/>
      <c r="AS34" s="922"/>
      <c r="AT34" s="922"/>
      <c r="AU34" s="922">
        <v>48</v>
      </c>
      <c r="AV34" s="922"/>
      <c r="AW34" s="922"/>
      <c r="AX34" s="922"/>
      <c r="AY34" s="922"/>
      <c r="AZ34" s="998" t="s">
        <v>479</v>
      </c>
      <c r="BA34" s="998"/>
      <c r="BB34" s="998"/>
      <c r="BC34" s="998"/>
      <c r="BD34" s="998"/>
      <c r="BE34" s="923" t="s">
        <v>388</v>
      </c>
      <c r="BF34" s="923"/>
      <c r="BG34" s="923"/>
      <c r="BH34" s="923"/>
      <c r="BI34" s="924"/>
      <c r="BJ34" s="210"/>
      <c r="BK34" s="210"/>
      <c r="BL34" s="210"/>
      <c r="BM34" s="210"/>
      <c r="BN34" s="210"/>
      <c r="BO34" s="220"/>
      <c r="BP34" s="220"/>
      <c r="BQ34" s="217">
        <v>28</v>
      </c>
      <c r="BR34" s="218"/>
      <c r="BS34" s="943" t="s">
        <v>568</v>
      </c>
      <c r="BT34" s="944"/>
      <c r="BU34" s="944"/>
      <c r="BV34" s="944"/>
      <c r="BW34" s="944"/>
      <c r="BX34" s="944"/>
      <c r="BY34" s="944"/>
      <c r="BZ34" s="944"/>
      <c r="CA34" s="944"/>
      <c r="CB34" s="944"/>
      <c r="CC34" s="944"/>
      <c r="CD34" s="944"/>
      <c r="CE34" s="944"/>
      <c r="CF34" s="944"/>
      <c r="CG34" s="965"/>
      <c r="CH34" s="940">
        <v>-3</v>
      </c>
      <c r="CI34" s="941"/>
      <c r="CJ34" s="941"/>
      <c r="CK34" s="941"/>
      <c r="CL34" s="942"/>
      <c r="CM34" s="940">
        <v>414</v>
      </c>
      <c r="CN34" s="941"/>
      <c r="CO34" s="941"/>
      <c r="CP34" s="941"/>
      <c r="CQ34" s="942"/>
      <c r="CR34" s="940">
        <v>260</v>
      </c>
      <c r="CS34" s="941"/>
      <c r="CT34" s="941"/>
      <c r="CU34" s="941"/>
      <c r="CV34" s="942"/>
      <c r="CW34" s="940" t="s">
        <v>479</v>
      </c>
      <c r="CX34" s="941"/>
      <c r="CY34" s="941"/>
      <c r="CZ34" s="941"/>
      <c r="DA34" s="942"/>
      <c r="DB34" s="940" t="s">
        <v>479</v>
      </c>
      <c r="DC34" s="941"/>
      <c r="DD34" s="941"/>
      <c r="DE34" s="941"/>
      <c r="DF34" s="942"/>
      <c r="DG34" s="940" t="s">
        <v>479</v>
      </c>
      <c r="DH34" s="941"/>
      <c r="DI34" s="941"/>
      <c r="DJ34" s="941"/>
      <c r="DK34" s="942"/>
      <c r="DL34" s="940" t="s">
        <v>479</v>
      </c>
      <c r="DM34" s="941"/>
      <c r="DN34" s="941"/>
      <c r="DO34" s="941"/>
      <c r="DP34" s="942"/>
      <c r="DQ34" s="940" t="s">
        <v>589</v>
      </c>
      <c r="DR34" s="941"/>
      <c r="DS34" s="941"/>
      <c r="DT34" s="941"/>
      <c r="DU34" s="942"/>
      <c r="DV34" s="943"/>
      <c r="DW34" s="944"/>
      <c r="DX34" s="944"/>
      <c r="DY34" s="944"/>
      <c r="DZ34" s="945"/>
      <c r="EA34" s="208"/>
    </row>
    <row r="35" spans="1:131" ht="26.25" customHeight="1" x14ac:dyDescent="0.2">
      <c r="A35" s="221">
        <v>8</v>
      </c>
      <c r="B35" s="990" t="s">
        <v>389</v>
      </c>
      <c r="C35" s="991"/>
      <c r="D35" s="991"/>
      <c r="E35" s="991"/>
      <c r="F35" s="991"/>
      <c r="G35" s="991"/>
      <c r="H35" s="991"/>
      <c r="I35" s="991"/>
      <c r="J35" s="991"/>
      <c r="K35" s="991"/>
      <c r="L35" s="991"/>
      <c r="M35" s="991"/>
      <c r="N35" s="991"/>
      <c r="O35" s="991"/>
      <c r="P35" s="992"/>
      <c r="Q35" s="996">
        <v>119</v>
      </c>
      <c r="R35" s="994"/>
      <c r="S35" s="994"/>
      <c r="T35" s="994"/>
      <c r="U35" s="994"/>
      <c r="V35" s="994">
        <v>103</v>
      </c>
      <c r="W35" s="994"/>
      <c r="X35" s="994"/>
      <c r="Y35" s="994"/>
      <c r="Z35" s="994"/>
      <c r="AA35" s="994">
        <v>16</v>
      </c>
      <c r="AB35" s="994"/>
      <c r="AC35" s="994"/>
      <c r="AD35" s="994"/>
      <c r="AE35" s="997"/>
      <c r="AF35" s="993">
        <v>0</v>
      </c>
      <c r="AG35" s="994"/>
      <c r="AH35" s="994"/>
      <c r="AI35" s="994"/>
      <c r="AJ35" s="995"/>
      <c r="AK35" s="931">
        <v>72</v>
      </c>
      <c r="AL35" s="922"/>
      <c r="AM35" s="922"/>
      <c r="AN35" s="922"/>
      <c r="AO35" s="922"/>
      <c r="AP35" s="922">
        <v>228</v>
      </c>
      <c r="AQ35" s="922"/>
      <c r="AR35" s="922"/>
      <c r="AS35" s="922"/>
      <c r="AT35" s="922"/>
      <c r="AU35" s="922">
        <v>0</v>
      </c>
      <c r="AV35" s="922"/>
      <c r="AW35" s="922"/>
      <c r="AX35" s="922"/>
      <c r="AY35" s="922"/>
      <c r="AZ35" s="998" t="s">
        <v>479</v>
      </c>
      <c r="BA35" s="998"/>
      <c r="BB35" s="998"/>
      <c r="BC35" s="998"/>
      <c r="BD35" s="998"/>
      <c r="BE35" s="923" t="s">
        <v>388</v>
      </c>
      <c r="BF35" s="923"/>
      <c r="BG35" s="923"/>
      <c r="BH35" s="923"/>
      <c r="BI35" s="924"/>
      <c r="BJ35" s="210"/>
      <c r="BK35" s="210"/>
      <c r="BL35" s="210"/>
      <c r="BM35" s="210"/>
      <c r="BN35" s="210"/>
      <c r="BO35" s="220"/>
      <c r="BP35" s="220"/>
      <c r="BQ35" s="217">
        <v>29</v>
      </c>
      <c r="BR35" s="218"/>
      <c r="BS35" s="943" t="s">
        <v>569</v>
      </c>
      <c r="BT35" s="944"/>
      <c r="BU35" s="944"/>
      <c r="BV35" s="944"/>
      <c r="BW35" s="944"/>
      <c r="BX35" s="944"/>
      <c r="BY35" s="944"/>
      <c r="BZ35" s="944"/>
      <c r="CA35" s="944"/>
      <c r="CB35" s="944"/>
      <c r="CC35" s="944"/>
      <c r="CD35" s="944"/>
      <c r="CE35" s="944"/>
      <c r="CF35" s="944"/>
      <c r="CG35" s="965"/>
      <c r="CH35" s="940">
        <v>2</v>
      </c>
      <c r="CI35" s="941"/>
      <c r="CJ35" s="941"/>
      <c r="CK35" s="941"/>
      <c r="CL35" s="942"/>
      <c r="CM35" s="940">
        <v>264</v>
      </c>
      <c r="CN35" s="941"/>
      <c r="CO35" s="941"/>
      <c r="CP35" s="941"/>
      <c r="CQ35" s="942"/>
      <c r="CR35" s="940">
        <v>0</v>
      </c>
      <c r="CS35" s="941"/>
      <c r="CT35" s="941"/>
      <c r="CU35" s="941"/>
      <c r="CV35" s="942"/>
      <c r="CW35" s="940" t="s">
        <v>479</v>
      </c>
      <c r="CX35" s="941"/>
      <c r="CY35" s="941"/>
      <c r="CZ35" s="941"/>
      <c r="DA35" s="942"/>
      <c r="DB35" s="940" t="s">
        <v>479</v>
      </c>
      <c r="DC35" s="941"/>
      <c r="DD35" s="941"/>
      <c r="DE35" s="941"/>
      <c r="DF35" s="942"/>
      <c r="DG35" s="940" t="s">
        <v>479</v>
      </c>
      <c r="DH35" s="941"/>
      <c r="DI35" s="941"/>
      <c r="DJ35" s="941"/>
      <c r="DK35" s="942"/>
      <c r="DL35" s="940" t="s">
        <v>479</v>
      </c>
      <c r="DM35" s="941"/>
      <c r="DN35" s="941"/>
      <c r="DO35" s="941"/>
      <c r="DP35" s="942"/>
      <c r="DQ35" s="940" t="s">
        <v>589</v>
      </c>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t="s">
        <v>570</v>
      </c>
      <c r="BT36" s="944"/>
      <c r="BU36" s="944"/>
      <c r="BV36" s="944"/>
      <c r="BW36" s="944"/>
      <c r="BX36" s="944"/>
      <c r="BY36" s="944"/>
      <c r="BZ36" s="944"/>
      <c r="CA36" s="944"/>
      <c r="CB36" s="944"/>
      <c r="CC36" s="944"/>
      <c r="CD36" s="944"/>
      <c r="CE36" s="944"/>
      <c r="CF36" s="944"/>
      <c r="CG36" s="965"/>
      <c r="CH36" s="940">
        <v>-1</v>
      </c>
      <c r="CI36" s="941"/>
      <c r="CJ36" s="941"/>
      <c r="CK36" s="941"/>
      <c r="CL36" s="942"/>
      <c r="CM36" s="940">
        <v>12</v>
      </c>
      <c r="CN36" s="941"/>
      <c r="CO36" s="941"/>
      <c r="CP36" s="941"/>
      <c r="CQ36" s="942"/>
      <c r="CR36" s="940">
        <v>0</v>
      </c>
      <c r="CS36" s="941"/>
      <c r="CT36" s="941"/>
      <c r="CU36" s="941"/>
      <c r="CV36" s="942"/>
      <c r="CW36" s="940">
        <v>8</v>
      </c>
      <c r="CX36" s="941"/>
      <c r="CY36" s="941"/>
      <c r="CZ36" s="941"/>
      <c r="DA36" s="942"/>
      <c r="DB36" s="940" t="s">
        <v>479</v>
      </c>
      <c r="DC36" s="941"/>
      <c r="DD36" s="941"/>
      <c r="DE36" s="941"/>
      <c r="DF36" s="942"/>
      <c r="DG36" s="940" t="s">
        <v>479</v>
      </c>
      <c r="DH36" s="941"/>
      <c r="DI36" s="941"/>
      <c r="DJ36" s="941"/>
      <c r="DK36" s="942"/>
      <c r="DL36" s="940" t="s">
        <v>479</v>
      </c>
      <c r="DM36" s="941"/>
      <c r="DN36" s="941"/>
      <c r="DO36" s="941"/>
      <c r="DP36" s="942"/>
      <c r="DQ36" s="940" t="s">
        <v>589</v>
      </c>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t="s">
        <v>571</v>
      </c>
      <c r="BT37" s="944"/>
      <c r="BU37" s="944"/>
      <c r="BV37" s="944"/>
      <c r="BW37" s="944"/>
      <c r="BX37" s="944"/>
      <c r="BY37" s="944"/>
      <c r="BZ37" s="944"/>
      <c r="CA37" s="944"/>
      <c r="CB37" s="944"/>
      <c r="CC37" s="944"/>
      <c r="CD37" s="944"/>
      <c r="CE37" s="944"/>
      <c r="CF37" s="944"/>
      <c r="CG37" s="965"/>
      <c r="CH37" s="940">
        <v>18</v>
      </c>
      <c r="CI37" s="941"/>
      <c r="CJ37" s="941"/>
      <c r="CK37" s="941"/>
      <c r="CL37" s="942"/>
      <c r="CM37" s="940">
        <v>1295</v>
      </c>
      <c r="CN37" s="941"/>
      <c r="CO37" s="941"/>
      <c r="CP37" s="941"/>
      <c r="CQ37" s="942"/>
      <c r="CR37" s="940">
        <v>1</v>
      </c>
      <c r="CS37" s="941"/>
      <c r="CT37" s="941"/>
      <c r="CU37" s="941"/>
      <c r="CV37" s="942"/>
      <c r="CW37" s="940">
        <v>391</v>
      </c>
      <c r="CX37" s="941"/>
      <c r="CY37" s="941"/>
      <c r="CZ37" s="941"/>
      <c r="DA37" s="942"/>
      <c r="DB37" s="940" t="s">
        <v>479</v>
      </c>
      <c r="DC37" s="941"/>
      <c r="DD37" s="941"/>
      <c r="DE37" s="941"/>
      <c r="DF37" s="942"/>
      <c r="DG37" s="940" t="s">
        <v>479</v>
      </c>
      <c r="DH37" s="941"/>
      <c r="DI37" s="941"/>
      <c r="DJ37" s="941"/>
      <c r="DK37" s="942"/>
      <c r="DL37" s="940" t="s">
        <v>479</v>
      </c>
      <c r="DM37" s="941"/>
      <c r="DN37" s="941"/>
      <c r="DO37" s="941"/>
      <c r="DP37" s="942"/>
      <c r="DQ37" s="940" t="s">
        <v>589</v>
      </c>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t="s">
        <v>572</v>
      </c>
      <c r="BT38" s="944"/>
      <c r="BU38" s="944"/>
      <c r="BV38" s="944"/>
      <c r="BW38" s="944"/>
      <c r="BX38" s="944"/>
      <c r="BY38" s="944"/>
      <c r="BZ38" s="944"/>
      <c r="CA38" s="944"/>
      <c r="CB38" s="944"/>
      <c r="CC38" s="944"/>
      <c r="CD38" s="944"/>
      <c r="CE38" s="944"/>
      <c r="CF38" s="944"/>
      <c r="CG38" s="965"/>
      <c r="CH38" s="940">
        <v>-118</v>
      </c>
      <c r="CI38" s="941"/>
      <c r="CJ38" s="941"/>
      <c r="CK38" s="941"/>
      <c r="CL38" s="942"/>
      <c r="CM38" s="940">
        <v>2761</v>
      </c>
      <c r="CN38" s="941"/>
      <c r="CO38" s="941"/>
      <c r="CP38" s="941"/>
      <c r="CQ38" s="942"/>
      <c r="CR38" s="940">
        <v>3255</v>
      </c>
      <c r="CS38" s="941"/>
      <c r="CT38" s="941"/>
      <c r="CU38" s="941"/>
      <c r="CV38" s="942"/>
      <c r="CW38" s="940">
        <v>766</v>
      </c>
      <c r="CX38" s="941"/>
      <c r="CY38" s="941"/>
      <c r="CZ38" s="941"/>
      <c r="DA38" s="942"/>
      <c r="DB38" s="940" t="s">
        <v>479</v>
      </c>
      <c r="DC38" s="941"/>
      <c r="DD38" s="941"/>
      <c r="DE38" s="941"/>
      <c r="DF38" s="942"/>
      <c r="DG38" s="940" t="s">
        <v>479</v>
      </c>
      <c r="DH38" s="941"/>
      <c r="DI38" s="941"/>
      <c r="DJ38" s="941"/>
      <c r="DK38" s="942"/>
      <c r="DL38" s="940" t="s">
        <v>479</v>
      </c>
      <c r="DM38" s="941"/>
      <c r="DN38" s="941"/>
      <c r="DO38" s="941"/>
      <c r="DP38" s="942"/>
      <c r="DQ38" s="940" t="s">
        <v>589</v>
      </c>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t="s">
        <v>573</v>
      </c>
      <c r="BT39" s="944"/>
      <c r="BU39" s="944"/>
      <c r="BV39" s="944"/>
      <c r="BW39" s="944"/>
      <c r="BX39" s="944"/>
      <c r="BY39" s="944"/>
      <c r="BZ39" s="944"/>
      <c r="CA39" s="944"/>
      <c r="CB39" s="944"/>
      <c r="CC39" s="944"/>
      <c r="CD39" s="944"/>
      <c r="CE39" s="944"/>
      <c r="CF39" s="944"/>
      <c r="CG39" s="965"/>
      <c r="CH39" s="940">
        <v>4</v>
      </c>
      <c r="CI39" s="941"/>
      <c r="CJ39" s="941"/>
      <c r="CK39" s="941"/>
      <c r="CL39" s="942"/>
      <c r="CM39" s="940">
        <v>289</v>
      </c>
      <c r="CN39" s="941"/>
      <c r="CO39" s="941"/>
      <c r="CP39" s="941"/>
      <c r="CQ39" s="942"/>
      <c r="CR39" s="940">
        <v>30</v>
      </c>
      <c r="CS39" s="941"/>
      <c r="CT39" s="941"/>
      <c r="CU39" s="941"/>
      <c r="CV39" s="942"/>
      <c r="CW39" s="940">
        <v>19</v>
      </c>
      <c r="CX39" s="941"/>
      <c r="CY39" s="941"/>
      <c r="CZ39" s="941"/>
      <c r="DA39" s="942"/>
      <c r="DB39" s="940" t="s">
        <v>479</v>
      </c>
      <c r="DC39" s="941"/>
      <c r="DD39" s="941"/>
      <c r="DE39" s="941"/>
      <c r="DF39" s="942"/>
      <c r="DG39" s="940" t="s">
        <v>479</v>
      </c>
      <c r="DH39" s="941"/>
      <c r="DI39" s="941"/>
      <c r="DJ39" s="941"/>
      <c r="DK39" s="942"/>
      <c r="DL39" s="940" t="s">
        <v>479</v>
      </c>
      <c r="DM39" s="941"/>
      <c r="DN39" s="941"/>
      <c r="DO39" s="941"/>
      <c r="DP39" s="942"/>
      <c r="DQ39" s="940" t="s">
        <v>589</v>
      </c>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t="s">
        <v>574</v>
      </c>
      <c r="BT40" s="944"/>
      <c r="BU40" s="944"/>
      <c r="BV40" s="944"/>
      <c r="BW40" s="944"/>
      <c r="BX40" s="944"/>
      <c r="BY40" s="944"/>
      <c r="BZ40" s="944"/>
      <c r="CA40" s="944"/>
      <c r="CB40" s="944"/>
      <c r="CC40" s="944"/>
      <c r="CD40" s="944"/>
      <c r="CE40" s="944"/>
      <c r="CF40" s="944"/>
      <c r="CG40" s="965"/>
      <c r="CH40" s="940">
        <v>137</v>
      </c>
      <c r="CI40" s="941"/>
      <c r="CJ40" s="941"/>
      <c r="CK40" s="941"/>
      <c r="CL40" s="942"/>
      <c r="CM40" s="940">
        <v>9797</v>
      </c>
      <c r="CN40" s="941"/>
      <c r="CO40" s="941"/>
      <c r="CP40" s="941"/>
      <c r="CQ40" s="942"/>
      <c r="CR40" s="940">
        <v>4168</v>
      </c>
      <c r="CS40" s="941"/>
      <c r="CT40" s="941"/>
      <c r="CU40" s="941"/>
      <c r="CV40" s="942"/>
      <c r="CW40" s="940">
        <v>547</v>
      </c>
      <c r="CX40" s="941"/>
      <c r="CY40" s="941"/>
      <c r="CZ40" s="941"/>
      <c r="DA40" s="942"/>
      <c r="DB40" s="940" t="s">
        <v>479</v>
      </c>
      <c r="DC40" s="941"/>
      <c r="DD40" s="941"/>
      <c r="DE40" s="941"/>
      <c r="DF40" s="942"/>
      <c r="DG40" s="940" t="s">
        <v>479</v>
      </c>
      <c r="DH40" s="941"/>
      <c r="DI40" s="941"/>
      <c r="DJ40" s="941"/>
      <c r="DK40" s="942"/>
      <c r="DL40" s="940" t="s">
        <v>479</v>
      </c>
      <c r="DM40" s="941"/>
      <c r="DN40" s="941"/>
      <c r="DO40" s="941"/>
      <c r="DP40" s="942"/>
      <c r="DQ40" s="940" t="s">
        <v>589</v>
      </c>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t="s">
        <v>575</v>
      </c>
      <c r="BT41" s="944"/>
      <c r="BU41" s="944"/>
      <c r="BV41" s="944"/>
      <c r="BW41" s="944"/>
      <c r="BX41" s="944"/>
      <c r="BY41" s="944"/>
      <c r="BZ41" s="944"/>
      <c r="CA41" s="944"/>
      <c r="CB41" s="944"/>
      <c r="CC41" s="944"/>
      <c r="CD41" s="944"/>
      <c r="CE41" s="944"/>
      <c r="CF41" s="944"/>
      <c r="CG41" s="965"/>
      <c r="CH41" s="940">
        <v>-1</v>
      </c>
      <c r="CI41" s="941"/>
      <c r="CJ41" s="941"/>
      <c r="CK41" s="941"/>
      <c r="CL41" s="942"/>
      <c r="CM41" s="940">
        <v>20</v>
      </c>
      <c r="CN41" s="941"/>
      <c r="CO41" s="941"/>
      <c r="CP41" s="941"/>
      <c r="CQ41" s="942"/>
      <c r="CR41" s="940">
        <v>3</v>
      </c>
      <c r="CS41" s="941"/>
      <c r="CT41" s="941"/>
      <c r="CU41" s="941"/>
      <c r="CV41" s="942"/>
      <c r="CW41" s="940">
        <v>0</v>
      </c>
      <c r="CX41" s="941"/>
      <c r="CY41" s="941"/>
      <c r="CZ41" s="941"/>
      <c r="DA41" s="942"/>
      <c r="DB41" s="940" t="s">
        <v>479</v>
      </c>
      <c r="DC41" s="941"/>
      <c r="DD41" s="941"/>
      <c r="DE41" s="941"/>
      <c r="DF41" s="942"/>
      <c r="DG41" s="940" t="s">
        <v>479</v>
      </c>
      <c r="DH41" s="941"/>
      <c r="DI41" s="941"/>
      <c r="DJ41" s="941"/>
      <c r="DK41" s="942"/>
      <c r="DL41" s="940" t="s">
        <v>479</v>
      </c>
      <c r="DM41" s="941"/>
      <c r="DN41" s="941"/>
      <c r="DO41" s="941"/>
      <c r="DP41" s="942"/>
      <c r="DQ41" s="940" t="s">
        <v>589</v>
      </c>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t="s">
        <v>576</v>
      </c>
      <c r="BT42" s="944"/>
      <c r="BU42" s="944"/>
      <c r="BV42" s="944"/>
      <c r="BW42" s="944"/>
      <c r="BX42" s="944"/>
      <c r="BY42" s="944"/>
      <c r="BZ42" s="944"/>
      <c r="CA42" s="944"/>
      <c r="CB42" s="944"/>
      <c r="CC42" s="944"/>
      <c r="CD42" s="944"/>
      <c r="CE42" s="944"/>
      <c r="CF42" s="944"/>
      <c r="CG42" s="965"/>
      <c r="CH42" s="940">
        <v>1</v>
      </c>
      <c r="CI42" s="941"/>
      <c r="CJ42" s="941"/>
      <c r="CK42" s="941"/>
      <c r="CL42" s="942"/>
      <c r="CM42" s="940">
        <v>102</v>
      </c>
      <c r="CN42" s="941"/>
      <c r="CO42" s="941"/>
      <c r="CP42" s="941"/>
      <c r="CQ42" s="942"/>
      <c r="CR42" s="940">
        <v>12</v>
      </c>
      <c r="CS42" s="941"/>
      <c r="CT42" s="941"/>
      <c r="CU42" s="941"/>
      <c r="CV42" s="942"/>
      <c r="CW42" s="940">
        <v>3</v>
      </c>
      <c r="CX42" s="941"/>
      <c r="CY42" s="941"/>
      <c r="CZ42" s="941"/>
      <c r="DA42" s="942"/>
      <c r="DB42" s="940" t="s">
        <v>479</v>
      </c>
      <c r="DC42" s="941"/>
      <c r="DD42" s="941"/>
      <c r="DE42" s="941"/>
      <c r="DF42" s="942"/>
      <c r="DG42" s="940" t="s">
        <v>479</v>
      </c>
      <c r="DH42" s="941"/>
      <c r="DI42" s="941"/>
      <c r="DJ42" s="941"/>
      <c r="DK42" s="942"/>
      <c r="DL42" s="940" t="s">
        <v>479</v>
      </c>
      <c r="DM42" s="941"/>
      <c r="DN42" s="941"/>
      <c r="DO42" s="941"/>
      <c r="DP42" s="942"/>
      <c r="DQ42" s="940" t="s">
        <v>589</v>
      </c>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390</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368</v>
      </c>
      <c r="B63" s="888" t="s">
        <v>391</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17122</v>
      </c>
      <c r="AG63" s="910"/>
      <c r="AH63" s="910"/>
      <c r="AI63" s="910"/>
      <c r="AJ63" s="973"/>
      <c r="AK63" s="974"/>
      <c r="AL63" s="914"/>
      <c r="AM63" s="914"/>
      <c r="AN63" s="914"/>
      <c r="AO63" s="914"/>
      <c r="AP63" s="910">
        <v>36047</v>
      </c>
      <c r="AQ63" s="910"/>
      <c r="AR63" s="910"/>
      <c r="AS63" s="910"/>
      <c r="AT63" s="910"/>
      <c r="AU63" s="910">
        <v>16074</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392</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393</v>
      </c>
      <c r="B66" s="947"/>
      <c r="C66" s="947"/>
      <c r="D66" s="947"/>
      <c r="E66" s="947"/>
      <c r="F66" s="947"/>
      <c r="G66" s="947"/>
      <c r="H66" s="947"/>
      <c r="I66" s="947"/>
      <c r="J66" s="947"/>
      <c r="K66" s="947"/>
      <c r="L66" s="947"/>
      <c r="M66" s="947"/>
      <c r="N66" s="947"/>
      <c r="O66" s="947"/>
      <c r="P66" s="948"/>
      <c r="Q66" s="952" t="s">
        <v>372</v>
      </c>
      <c r="R66" s="953"/>
      <c r="S66" s="953"/>
      <c r="T66" s="953"/>
      <c r="U66" s="954"/>
      <c r="V66" s="952" t="s">
        <v>373</v>
      </c>
      <c r="W66" s="953"/>
      <c r="X66" s="953"/>
      <c r="Y66" s="953"/>
      <c r="Z66" s="954"/>
      <c r="AA66" s="952" t="s">
        <v>374</v>
      </c>
      <c r="AB66" s="953"/>
      <c r="AC66" s="953"/>
      <c r="AD66" s="953"/>
      <c r="AE66" s="954"/>
      <c r="AF66" s="958" t="s">
        <v>375</v>
      </c>
      <c r="AG66" s="959"/>
      <c r="AH66" s="959"/>
      <c r="AI66" s="959"/>
      <c r="AJ66" s="960"/>
      <c r="AK66" s="952" t="s">
        <v>376</v>
      </c>
      <c r="AL66" s="947"/>
      <c r="AM66" s="947"/>
      <c r="AN66" s="947"/>
      <c r="AO66" s="948"/>
      <c r="AP66" s="952" t="s">
        <v>377</v>
      </c>
      <c r="AQ66" s="953"/>
      <c r="AR66" s="953"/>
      <c r="AS66" s="953"/>
      <c r="AT66" s="954"/>
      <c r="AU66" s="952" t="s">
        <v>394</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t="s">
        <v>585</v>
      </c>
      <c r="C68" s="937"/>
      <c r="D68" s="937"/>
      <c r="E68" s="937"/>
      <c r="F68" s="937"/>
      <c r="G68" s="937"/>
      <c r="H68" s="937"/>
      <c r="I68" s="937"/>
      <c r="J68" s="937"/>
      <c r="K68" s="937"/>
      <c r="L68" s="937"/>
      <c r="M68" s="937"/>
      <c r="N68" s="937"/>
      <c r="O68" s="937"/>
      <c r="P68" s="938"/>
      <c r="Q68" s="939">
        <v>2813</v>
      </c>
      <c r="R68" s="933"/>
      <c r="S68" s="933"/>
      <c r="T68" s="933"/>
      <c r="U68" s="933"/>
      <c r="V68" s="933">
        <v>2713</v>
      </c>
      <c r="W68" s="933"/>
      <c r="X68" s="933"/>
      <c r="Y68" s="933"/>
      <c r="Z68" s="933"/>
      <c r="AA68" s="933">
        <v>100</v>
      </c>
      <c r="AB68" s="933"/>
      <c r="AC68" s="933"/>
      <c r="AD68" s="933"/>
      <c r="AE68" s="933"/>
      <c r="AF68" s="933">
        <v>100</v>
      </c>
      <c r="AG68" s="933"/>
      <c r="AH68" s="933"/>
      <c r="AI68" s="933"/>
      <c r="AJ68" s="933"/>
      <c r="AK68" s="933">
        <v>0</v>
      </c>
      <c r="AL68" s="933"/>
      <c r="AM68" s="933"/>
      <c r="AN68" s="933"/>
      <c r="AO68" s="933"/>
      <c r="AP68" s="933">
        <v>6918</v>
      </c>
      <c r="AQ68" s="933"/>
      <c r="AR68" s="933"/>
      <c r="AS68" s="933"/>
      <c r="AT68" s="933"/>
      <c r="AU68" s="933">
        <v>6235</v>
      </c>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t="s">
        <v>586</v>
      </c>
      <c r="C69" s="926"/>
      <c r="D69" s="926"/>
      <c r="E69" s="926"/>
      <c r="F69" s="926"/>
      <c r="G69" s="926"/>
      <c r="H69" s="926"/>
      <c r="I69" s="926"/>
      <c r="J69" s="926"/>
      <c r="K69" s="926"/>
      <c r="L69" s="926"/>
      <c r="M69" s="926"/>
      <c r="N69" s="926"/>
      <c r="O69" s="926"/>
      <c r="P69" s="927"/>
      <c r="Q69" s="928">
        <v>1149</v>
      </c>
      <c r="R69" s="922"/>
      <c r="S69" s="922"/>
      <c r="T69" s="922"/>
      <c r="U69" s="922"/>
      <c r="V69" s="922">
        <v>1146</v>
      </c>
      <c r="W69" s="922"/>
      <c r="X69" s="922"/>
      <c r="Y69" s="922"/>
      <c r="Z69" s="922"/>
      <c r="AA69" s="922">
        <v>3</v>
      </c>
      <c r="AB69" s="922"/>
      <c r="AC69" s="922"/>
      <c r="AD69" s="922"/>
      <c r="AE69" s="922"/>
      <c r="AF69" s="922">
        <v>3</v>
      </c>
      <c r="AG69" s="922"/>
      <c r="AH69" s="922"/>
      <c r="AI69" s="922"/>
      <c r="AJ69" s="922"/>
      <c r="AK69" s="922">
        <v>607</v>
      </c>
      <c r="AL69" s="922"/>
      <c r="AM69" s="922"/>
      <c r="AN69" s="922"/>
      <c r="AO69" s="922"/>
      <c r="AP69" s="922">
        <v>8773</v>
      </c>
      <c r="AQ69" s="922"/>
      <c r="AR69" s="922"/>
      <c r="AS69" s="922"/>
      <c r="AT69" s="922"/>
      <c r="AU69" s="922">
        <v>8773</v>
      </c>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368</v>
      </c>
      <c r="B88" s="888" t="s">
        <v>395</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v>103</v>
      </c>
      <c r="AG88" s="910"/>
      <c r="AH88" s="910"/>
      <c r="AI88" s="910"/>
      <c r="AJ88" s="910"/>
      <c r="AK88" s="914"/>
      <c r="AL88" s="914"/>
      <c r="AM88" s="914"/>
      <c r="AN88" s="914"/>
      <c r="AO88" s="914"/>
      <c r="AP88" s="910">
        <v>15691</v>
      </c>
      <c r="AQ88" s="910"/>
      <c r="AR88" s="910"/>
      <c r="AS88" s="910"/>
      <c r="AT88" s="910"/>
      <c r="AU88" s="910">
        <v>15008</v>
      </c>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368</v>
      </c>
      <c r="BR102" s="888" t="s">
        <v>396</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12740</v>
      </c>
      <c r="CS102" s="904"/>
      <c r="CT102" s="904"/>
      <c r="CU102" s="904"/>
      <c r="CV102" s="905"/>
      <c r="CW102" s="903">
        <v>3296</v>
      </c>
      <c r="CX102" s="904"/>
      <c r="CY102" s="904"/>
      <c r="CZ102" s="904"/>
      <c r="DA102" s="905"/>
      <c r="DB102" s="903">
        <v>35682</v>
      </c>
      <c r="DC102" s="904"/>
      <c r="DD102" s="904"/>
      <c r="DE102" s="904"/>
      <c r="DF102" s="905"/>
      <c r="DG102" s="903" t="s">
        <v>589</v>
      </c>
      <c r="DH102" s="904"/>
      <c r="DI102" s="904"/>
      <c r="DJ102" s="904"/>
      <c r="DK102" s="905"/>
      <c r="DL102" s="903">
        <v>14008</v>
      </c>
      <c r="DM102" s="904"/>
      <c r="DN102" s="904"/>
      <c r="DO102" s="904"/>
      <c r="DP102" s="905"/>
      <c r="DQ102" s="903">
        <v>4160</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397</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398</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399</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400</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401</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402</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403</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404</v>
      </c>
      <c r="AB109" s="847"/>
      <c r="AC109" s="847"/>
      <c r="AD109" s="847"/>
      <c r="AE109" s="848"/>
      <c r="AF109" s="849" t="s">
        <v>299</v>
      </c>
      <c r="AG109" s="847"/>
      <c r="AH109" s="847"/>
      <c r="AI109" s="847"/>
      <c r="AJ109" s="848"/>
      <c r="AK109" s="849" t="s">
        <v>298</v>
      </c>
      <c r="AL109" s="847"/>
      <c r="AM109" s="847"/>
      <c r="AN109" s="847"/>
      <c r="AO109" s="848"/>
      <c r="AP109" s="849" t="s">
        <v>405</v>
      </c>
      <c r="AQ109" s="847"/>
      <c r="AR109" s="847"/>
      <c r="AS109" s="847"/>
      <c r="AT109" s="880"/>
      <c r="AU109" s="846" t="s">
        <v>403</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404</v>
      </c>
      <c r="BR109" s="847"/>
      <c r="BS109" s="847"/>
      <c r="BT109" s="847"/>
      <c r="BU109" s="848"/>
      <c r="BV109" s="849" t="s">
        <v>299</v>
      </c>
      <c r="BW109" s="847"/>
      <c r="BX109" s="847"/>
      <c r="BY109" s="847"/>
      <c r="BZ109" s="848"/>
      <c r="CA109" s="849" t="s">
        <v>298</v>
      </c>
      <c r="CB109" s="847"/>
      <c r="CC109" s="847"/>
      <c r="CD109" s="847"/>
      <c r="CE109" s="848"/>
      <c r="CF109" s="887" t="s">
        <v>405</v>
      </c>
      <c r="CG109" s="887"/>
      <c r="CH109" s="887"/>
      <c r="CI109" s="887"/>
      <c r="CJ109" s="887"/>
      <c r="CK109" s="849" t="s">
        <v>406</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404</v>
      </c>
      <c r="DH109" s="847"/>
      <c r="DI109" s="847"/>
      <c r="DJ109" s="847"/>
      <c r="DK109" s="848"/>
      <c r="DL109" s="849" t="s">
        <v>299</v>
      </c>
      <c r="DM109" s="847"/>
      <c r="DN109" s="847"/>
      <c r="DO109" s="847"/>
      <c r="DP109" s="848"/>
      <c r="DQ109" s="849" t="s">
        <v>298</v>
      </c>
      <c r="DR109" s="847"/>
      <c r="DS109" s="847"/>
      <c r="DT109" s="847"/>
      <c r="DU109" s="848"/>
      <c r="DV109" s="849" t="s">
        <v>405</v>
      </c>
      <c r="DW109" s="847"/>
      <c r="DX109" s="847"/>
      <c r="DY109" s="847"/>
      <c r="DZ109" s="880"/>
    </row>
    <row r="110" spans="1:131" s="208" customFormat="1" ht="26.25" customHeight="1" x14ac:dyDescent="0.2">
      <c r="A110" s="756" t="s">
        <v>407</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50252719</v>
      </c>
      <c r="AB110" s="840"/>
      <c r="AC110" s="840"/>
      <c r="AD110" s="840"/>
      <c r="AE110" s="841"/>
      <c r="AF110" s="842">
        <v>50630667</v>
      </c>
      <c r="AG110" s="840"/>
      <c r="AH110" s="840"/>
      <c r="AI110" s="840"/>
      <c r="AJ110" s="841"/>
      <c r="AK110" s="842">
        <v>48219094</v>
      </c>
      <c r="AL110" s="840"/>
      <c r="AM110" s="840"/>
      <c r="AN110" s="840"/>
      <c r="AO110" s="841"/>
      <c r="AP110" s="843">
        <v>25.7</v>
      </c>
      <c r="AQ110" s="844"/>
      <c r="AR110" s="844"/>
      <c r="AS110" s="844"/>
      <c r="AT110" s="845"/>
      <c r="AU110" s="881" t="s">
        <v>70</v>
      </c>
      <c r="AV110" s="882"/>
      <c r="AW110" s="882"/>
      <c r="AX110" s="882"/>
      <c r="AY110" s="882"/>
      <c r="AZ110" s="808" t="s">
        <v>408</v>
      </c>
      <c r="BA110" s="757"/>
      <c r="BB110" s="757"/>
      <c r="BC110" s="757"/>
      <c r="BD110" s="757"/>
      <c r="BE110" s="757"/>
      <c r="BF110" s="757"/>
      <c r="BG110" s="757"/>
      <c r="BH110" s="757"/>
      <c r="BI110" s="757"/>
      <c r="BJ110" s="757"/>
      <c r="BK110" s="757"/>
      <c r="BL110" s="757"/>
      <c r="BM110" s="757"/>
      <c r="BN110" s="757"/>
      <c r="BO110" s="757"/>
      <c r="BP110" s="758"/>
      <c r="BQ110" s="809">
        <v>619115644</v>
      </c>
      <c r="BR110" s="791"/>
      <c r="BS110" s="791"/>
      <c r="BT110" s="791"/>
      <c r="BU110" s="791"/>
      <c r="BV110" s="791">
        <v>606497394</v>
      </c>
      <c r="BW110" s="791"/>
      <c r="BX110" s="791"/>
      <c r="BY110" s="791"/>
      <c r="BZ110" s="791"/>
      <c r="CA110" s="791">
        <v>597510285</v>
      </c>
      <c r="CB110" s="791"/>
      <c r="CC110" s="791"/>
      <c r="CD110" s="791"/>
      <c r="CE110" s="791"/>
      <c r="CF110" s="818">
        <v>318.10000000000002</v>
      </c>
      <c r="CG110" s="819"/>
      <c r="CH110" s="819"/>
      <c r="CI110" s="819"/>
      <c r="CJ110" s="819"/>
      <c r="CK110" s="877" t="s">
        <v>409</v>
      </c>
      <c r="CL110" s="768"/>
      <c r="CM110" s="808" t="s">
        <v>410</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t="s">
        <v>118</v>
      </c>
      <c r="DH110" s="791"/>
      <c r="DI110" s="791"/>
      <c r="DJ110" s="791"/>
      <c r="DK110" s="791"/>
      <c r="DL110" s="791">
        <v>7793479</v>
      </c>
      <c r="DM110" s="791"/>
      <c r="DN110" s="791"/>
      <c r="DO110" s="791"/>
      <c r="DP110" s="791"/>
      <c r="DQ110" s="791">
        <v>7315870</v>
      </c>
      <c r="DR110" s="791"/>
      <c r="DS110" s="791"/>
      <c r="DT110" s="791"/>
      <c r="DU110" s="791"/>
      <c r="DV110" s="792">
        <v>3.9</v>
      </c>
      <c r="DW110" s="792"/>
      <c r="DX110" s="792"/>
      <c r="DY110" s="792"/>
      <c r="DZ110" s="793"/>
    </row>
    <row r="111" spans="1:131" s="208" customFormat="1" ht="26.25" customHeight="1" x14ac:dyDescent="0.2">
      <c r="A111" s="723" t="s">
        <v>411</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412</v>
      </c>
      <c r="BA111" s="701"/>
      <c r="BB111" s="701"/>
      <c r="BC111" s="701"/>
      <c r="BD111" s="701"/>
      <c r="BE111" s="701"/>
      <c r="BF111" s="701"/>
      <c r="BG111" s="701"/>
      <c r="BH111" s="701"/>
      <c r="BI111" s="701"/>
      <c r="BJ111" s="701"/>
      <c r="BK111" s="701"/>
      <c r="BL111" s="701"/>
      <c r="BM111" s="701"/>
      <c r="BN111" s="701"/>
      <c r="BO111" s="701"/>
      <c r="BP111" s="702"/>
      <c r="BQ111" s="765">
        <v>161485</v>
      </c>
      <c r="BR111" s="766"/>
      <c r="BS111" s="766"/>
      <c r="BT111" s="766"/>
      <c r="BU111" s="766"/>
      <c r="BV111" s="766">
        <v>7915573</v>
      </c>
      <c r="BW111" s="766"/>
      <c r="BX111" s="766"/>
      <c r="BY111" s="766"/>
      <c r="BZ111" s="766"/>
      <c r="CA111" s="766">
        <v>7421633</v>
      </c>
      <c r="CB111" s="766"/>
      <c r="CC111" s="766"/>
      <c r="CD111" s="766"/>
      <c r="CE111" s="766"/>
      <c r="CF111" s="827">
        <v>4</v>
      </c>
      <c r="CG111" s="828"/>
      <c r="CH111" s="828"/>
      <c r="CI111" s="828"/>
      <c r="CJ111" s="828"/>
      <c r="CK111" s="878"/>
      <c r="CL111" s="770"/>
      <c r="CM111" s="764" t="s">
        <v>413</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414</v>
      </c>
      <c r="B112" s="864"/>
      <c r="C112" s="701" t="s">
        <v>415</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805619</v>
      </c>
      <c r="AB112" s="729"/>
      <c r="AC112" s="729"/>
      <c r="AD112" s="729"/>
      <c r="AE112" s="730"/>
      <c r="AF112" s="731">
        <v>1087419</v>
      </c>
      <c r="AG112" s="729"/>
      <c r="AH112" s="729"/>
      <c r="AI112" s="729"/>
      <c r="AJ112" s="730"/>
      <c r="AK112" s="731">
        <v>1390333</v>
      </c>
      <c r="AL112" s="729"/>
      <c r="AM112" s="729"/>
      <c r="AN112" s="729"/>
      <c r="AO112" s="730"/>
      <c r="AP112" s="773">
        <v>0.7</v>
      </c>
      <c r="AQ112" s="774"/>
      <c r="AR112" s="774"/>
      <c r="AS112" s="774"/>
      <c r="AT112" s="775"/>
      <c r="AU112" s="883"/>
      <c r="AV112" s="884"/>
      <c r="AW112" s="884"/>
      <c r="AX112" s="884"/>
      <c r="AY112" s="884"/>
      <c r="AZ112" s="764" t="s">
        <v>416</v>
      </c>
      <c r="BA112" s="701"/>
      <c r="BB112" s="701"/>
      <c r="BC112" s="701"/>
      <c r="BD112" s="701"/>
      <c r="BE112" s="701"/>
      <c r="BF112" s="701"/>
      <c r="BG112" s="701"/>
      <c r="BH112" s="701"/>
      <c r="BI112" s="701"/>
      <c r="BJ112" s="701"/>
      <c r="BK112" s="701"/>
      <c r="BL112" s="701"/>
      <c r="BM112" s="701"/>
      <c r="BN112" s="701"/>
      <c r="BO112" s="701"/>
      <c r="BP112" s="702"/>
      <c r="BQ112" s="765">
        <v>11373011</v>
      </c>
      <c r="BR112" s="766"/>
      <c r="BS112" s="766"/>
      <c r="BT112" s="766"/>
      <c r="BU112" s="766"/>
      <c r="BV112" s="766">
        <v>10226442</v>
      </c>
      <c r="BW112" s="766"/>
      <c r="BX112" s="766"/>
      <c r="BY112" s="766"/>
      <c r="BZ112" s="766"/>
      <c r="CA112" s="766">
        <v>16074440</v>
      </c>
      <c r="CB112" s="766"/>
      <c r="CC112" s="766"/>
      <c r="CD112" s="766"/>
      <c r="CE112" s="766"/>
      <c r="CF112" s="827">
        <v>8.6</v>
      </c>
      <c r="CG112" s="828"/>
      <c r="CH112" s="828"/>
      <c r="CI112" s="828"/>
      <c r="CJ112" s="828"/>
      <c r="CK112" s="878"/>
      <c r="CL112" s="770"/>
      <c r="CM112" s="764" t="s">
        <v>417</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t="s">
        <v>118</v>
      </c>
      <c r="DH112" s="766"/>
      <c r="DI112" s="766"/>
      <c r="DJ112" s="766"/>
      <c r="DK112" s="766"/>
      <c r="DL112" s="766" t="s">
        <v>118</v>
      </c>
      <c r="DM112" s="766"/>
      <c r="DN112" s="766"/>
      <c r="DO112" s="766"/>
      <c r="DP112" s="766"/>
      <c r="DQ112" s="766" t="s">
        <v>118</v>
      </c>
      <c r="DR112" s="766"/>
      <c r="DS112" s="766"/>
      <c r="DT112" s="766"/>
      <c r="DU112" s="766"/>
      <c r="DV112" s="743" t="s">
        <v>118</v>
      </c>
      <c r="DW112" s="743"/>
      <c r="DX112" s="743"/>
      <c r="DY112" s="743"/>
      <c r="DZ112" s="744"/>
    </row>
    <row r="113" spans="1:130" s="208" customFormat="1" ht="26.25" customHeight="1" x14ac:dyDescent="0.2">
      <c r="A113" s="865"/>
      <c r="B113" s="866"/>
      <c r="C113" s="701" t="s">
        <v>418</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1303968</v>
      </c>
      <c r="AB113" s="729"/>
      <c r="AC113" s="729"/>
      <c r="AD113" s="729"/>
      <c r="AE113" s="730"/>
      <c r="AF113" s="731">
        <v>1216949</v>
      </c>
      <c r="AG113" s="729"/>
      <c r="AH113" s="729"/>
      <c r="AI113" s="729"/>
      <c r="AJ113" s="730"/>
      <c r="AK113" s="731">
        <v>1205273</v>
      </c>
      <c r="AL113" s="729"/>
      <c r="AM113" s="729"/>
      <c r="AN113" s="729"/>
      <c r="AO113" s="730"/>
      <c r="AP113" s="773">
        <v>0.6</v>
      </c>
      <c r="AQ113" s="774"/>
      <c r="AR113" s="774"/>
      <c r="AS113" s="774"/>
      <c r="AT113" s="775"/>
      <c r="AU113" s="883"/>
      <c r="AV113" s="884"/>
      <c r="AW113" s="884"/>
      <c r="AX113" s="884"/>
      <c r="AY113" s="884"/>
      <c r="AZ113" s="764" t="s">
        <v>419</v>
      </c>
      <c r="BA113" s="701"/>
      <c r="BB113" s="701"/>
      <c r="BC113" s="701"/>
      <c r="BD113" s="701"/>
      <c r="BE113" s="701"/>
      <c r="BF113" s="701"/>
      <c r="BG113" s="701"/>
      <c r="BH113" s="701"/>
      <c r="BI113" s="701"/>
      <c r="BJ113" s="701"/>
      <c r="BK113" s="701"/>
      <c r="BL113" s="701"/>
      <c r="BM113" s="701"/>
      <c r="BN113" s="701"/>
      <c r="BO113" s="701"/>
      <c r="BP113" s="702"/>
      <c r="BQ113" s="765">
        <v>15293989</v>
      </c>
      <c r="BR113" s="766"/>
      <c r="BS113" s="766"/>
      <c r="BT113" s="766"/>
      <c r="BU113" s="766"/>
      <c r="BV113" s="766">
        <v>15365102</v>
      </c>
      <c r="BW113" s="766"/>
      <c r="BX113" s="766"/>
      <c r="BY113" s="766"/>
      <c r="BZ113" s="766"/>
      <c r="CA113" s="766">
        <v>15008490</v>
      </c>
      <c r="CB113" s="766"/>
      <c r="CC113" s="766"/>
      <c r="CD113" s="766"/>
      <c r="CE113" s="766"/>
      <c r="CF113" s="827">
        <v>8</v>
      </c>
      <c r="CG113" s="828"/>
      <c r="CH113" s="828"/>
      <c r="CI113" s="828"/>
      <c r="CJ113" s="828"/>
      <c r="CK113" s="878"/>
      <c r="CL113" s="770"/>
      <c r="CM113" s="764" t="s">
        <v>420</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94787</v>
      </c>
      <c r="DH113" s="766"/>
      <c r="DI113" s="766"/>
      <c r="DJ113" s="766"/>
      <c r="DK113" s="766"/>
      <c r="DL113" s="766">
        <v>66438</v>
      </c>
      <c r="DM113" s="766"/>
      <c r="DN113" s="766"/>
      <c r="DO113" s="766"/>
      <c r="DP113" s="766"/>
      <c r="DQ113" s="766">
        <v>43621</v>
      </c>
      <c r="DR113" s="766"/>
      <c r="DS113" s="766"/>
      <c r="DT113" s="766"/>
      <c r="DU113" s="766"/>
      <c r="DV113" s="743">
        <v>0</v>
      </c>
      <c r="DW113" s="743"/>
      <c r="DX113" s="743"/>
      <c r="DY113" s="743"/>
      <c r="DZ113" s="744"/>
    </row>
    <row r="114" spans="1:130" s="208" customFormat="1" ht="26.25" customHeight="1" x14ac:dyDescent="0.2">
      <c r="A114" s="865"/>
      <c r="B114" s="866"/>
      <c r="C114" s="701" t="s">
        <v>421</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v>991943</v>
      </c>
      <c r="AB114" s="729"/>
      <c r="AC114" s="729"/>
      <c r="AD114" s="729"/>
      <c r="AE114" s="730"/>
      <c r="AF114" s="731">
        <v>899140</v>
      </c>
      <c r="AG114" s="729"/>
      <c r="AH114" s="729"/>
      <c r="AI114" s="729"/>
      <c r="AJ114" s="730"/>
      <c r="AK114" s="731">
        <v>873947</v>
      </c>
      <c r="AL114" s="729"/>
      <c r="AM114" s="729"/>
      <c r="AN114" s="729"/>
      <c r="AO114" s="730"/>
      <c r="AP114" s="773">
        <v>0.5</v>
      </c>
      <c r="AQ114" s="774"/>
      <c r="AR114" s="774"/>
      <c r="AS114" s="774"/>
      <c r="AT114" s="775"/>
      <c r="AU114" s="883"/>
      <c r="AV114" s="884"/>
      <c r="AW114" s="884"/>
      <c r="AX114" s="884"/>
      <c r="AY114" s="884"/>
      <c r="AZ114" s="764" t="s">
        <v>422</v>
      </c>
      <c r="BA114" s="701"/>
      <c r="BB114" s="701"/>
      <c r="BC114" s="701"/>
      <c r="BD114" s="701"/>
      <c r="BE114" s="701"/>
      <c r="BF114" s="701"/>
      <c r="BG114" s="701"/>
      <c r="BH114" s="701"/>
      <c r="BI114" s="701"/>
      <c r="BJ114" s="701"/>
      <c r="BK114" s="701"/>
      <c r="BL114" s="701"/>
      <c r="BM114" s="701"/>
      <c r="BN114" s="701"/>
      <c r="BO114" s="701"/>
      <c r="BP114" s="702"/>
      <c r="BQ114" s="765">
        <v>64177159</v>
      </c>
      <c r="BR114" s="766"/>
      <c r="BS114" s="766"/>
      <c r="BT114" s="766"/>
      <c r="BU114" s="766"/>
      <c r="BV114" s="766">
        <v>66320631</v>
      </c>
      <c r="BW114" s="766"/>
      <c r="BX114" s="766"/>
      <c r="BY114" s="766"/>
      <c r="BZ114" s="766"/>
      <c r="CA114" s="766">
        <v>65582603</v>
      </c>
      <c r="CB114" s="766"/>
      <c r="CC114" s="766"/>
      <c r="CD114" s="766"/>
      <c r="CE114" s="766"/>
      <c r="CF114" s="827">
        <v>34.9</v>
      </c>
      <c r="CG114" s="828"/>
      <c r="CH114" s="828"/>
      <c r="CI114" s="828"/>
      <c r="CJ114" s="828"/>
      <c r="CK114" s="878"/>
      <c r="CL114" s="770"/>
      <c r="CM114" s="764" t="s">
        <v>423</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t="s">
        <v>118</v>
      </c>
      <c r="DH114" s="766"/>
      <c r="DI114" s="766"/>
      <c r="DJ114" s="766"/>
      <c r="DK114" s="766"/>
      <c r="DL114" s="766" t="s">
        <v>118</v>
      </c>
      <c r="DM114" s="766"/>
      <c r="DN114" s="766"/>
      <c r="DO114" s="766"/>
      <c r="DP114" s="766"/>
      <c r="DQ114" s="766" t="s">
        <v>118</v>
      </c>
      <c r="DR114" s="766"/>
      <c r="DS114" s="766"/>
      <c r="DT114" s="766"/>
      <c r="DU114" s="766"/>
      <c r="DV114" s="743" t="s">
        <v>118</v>
      </c>
      <c r="DW114" s="743"/>
      <c r="DX114" s="743"/>
      <c r="DY114" s="743"/>
      <c r="DZ114" s="744"/>
    </row>
    <row r="115" spans="1:130" s="208" customFormat="1" ht="26.25" customHeight="1" x14ac:dyDescent="0.2">
      <c r="A115" s="865"/>
      <c r="B115" s="866"/>
      <c r="C115" s="701" t="s">
        <v>424</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104051</v>
      </c>
      <c r="AB115" s="729"/>
      <c r="AC115" s="729"/>
      <c r="AD115" s="729"/>
      <c r="AE115" s="730"/>
      <c r="AF115" s="731">
        <v>403482</v>
      </c>
      <c r="AG115" s="729"/>
      <c r="AH115" s="729"/>
      <c r="AI115" s="729"/>
      <c r="AJ115" s="730"/>
      <c r="AK115" s="731">
        <v>678064</v>
      </c>
      <c r="AL115" s="729"/>
      <c r="AM115" s="729"/>
      <c r="AN115" s="729"/>
      <c r="AO115" s="730"/>
      <c r="AP115" s="773">
        <v>0.4</v>
      </c>
      <c r="AQ115" s="774"/>
      <c r="AR115" s="774"/>
      <c r="AS115" s="774"/>
      <c r="AT115" s="775"/>
      <c r="AU115" s="883"/>
      <c r="AV115" s="884"/>
      <c r="AW115" s="884"/>
      <c r="AX115" s="884"/>
      <c r="AY115" s="884"/>
      <c r="AZ115" s="764" t="s">
        <v>425</v>
      </c>
      <c r="BA115" s="701"/>
      <c r="BB115" s="701"/>
      <c r="BC115" s="701"/>
      <c r="BD115" s="701"/>
      <c r="BE115" s="701"/>
      <c r="BF115" s="701"/>
      <c r="BG115" s="701"/>
      <c r="BH115" s="701"/>
      <c r="BI115" s="701"/>
      <c r="BJ115" s="701"/>
      <c r="BK115" s="701"/>
      <c r="BL115" s="701"/>
      <c r="BM115" s="701"/>
      <c r="BN115" s="701"/>
      <c r="BO115" s="701"/>
      <c r="BP115" s="702"/>
      <c r="BQ115" s="765">
        <v>5656591</v>
      </c>
      <c r="BR115" s="766"/>
      <c r="BS115" s="766"/>
      <c r="BT115" s="766"/>
      <c r="BU115" s="766"/>
      <c r="BV115" s="766">
        <v>5368918</v>
      </c>
      <c r="BW115" s="766"/>
      <c r="BX115" s="766"/>
      <c r="BY115" s="766"/>
      <c r="BZ115" s="766"/>
      <c r="CA115" s="766">
        <v>4466007</v>
      </c>
      <c r="CB115" s="766"/>
      <c r="CC115" s="766"/>
      <c r="CD115" s="766"/>
      <c r="CE115" s="766"/>
      <c r="CF115" s="827">
        <v>2.4</v>
      </c>
      <c r="CG115" s="828"/>
      <c r="CH115" s="828"/>
      <c r="CI115" s="828"/>
      <c r="CJ115" s="828"/>
      <c r="CK115" s="878"/>
      <c r="CL115" s="770"/>
      <c r="CM115" s="764" t="s">
        <v>426</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427</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v>3206</v>
      </c>
      <c r="AB116" s="729"/>
      <c r="AC116" s="729"/>
      <c r="AD116" s="729"/>
      <c r="AE116" s="730"/>
      <c r="AF116" s="731">
        <v>12731</v>
      </c>
      <c r="AG116" s="729"/>
      <c r="AH116" s="729"/>
      <c r="AI116" s="729"/>
      <c r="AJ116" s="730"/>
      <c r="AK116" s="731" t="s">
        <v>118</v>
      </c>
      <c r="AL116" s="729"/>
      <c r="AM116" s="729"/>
      <c r="AN116" s="729"/>
      <c r="AO116" s="730"/>
      <c r="AP116" s="773" t="s">
        <v>118</v>
      </c>
      <c r="AQ116" s="774"/>
      <c r="AR116" s="774"/>
      <c r="AS116" s="774"/>
      <c r="AT116" s="775"/>
      <c r="AU116" s="883"/>
      <c r="AV116" s="884"/>
      <c r="AW116" s="884"/>
      <c r="AX116" s="884"/>
      <c r="AY116" s="884"/>
      <c r="AZ116" s="860" t="s">
        <v>428</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429</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v>373</v>
      </c>
      <c r="DH116" s="766"/>
      <c r="DI116" s="766"/>
      <c r="DJ116" s="766"/>
      <c r="DK116" s="766"/>
      <c r="DL116" s="766">
        <v>198</v>
      </c>
      <c r="DM116" s="766"/>
      <c r="DN116" s="766"/>
      <c r="DO116" s="766"/>
      <c r="DP116" s="766"/>
      <c r="DQ116" s="766">
        <v>76</v>
      </c>
      <c r="DR116" s="766"/>
      <c r="DS116" s="766"/>
      <c r="DT116" s="766"/>
      <c r="DU116" s="766"/>
      <c r="DV116" s="743">
        <v>0</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430</v>
      </c>
      <c r="Z117" s="848"/>
      <c r="AA117" s="853">
        <v>53461506</v>
      </c>
      <c r="AB117" s="854"/>
      <c r="AC117" s="854"/>
      <c r="AD117" s="854"/>
      <c r="AE117" s="855"/>
      <c r="AF117" s="856">
        <v>54250388</v>
      </c>
      <c r="AG117" s="854"/>
      <c r="AH117" s="854"/>
      <c r="AI117" s="854"/>
      <c r="AJ117" s="855"/>
      <c r="AK117" s="856">
        <v>52366711</v>
      </c>
      <c r="AL117" s="854"/>
      <c r="AM117" s="854"/>
      <c r="AN117" s="854"/>
      <c r="AO117" s="855"/>
      <c r="AP117" s="857"/>
      <c r="AQ117" s="858"/>
      <c r="AR117" s="858"/>
      <c r="AS117" s="858"/>
      <c r="AT117" s="859"/>
      <c r="AU117" s="883"/>
      <c r="AV117" s="884"/>
      <c r="AW117" s="884"/>
      <c r="AX117" s="884"/>
      <c r="AY117" s="884"/>
      <c r="AZ117" s="764" t="s">
        <v>431</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432</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406</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404</v>
      </c>
      <c r="AB118" s="847"/>
      <c r="AC118" s="847"/>
      <c r="AD118" s="847"/>
      <c r="AE118" s="848"/>
      <c r="AF118" s="849" t="s">
        <v>299</v>
      </c>
      <c r="AG118" s="847"/>
      <c r="AH118" s="847"/>
      <c r="AI118" s="847"/>
      <c r="AJ118" s="848"/>
      <c r="AK118" s="849" t="s">
        <v>298</v>
      </c>
      <c r="AL118" s="847"/>
      <c r="AM118" s="847"/>
      <c r="AN118" s="847"/>
      <c r="AO118" s="848"/>
      <c r="AP118" s="850" t="s">
        <v>405</v>
      </c>
      <c r="AQ118" s="851"/>
      <c r="AR118" s="851"/>
      <c r="AS118" s="851"/>
      <c r="AT118" s="852"/>
      <c r="AU118" s="883"/>
      <c r="AV118" s="884"/>
      <c r="AW118" s="884"/>
      <c r="AX118" s="884"/>
      <c r="AY118" s="884"/>
      <c r="AZ118" s="787" t="s">
        <v>433</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434</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409</v>
      </c>
      <c r="B119" s="768"/>
      <c r="C119" s="808" t="s">
        <v>410</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t="s">
        <v>118</v>
      </c>
      <c r="AB119" s="840"/>
      <c r="AC119" s="840"/>
      <c r="AD119" s="840"/>
      <c r="AE119" s="841"/>
      <c r="AF119" s="842">
        <v>307859</v>
      </c>
      <c r="AG119" s="840"/>
      <c r="AH119" s="840"/>
      <c r="AI119" s="840"/>
      <c r="AJ119" s="841"/>
      <c r="AK119" s="842">
        <v>584868</v>
      </c>
      <c r="AL119" s="840"/>
      <c r="AM119" s="840"/>
      <c r="AN119" s="840"/>
      <c r="AO119" s="841"/>
      <c r="AP119" s="843">
        <v>0.3</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435</v>
      </c>
      <c r="BP119" s="830"/>
      <c r="BQ119" s="814">
        <v>715777879</v>
      </c>
      <c r="BR119" s="794"/>
      <c r="BS119" s="794"/>
      <c r="BT119" s="794"/>
      <c r="BU119" s="794"/>
      <c r="BV119" s="794">
        <v>711694060</v>
      </c>
      <c r="BW119" s="794"/>
      <c r="BX119" s="794"/>
      <c r="BY119" s="794"/>
      <c r="BZ119" s="794"/>
      <c r="CA119" s="794">
        <v>706063458</v>
      </c>
      <c r="CB119" s="794"/>
      <c r="CC119" s="794"/>
      <c r="CD119" s="794"/>
      <c r="CE119" s="794"/>
      <c r="CF119" s="697"/>
      <c r="CG119" s="698"/>
      <c r="CH119" s="698"/>
      <c r="CI119" s="698"/>
      <c r="CJ119" s="783"/>
      <c r="CK119" s="879"/>
      <c r="CL119" s="772"/>
      <c r="CM119" s="787" t="s">
        <v>436</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v>66325</v>
      </c>
      <c r="DH119" s="766"/>
      <c r="DI119" s="766"/>
      <c r="DJ119" s="766"/>
      <c r="DK119" s="766"/>
      <c r="DL119" s="766">
        <v>55458</v>
      </c>
      <c r="DM119" s="766"/>
      <c r="DN119" s="766"/>
      <c r="DO119" s="766"/>
      <c r="DP119" s="766"/>
      <c r="DQ119" s="766">
        <v>62066</v>
      </c>
      <c r="DR119" s="766"/>
      <c r="DS119" s="766"/>
      <c r="DT119" s="766"/>
      <c r="DU119" s="766"/>
      <c r="DV119" s="743">
        <v>0</v>
      </c>
      <c r="DW119" s="743"/>
      <c r="DX119" s="743"/>
      <c r="DY119" s="743"/>
      <c r="DZ119" s="744"/>
    </row>
    <row r="120" spans="1:130" s="208" customFormat="1" ht="26.25" customHeight="1" x14ac:dyDescent="0.2">
      <c r="A120" s="769"/>
      <c r="B120" s="770"/>
      <c r="C120" s="764" t="s">
        <v>413</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437</v>
      </c>
      <c r="AV120" s="832"/>
      <c r="AW120" s="832"/>
      <c r="AX120" s="832"/>
      <c r="AY120" s="833"/>
      <c r="AZ120" s="808" t="s">
        <v>438</v>
      </c>
      <c r="BA120" s="757"/>
      <c r="BB120" s="757"/>
      <c r="BC120" s="757"/>
      <c r="BD120" s="757"/>
      <c r="BE120" s="757"/>
      <c r="BF120" s="757"/>
      <c r="BG120" s="757"/>
      <c r="BH120" s="757"/>
      <c r="BI120" s="757"/>
      <c r="BJ120" s="757"/>
      <c r="BK120" s="757"/>
      <c r="BL120" s="757"/>
      <c r="BM120" s="757"/>
      <c r="BN120" s="757"/>
      <c r="BO120" s="757"/>
      <c r="BP120" s="758"/>
      <c r="BQ120" s="809">
        <v>47819586</v>
      </c>
      <c r="BR120" s="791"/>
      <c r="BS120" s="791"/>
      <c r="BT120" s="791"/>
      <c r="BU120" s="791"/>
      <c r="BV120" s="791">
        <v>59143534</v>
      </c>
      <c r="BW120" s="791"/>
      <c r="BX120" s="791"/>
      <c r="BY120" s="791"/>
      <c r="BZ120" s="791"/>
      <c r="CA120" s="791">
        <v>60263300</v>
      </c>
      <c r="CB120" s="791"/>
      <c r="CC120" s="791"/>
      <c r="CD120" s="791"/>
      <c r="CE120" s="791"/>
      <c r="CF120" s="818">
        <v>32.1</v>
      </c>
      <c r="CG120" s="819"/>
      <c r="CH120" s="819"/>
      <c r="CI120" s="819"/>
      <c r="CJ120" s="819"/>
      <c r="CK120" s="820" t="s">
        <v>439</v>
      </c>
      <c r="CL120" s="800"/>
      <c r="CM120" s="800"/>
      <c r="CN120" s="800"/>
      <c r="CO120" s="801"/>
      <c r="CP120" s="824" t="s">
        <v>384</v>
      </c>
      <c r="CQ120" s="825"/>
      <c r="CR120" s="825"/>
      <c r="CS120" s="825"/>
      <c r="CT120" s="825"/>
      <c r="CU120" s="825"/>
      <c r="CV120" s="825"/>
      <c r="CW120" s="825"/>
      <c r="CX120" s="825"/>
      <c r="CY120" s="825"/>
      <c r="CZ120" s="825"/>
      <c r="DA120" s="825"/>
      <c r="DB120" s="825"/>
      <c r="DC120" s="825"/>
      <c r="DD120" s="825"/>
      <c r="DE120" s="825"/>
      <c r="DF120" s="826"/>
      <c r="DG120" s="809">
        <v>10968150</v>
      </c>
      <c r="DH120" s="791"/>
      <c r="DI120" s="791"/>
      <c r="DJ120" s="791"/>
      <c r="DK120" s="791"/>
      <c r="DL120" s="791">
        <v>9830997</v>
      </c>
      <c r="DM120" s="791"/>
      <c r="DN120" s="791"/>
      <c r="DO120" s="791"/>
      <c r="DP120" s="791"/>
      <c r="DQ120" s="791">
        <v>15707488</v>
      </c>
      <c r="DR120" s="791"/>
      <c r="DS120" s="791"/>
      <c r="DT120" s="791"/>
      <c r="DU120" s="791"/>
      <c r="DV120" s="792">
        <v>8.4</v>
      </c>
      <c r="DW120" s="792"/>
      <c r="DX120" s="792"/>
      <c r="DY120" s="792"/>
      <c r="DZ120" s="793"/>
    </row>
    <row r="121" spans="1:130" s="208" customFormat="1" ht="26.25" customHeight="1" x14ac:dyDescent="0.2">
      <c r="A121" s="769"/>
      <c r="B121" s="770"/>
      <c r="C121" s="815" t="s">
        <v>440</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37875</v>
      </c>
      <c r="AB121" s="729"/>
      <c r="AC121" s="729"/>
      <c r="AD121" s="729"/>
      <c r="AE121" s="730"/>
      <c r="AF121" s="731">
        <v>30150</v>
      </c>
      <c r="AG121" s="729"/>
      <c r="AH121" s="729"/>
      <c r="AI121" s="729"/>
      <c r="AJ121" s="730"/>
      <c r="AK121" s="731">
        <v>24073</v>
      </c>
      <c r="AL121" s="729"/>
      <c r="AM121" s="729"/>
      <c r="AN121" s="729"/>
      <c r="AO121" s="730"/>
      <c r="AP121" s="773">
        <v>0</v>
      </c>
      <c r="AQ121" s="774"/>
      <c r="AR121" s="774"/>
      <c r="AS121" s="774"/>
      <c r="AT121" s="775"/>
      <c r="AU121" s="834"/>
      <c r="AV121" s="835"/>
      <c r="AW121" s="835"/>
      <c r="AX121" s="835"/>
      <c r="AY121" s="836"/>
      <c r="AZ121" s="764" t="s">
        <v>441</v>
      </c>
      <c r="BA121" s="701"/>
      <c r="BB121" s="701"/>
      <c r="BC121" s="701"/>
      <c r="BD121" s="701"/>
      <c r="BE121" s="701"/>
      <c r="BF121" s="701"/>
      <c r="BG121" s="701"/>
      <c r="BH121" s="701"/>
      <c r="BI121" s="701"/>
      <c r="BJ121" s="701"/>
      <c r="BK121" s="701"/>
      <c r="BL121" s="701"/>
      <c r="BM121" s="701"/>
      <c r="BN121" s="701"/>
      <c r="BO121" s="701"/>
      <c r="BP121" s="702"/>
      <c r="BQ121" s="765">
        <v>10759855</v>
      </c>
      <c r="BR121" s="766"/>
      <c r="BS121" s="766"/>
      <c r="BT121" s="766"/>
      <c r="BU121" s="766"/>
      <c r="BV121" s="766">
        <v>10501839</v>
      </c>
      <c r="BW121" s="766"/>
      <c r="BX121" s="766"/>
      <c r="BY121" s="766"/>
      <c r="BZ121" s="766"/>
      <c r="CA121" s="766">
        <v>10232066</v>
      </c>
      <c r="CB121" s="766"/>
      <c r="CC121" s="766"/>
      <c r="CD121" s="766"/>
      <c r="CE121" s="766"/>
      <c r="CF121" s="827">
        <v>5.4</v>
      </c>
      <c r="CG121" s="828"/>
      <c r="CH121" s="828"/>
      <c r="CI121" s="828"/>
      <c r="CJ121" s="828"/>
      <c r="CK121" s="821"/>
      <c r="CL121" s="803"/>
      <c r="CM121" s="803"/>
      <c r="CN121" s="803"/>
      <c r="CO121" s="804"/>
      <c r="CP121" s="784" t="s">
        <v>385</v>
      </c>
      <c r="CQ121" s="785"/>
      <c r="CR121" s="785"/>
      <c r="CS121" s="785"/>
      <c r="CT121" s="785"/>
      <c r="CU121" s="785"/>
      <c r="CV121" s="785"/>
      <c r="CW121" s="785"/>
      <c r="CX121" s="785"/>
      <c r="CY121" s="785"/>
      <c r="CZ121" s="785"/>
      <c r="DA121" s="785"/>
      <c r="DB121" s="785"/>
      <c r="DC121" s="785"/>
      <c r="DD121" s="785"/>
      <c r="DE121" s="785"/>
      <c r="DF121" s="786"/>
      <c r="DG121" s="765">
        <v>322693</v>
      </c>
      <c r="DH121" s="766"/>
      <c r="DI121" s="766"/>
      <c r="DJ121" s="766"/>
      <c r="DK121" s="766"/>
      <c r="DL121" s="766">
        <v>330063</v>
      </c>
      <c r="DM121" s="766"/>
      <c r="DN121" s="766"/>
      <c r="DO121" s="766"/>
      <c r="DP121" s="766"/>
      <c r="DQ121" s="766">
        <v>318973</v>
      </c>
      <c r="DR121" s="766"/>
      <c r="DS121" s="766"/>
      <c r="DT121" s="766"/>
      <c r="DU121" s="766"/>
      <c r="DV121" s="743">
        <v>0.2</v>
      </c>
      <c r="DW121" s="743"/>
      <c r="DX121" s="743"/>
      <c r="DY121" s="743"/>
      <c r="DZ121" s="744"/>
    </row>
    <row r="122" spans="1:130" s="208" customFormat="1" ht="26.25" customHeight="1" x14ac:dyDescent="0.2">
      <c r="A122" s="769"/>
      <c r="B122" s="770"/>
      <c r="C122" s="764" t="s">
        <v>423</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t="s">
        <v>118</v>
      </c>
      <c r="AB122" s="729"/>
      <c r="AC122" s="729"/>
      <c r="AD122" s="729"/>
      <c r="AE122" s="730"/>
      <c r="AF122" s="731" t="s">
        <v>118</v>
      </c>
      <c r="AG122" s="729"/>
      <c r="AH122" s="729"/>
      <c r="AI122" s="729"/>
      <c r="AJ122" s="730"/>
      <c r="AK122" s="731" t="s">
        <v>118</v>
      </c>
      <c r="AL122" s="729"/>
      <c r="AM122" s="729"/>
      <c r="AN122" s="729"/>
      <c r="AO122" s="730"/>
      <c r="AP122" s="773" t="s">
        <v>118</v>
      </c>
      <c r="AQ122" s="774"/>
      <c r="AR122" s="774"/>
      <c r="AS122" s="774"/>
      <c r="AT122" s="775"/>
      <c r="AU122" s="834"/>
      <c r="AV122" s="835"/>
      <c r="AW122" s="835"/>
      <c r="AX122" s="835"/>
      <c r="AY122" s="836"/>
      <c r="AZ122" s="787" t="s">
        <v>442</v>
      </c>
      <c r="BA122" s="788"/>
      <c r="BB122" s="788"/>
      <c r="BC122" s="788"/>
      <c r="BD122" s="788"/>
      <c r="BE122" s="788"/>
      <c r="BF122" s="788"/>
      <c r="BG122" s="788"/>
      <c r="BH122" s="788"/>
      <c r="BI122" s="788"/>
      <c r="BJ122" s="788"/>
      <c r="BK122" s="788"/>
      <c r="BL122" s="788"/>
      <c r="BM122" s="788"/>
      <c r="BN122" s="788"/>
      <c r="BO122" s="788"/>
      <c r="BP122" s="789"/>
      <c r="BQ122" s="814">
        <v>422305148</v>
      </c>
      <c r="BR122" s="794"/>
      <c r="BS122" s="794"/>
      <c r="BT122" s="794"/>
      <c r="BU122" s="794"/>
      <c r="BV122" s="794">
        <v>402232514</v>
      </c>
      <c r="BW122" s="794"/>
      <c r="BX122" s="794"/>
      <c r="BY122" s="794"/>
      <c r="BZ122" s="794"/>
      <c r="CA122" s="794">
        <v>386005313</v>
      </c>
      <c r="CB122" s="794"/>
      <c r="CC122" s="794"/>
      <c r="CD122" s="794"/>
      <c r="CE122" s="794"/>
      <c r="CF122" s="795">
        <v>205.5</v>
      </c>
      <c r="CG122" s="796"/>
      <c r="CH122" s="796"/>
      <c r="CI122" s="796"/>
      <c r="CJ122" s="796"/>
      <c r="CK122" s="821"/>
      <c r="CL122" s="803"/>
      <c r="CM122" s="803"/>
      <c r="CN122" s="803"/>
      <c r="CO122" s="804"/>
      <c r="CP122" s="784" t="s">
        <v>387</v>
      </c>
      <c r="CQ122" s="785"/>
      <c r="CR122" s="785"/>
      <c r="CS122" s="785"/>
      <c r="CT122" s="785"/>
      <c r="CU122" s="785"/>
      <c r="CV122" s="785"/>
      <c r="CW122" s="785"/>
      <c r="CX122" s="785"/>
      <c r="CY122" s="785"/>
      <c r="CZ122" s="785"/>
      <c r="DA122" s="785"/>
      <c r="DB122" s="785"/>
      <c r="DC122" s="785"/>
      <c r="DD122" s="785"/>
      <c r="DE122" s="785"/>
      <c r="DF122" s="786"/>
      <c r="DG122" s="765">
        <v>82168</v>
      </c>
      <c r="DH122" s="766"/>
      <c r="DI122" s="766"/>
      <c r="DJ122" s="766"/>
      <c r="DK122" s="766"/>
      <c r="DL122" s="766">
        <v>65382</v>
      </c>
      <c r="DM122" s="766"/>
      <c r="DN122" s="766"/>
      <c r="DO122" s="766"/>
      <c r="DP122" s="766"/>
      <c r="DQ122" s="766">
        <v>47979</v>
      </c>
      <c r="DR122" s="766"/>
      <c r="DS122" s="766"/>
      <c r="DT122" s="766"/>
      <c r="DU122" s="766"/>
      <c r="DV122" s="743">
        <v>0</v>
      </c>
      <c r="DW122" s="743"/>
      <c r="DX122" s="743"/>
      <c r="DY122" s="743"/>
      <c r="DZ122" s="744"/>
    </row>
    <row r="123" spans="1:130" s="208" customFormat="1" ht="26.25" customHeight="1" x14ac:dyDescent="0.2">
      <c r="A123" s="769"/>
      <c r="B123" s="770"/>
      <c r="C123" s="764" t="s">
        <v>429</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v>2497</v>
      </c>
      <c r="AB123" s="729"/>
      <c r="AC123" s="729"/>
      <c r="AD123" s="729"/>
      <c r="AE123" s="730"/>
      <c r="AF123" s="731">
        <v>1221</v>
      </c>
      <c r="AG123" s="729"/>
      <c r="AH123" s="729"/>
      <c r="AI123" s="729"/>
      <c r="AJ123" s="730"/>
      <c r="AK123" s="731">
        <v>514</v>
      </c>
      <c r="AL123" s="729"/>
      <c r="AM123" s="729"/>
      <c r="AN123" s="729"/>
      <c r="AO123" s="730"/>
      <c r="AP123" s="773">
        <v>0</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443</v>
      </c>
      <c r="BP123" s="830"/>
      <c r="BQ123" s="781">
        <v>480884589</v>
      </c>
      <c r="BR123" s="782"/>
      <c r="BS123" s="782"/>
      <c r="BT123" s="782"/>
      <c r="BU123" s="782"/>
      <c r="BV123" s="782">
        <v>471877887</v>
      </c>
      <c r="BW123" s="782"/>
      <c r="BX123" s="782"/>
      <c r="BY123" s="782"/>
      <c r="BZ123" s="782"/>
      <c r="CA123" s="782">
        <v>456500679</v>
      </c>
      <c r="CB123" s="782"/>
      <c r="CC123" s="782"/>
      <c r="CD123" s="782"/>
      <c r="CE123" s="782"/>
      <c r="CF123" s="697"/>
      <c r="CG123" s="698"/>
      <c r="CH123" s="698"/>
      <c r="CI123" s="698"/>
      <c r="CJ123" s="783"/>
      <c r="CK123" s="821"/>
      <c r="CL123" s="803"/>
      <c r="CM123" s="803"/>
      <c r="CN123" s="803"/>
      <c r="CO123" s="804"/>
      <c r="CP123" s="784" t="s">
        <v>383</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432</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444</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129.4</v>
      </c>
      <c r="BR124" s="780"/>
      <c r="BS124" s="780"/>
      <c r="BT124" s="780"/>
      <c r="BU124" s="780"/>
      <c r="BV124" s="780">
        <v>131.4</v>
      </c>
      <c r="BW124" s="780"/>
      <c r="BX124" s="780"/>
      <c r="BY124" s="780"/>
      <c r="BZ124" s="780"/>
      <c r="CA124" s="780">
        <v>132.80000000000001</v>
      </c>
      <c r="CB124" s="780"/>
      <c r="CC124" s="780"/>
      <c r="CD124" s="780"/>
      <c r="CE124" s="780"/>
      <c r="CF124" s="675"/>
      <c r="CG124" s="676"/>
      <c r="CH124" s="676"/>
      <c r="CI124" s="676"/>
      <c r="CJ124" s="810"/>
      <c r="CK124" s="822"/>
      <c r="CL124" s="822"/>
      <c r="CM124" s="822"/>
      <c r="CN124" s="822"/>
      <c r="CO124" s="823"/>
      <c r="CP124" s="811" t="s">
        <v>445</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434</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446</v>
      </c>
      <c r="CL125" s="800"/>
      <c r="CM125" s="800"/>
      <c r="CN125" s="800"/>
      <c r="CO125" s="801"/>
      <c r="CP125" s="808" t="s">
        <v>447</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436</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448</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449</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63679</v>
      </c>
      <c r="AB127" s="729"/>
      <c r="AC127" s="729"/>
      <c r="AD127" s="729"/>
      <c r="AE127" s="730"/>
      <c r="AF127" s="731">
        <v>64252</v>
      </c>
      <c r="AG127" s="729"/>
      <c r="AH127" s="729"/>
      <c r="AI127" s="729"/>
      <c r="AJ127" s="730"/>
      <c r="AK127" s="731">
        <v>68609</v>
      </c>
      <c r="AL127" s="729"/>
      <c r="AM127" s="729"/>
      <c r="AN127" s="729"/>
      <c r="AO127" s="730"/>
      <c r="AP127" s="773">
        <v>0</v>
      </c>
      <c r="AQ127" s="774"/>
      <c r="AR127" s="774"/>
      <c r="AS127" s="774"/>
      <c r="AT127" s="775"/>
      <c r="AU127" s="210"/>
      <c r="AV127" s="210"/>
      <c r="AW127" s="210"/>
      <c r="AX127" s="790" t="s">
        <v>450</v>
      </c>
      <c r="AY127" s="761"/>
      <c r="AZ127" s="761"/>
      <c r="BA127" s="761"/>
      <c r="BB127" s="761"/>
      <c r="BC127" s="761"/>
      <c r="BD127" s="761"/>
      <c r="BE127" s="762"/>
      <c r="BF127" s="760" t="s">
        <v>451</v>
      </c>
      <c r="BG127" s="761"/>
      <c r="BH127" s="761"/>
      <c r="BI127" s="761"/>
      <c r="BJ127" s="761"/>
      <c r="BK127" s="761"/>
      <c r="BL127" s="762"/>
      <c r="BM127" s="760" t="s">
        <v>452</v>
      </c>
      <c r="BN127" s="761"/>
      <c r="BO127" s="761"/>
      <c r="BP127" s="761"/>
      <c r="BQ127" s="761"/>
      <c r="BR127" s="761"/>
      <c r="BS127" s="762"/>
      <c r="BT127" s="760" t="s">
        <v>453</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454</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455</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456</v>
      </c>
      <c r="X128" s="747"/>
      <c r="Y128" s="747"/>
      <c r="Z128" s="748"/>
      <c r="AA128" s="749">
        <v>240563</v>
      </c>
      <c r="AB128" s="750"/>
      <c r="AC128" s="750"/>
      <c r="AD128" s="750"/>
      <c r="AE128" s="751"/>
      <c r="AF128" s="752">
        <v>262402</v>
      </c>
      <c r="AG128" s="750"/>
      <c r="AH128" s="750"/>
      <c r="AI128" s="750"/>
      <c r="AJ128" s="751"/>
      <c r="AK128" s="752">
        <v>1058327</v>
      </c>
      <c r="AL128" s="750"/>
      <c r="AM128" s="750"/>
      <c r="AN128" s="750"/>
      <c r="AO128" s="751"/>
      <c r="AP128" s="753"/>
      <c r="AQ128" s="754"/>
      <c r="AR128" s="754"/>
      <c r="AS128" s="754"/>
      <c r="AT128" s="755"/>
      <c r="AU128" s="210"/>
      <c r="AV128" s="210"/>
      <c r="AW128" s="210"/>
      <c r="AX128" s="756" t="s">
        <v>457</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458</v>
      </c>
      <c r="CQ128" s="679"/>
      <c r="CR128" s="679"/>
      <c r="CS128" s="679"/>
      <c r="CT128" s="679"/>
      <c r="CU128" s="679"/>
      <c r="CV128" s="679"/>
      <c r="CW128" s="679"/>
      <c r="CX128" s="679"/>
      <c r="CY128" s="679"/>
      <c r="CZ128" s="679"/>
      <c r="DA128" s="679"/>
      <c r="DB128" s="679"/>
      <c r="DC128" s="679"/>
      <c r="DD128" s="679"/>
      <c r="DE128" s="679"/>
      <c r="DF128" s="680"/>
      <c r="DG128" s="739">
        <v>5656591</v>
      </c>
      <c r="DH128" s="740"/>
      <c r="DI128" s="740"/>
      <c r="DJ128" s="740"/>
      <c r="DK128" s="740"/>
      <c r="DL128" s="740">
        <v>5368918</v>
      </c>
      <c r="DM128" s="740"/>
      <c r="DN128" s="740"/>
      <c r="DO128" s="740"/>
      <c r="DP128" s="740"/>
      <c r="DQ128" s="740">
        <v>4466007</v>
      </c>
      <c r="DR128" s="740"/>
      <c r="DS128" s="740"/>
      <c r="DT128" s="740"/>
      <c r="DU128" s="740"/>
      <c r="DV128" s="741">
        <v>2.4</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459</v>
      </c>
      <c r="X129" s="726"/>
      <c r="Y129" s="726"/>
      <c r="Z129" s="727"/>
      <c r="AA129" s="728">
        <v>218535827</v>
      </c>
      <c r="AB129" s="729"/>
      <c r="AC129" s="729"/>
      <c r="AD129" s="729"/>
      <c r="AE129" s="730"/>
      <c r="AF129" s="731">
        <v>218367059</v>
      </c>
      <c r="AG129" s="729"/>
      <c r="AH129" s="729"/>
      <c r="AI129" s="729"/>
      <c r="AJ129" s="730"/>
      <c r="AK129" s="731">
        <v>220592361</v>
      </c>
      <c r="AL129" s="729"/>
      <c r="AM129" s="729"/>
      <c r="AN129" s="729"/>
      <c r="AO129" s="730"/>
      <c r="AP129" s="732"/>
      <c r="AQ129" s="733"/>
      <c r="AR129" s="733"/>
      <c r="AS129" s="733"/>
      <c r="AT129" s="734"/>
      <c r="AU129" s="211"/>
      <c r="AV129" s="211"/>
      <c r="AW129" s="211"/>
      <c r="AX129" s="700" t="s">
        <v>460</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461</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462</v>
      </c>
      <c r="X130" s="726"/>
      <c r="Y130" s="726"/>
      <c r="Z130" s="727"/>
      <c r="AA130" s="728">
        <v>37120864</v>
      </c>
      <c r="AB130" s="729"/>
      <c r="AC130" s="729"/>
      <c r="AD130" s="729"/>
      <c r="AE130" s="730"/>
      <c r="AF130" s="731">
        <v>35921323</v>
      </c>
      <c r="AG130" s="729"/>
      <c r="AH130" s="729"/>
      <c r="AI130" s="729"/>
      <c r="AJ130" s="730"/>
      <c r="AK130" s="731">
        <v>32731159</v>
      </c>
      <c r="AL130" s="729"/>
      <c r="AM130" s="729"/>
      <c r="AN130" s="729"/>
      <c r="AO130" s="730"/>
      <c r="AP130" s="732"/>
      <c r="AQ130" s="733"/>
      <c r="AR130" s="733"/>
      <c r="AS130" s="733"/>
      <c r="AT130" s="734"/>
      <c r="AU130" s="211"/>
      <c r="AV130" s="211"/>
      <c r="AW130" s="211"/>
      <c r="AX130" s="700" t="s">
        <v>463</v>
      </c>
      <c r="AY130" s="701"/>
      <c r="AZ130" s="701"/>
      <c r="BA130" s="701"/>
      <c r="BB130" s="701"/>
      <c r="BC130" s="701"/>
      <c r="BD130" s="701"/>
      <c r="BE130" s="702"/>
      <c r="BF130" s="703">
        <v>9.5</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464</v>
      </c>
      <c r="X131" s="710"/>
      <c r="Y131" s="710"/>
      <c r="Z131" s="711"/>
      <c r="AA131" s="712">
        <v>181414963</v>
      </c>
      <c r="AB131" s="713"/>
      <c r="AC131" s="713"/>
      <c r="AD131" s="713"/>
      <c r="AE131" s="714"/>
      <c r="AF131" s="715">
        <v>182445736</v>
      </c>
      <c r="AG131" s="713"/>
      <c r="AH131" s="713"/>
      <c r="AI131" s="713"/>
      <c r="AJ131" s="714"/>
      <c r="AK131" s="715">
        <v>187861202</v>
      </c>
      <c r="AL131" s="713"/>
      <c r="AM131" s="713"/>
      <c r="AN131" s="713"/>
      <c r="AO131" s="714"/>
      <c r="AP131" s="716"/>
      <c r="AQ131" s="717"/>
      <c r="AR131" s="717"/>
      <c r="AS131" s="717"/>
      <c r="AT131" s="718"/>
      <c r="AU131" s="211"/>
      <c r="AV131" s="211"/>
      <c r="AW131" s="211"/>
      <c r="AX131" s="678" t="s">
        <v>465</v>
      </c>
      <c r="AY131" s="679"/>
      <c r="AZ131" s="679"/>
      <c r="BA131" s="679"/>
      <c r="BB131" s="679"/>
      <c r="BC131" s="679"/>
      <c r="BD131" s="679"/>
      <c r="BE131" s="680"/>
      <c r="BF131" s="681">
        <v>132.80000000000001</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466</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467</v>
      </c>
      <c r="W132" s="691"/>
      <c r="X132" s="691"/>
      <c r="Y132" s="691"/>
      <c r="Z132" s="692"/>
      <c r="AA132" s="693">
        <v>8.8747249709999991</v>
      </c>
      <c r="AB132" s="694"/>
      <c r="AC132" s="694"/>
      <c r="AD132" s="694"/>
      <c r="AE132" s="695"/>
      <c r="AF132" s="696">
        <v>9.9024858370000004</v>
      </c>
      <c r="AG132" s="694"/>
      <c r="AH132" s="694"/>
      <c r="AI132" s="694"/>
      <c r="AJ132" s="695"/>
      <c r="AK132" s="696">
        <v>9.888803674</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468</v>
      </c>
      <c r="W133" s="670"/>
      <c r="X133" s="670"/>
      <c r="Y133" s="670"/>
      <c r="Z133" s="671"/>
      <c r="AA133" s="672">
        <v>8.9</v>
      </c>
      <c r="AB133" s="673"/>
      <c r="AC133" s="673"/>
      <c r="AD133" s="673"/>
      <c r="AE133" s="674"/>
      <c r="AF133" s="672">
        <v>9.3000000000000007</v>
      </c>
      <c r="AG133" s="673"/>
      <c r="AH133" s="673"/>
      <c r="AI133" s="673"/>
      <c r="AJ133" s="674"/>
      <c r="AK133" s="672">
        <v>9.5</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SLIXX4x90fZaTFaIj84B1DUvYSPAbQrV0Atkvq0uIFfF6D6/8JJdIh7h61YpJAa+cz1YT5cKegwfOLWTVjizqw==" saltValue="OVKlFoBHi8TTTYHvcU1qWg=="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70" zoomScaleNormal="85" zoomScaleSheetLayoutView="7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Q+0w4Q4Rmaq3+G9t9PPPKTQzDPBLLKMfvtpZ/DKEyfTbQcm75Z7Gt3ITWUPxuL98GZWUfMp5HcMJxoetE/vsjA==" saltValue="vBStTA3SmRW1t6zkepiRp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YTg1/PKQc+5QDWtcAD8E3rYo+hi+IyDnP/FrLjXMy3QGIaJnGGrK9NVtEi2U+ox9xsmH9mMAjcupb6GPKkTAIw==" saltValue="JJk2saBet8Om8UgqnI4U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election activeCell="A6" sqref="A6"/>
    </sheetView>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469</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470</v>
      </c>
      <c r="AL6" s="244"/>
      <c r="AM6" s="244"/>
      <c r="AN6" s="244"/>
    </row>
    <row r="7" spans="1:46" ht="13.5" customHeight="1" x14ac:dyDescent="0.2">
      <c r="A7" s="243"/>
      <c r="AK7" s="246"/>
      <c r="AL7" s="247"/>
      <c r="AM7" s="247"/>
      <c r="AN7" s="248"/>
      <c r="AO7" s="1100" t="s">
        <v>471</v>
      </c>
      <c r="AP7" s="249"/>
      <c r="AQ7" s="250" t="s">
        <v>472</v>
      </c>
      <c r="AR7" s="251"/>
    </row>
    <row r="8" spans="1:46" ht="13" x14ac:dyDescent="0.2">
      <c r="A8" s="243"/>
      <c r="AK8" s="252"/>
      <c r="AL8" s="253"/>
      <c r="AM8" s="253"/>
      <c r="AN8" s="254"/>
      <c r="AO8" s="1101"/>
      <c r="AP8" s="255" t="s">
        <v>473</v>
      </c>
      <c r="AQ8" s="256" t="s">
        <v>474</v>
      </c>
      <c r="AR8" s="257" t="s">
        <v>475</v>
      </c>
    </row>
    <row r="9" spans="1:46" ht="13" x14ac:dyDescent="0.2">
      <c r="A9" s="243"/>
      <c r="AK9" s="1093" t="s">
        <v>476</v>
      </c>
      <c r="AL9" s="1094"/>
      <c r="AM9" s="1094"/>
      <c r="AN9" s="1095"/>
      <c r="AO9" s="258">
        <v>93335478</v>
      </c>
      <c r="AP9" s="258">
        <v>174785</v>
      </c>
      <c r="AQ9" s="259">
        <v>177875</v>
      </c>
      <c r="AR9" s="260">
        <v>-1.7</v>
      </c>
    </row>
    <row r="10" spans="1:46" ht="13.5" customHeight="1" x14ac:dyDescent="0.2">
      <c r="A10" s="243"/>
      <c r="AK10" s="1093" t="s">
        <v>477</v>
      </c>
      <c r="AL10" s="1094"/>
      <c r="AM10" s="1094"/>
      <c r="AN10" s="1095"/>
      <c r="AO10" s="258">
        <v>480484</v>
      </c>
      <c r="AP10" s="258">
        <v>900</v>
      </c>
      <c r="AQ10" s="259">
        <v>2216</v>
      </c>
      <c r="AR10" s="260">
        <v>-59.4</v>
      </c>
    </row>
    <row r="11" spans="1:46" ht="13.5" customHeight="1" x14ac:dyDescent="0.2">
      <c r="A11" s="243"/>
      <c r="AK11" s="1093" t="s">
        <v>478</v>
      </c>
      <c r="AL11" s="1094"/>
      <c r="AM11" s="1094"/>
      <c r="AN11" s="1095"/>
      <c r="AO11" s="258" t="s">
        <v>479</v>
      </c>
      <c r="AP11" s="258" t="s">
        <v>479</v>
      </c>
      <c r="AQ11" s="259" t="s">
        <v>479</v>
      </c>
      <c r="AR11" s="260" t="s">
        <v>479</v>
      </c>
    </row>
    <row r="12" spans="1:46" ht="13.5" customHeight="1" x14ac:dyDescent="0.2">
      <c r="A12" s="243"/>
      <c r="AK12" s="1093" t="s">
        <v>480</v>
      </c>
      <c r="AL12" s="1094"/>
      <c r="AM12" s="1094"/>
      <c r="AN12" s="1095"/>
      <c r="AO12" s="258">
        <v>9325</v>
      </c>
      <c r="AP12" s="258">
        <v>17</v>
      </c>
      <c r="AQ12" s="259">
        <v>40</v>
      </c>
      <c r="AR12" s="260">
        <v>-57.5</v>
      </c>
    </row>
    <row r="13" spans="1:46" ht="13.5" customHeight="1" x14ac:dyDescent="0.2">
      <c r="A13" s="243"/>
      <c r="AK13" s="1093" t="s">
        <v>481</v>
      </c>
      <c r="AL13" s="1094"/>
      <c r="AM13" s="1094"/>
      <c r="AN13" s="1095"/>
      <c r="AO13" s="258">
        <v>3644767</v>
      </c>
      <c r="AP13" s="258">
        <v>6825</v>
      </c>
      <c r="AQ13" s="259">
        <v>4697</v>
      </c>
      <c r="AR13" s="260">
        <v>45.3</v>
      </c>
    </row>
    <row r="14" spans="1:46" ht="13.5" customHeight="1" x14ac:dyDescent="0.2">
      <c r="A14" s="243"/>
      <c r="AK14" s="1093" t="s">
        <v>482</v>
      </c>
      <c r="AL14" s="1094"/>
      <c r="AM14" s="1094"/>
      <c r="AN14" s="1095"/>
      <c r="AO14" s="258">
        <v>-8311116</v>
      </c>
      <c r="AP14" s="258">
        <v>-15564</v>
      </c>
      <c r="AQ14" s="259">
        <v>-16064</v>
      </c>
      <c r="AR14" s="260">
        <v>-3.1</v>
      </c>
    </row>
    <row r="15" spans="1:46" ht="13" x14ac:dyDescent="0.2">
      <c r="A15" s="243"/>
      <c r="AK15" s="1090" t="s">
        <v>152</v>
      </c>
      <c r="AL15" s="1091"/>
      <c r="AM15" s="1091"/>
      <c r="AN15" s="1092"/>
      <c r="AO15" s="258">
        <v>89158938</v>
      </c>
      <c r="AP15" s="258">
        <v>166963</v>
      </c>
      <c r="AQ15" s="259">
        <v>168764</v>
      </c>
      <c r="AR15" s="260">
        <v>-1.1000000000000001</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483</v>
      </c>
    </row>
    <row r="20" spans="1:46" ht="13" x14ac:dyDescent="0.2">
      <c r="A20" s="243"/>
      <c r="AK20" s="265"/>
      <c r="AL20" s="266"/>
      <c r="AM20" s="266"/>
      <c r="AN20" s="267"/>
      <c r="AO20" s="268" t="s">
        <v>484</v>
      </c>
      <c r="AP20" s="269" t="s">
        <v>485</v>
      </c>
      <c r="AQ20" s="270" t="s">
        <v>486</v>
      </c>
      <c r="AR20" s="271"/>
    </row>
    <row r="21" spans="1:46" s="244" customFormat="1" ht="13" x14ac:dyDescent="0.2">
      <c r="A21" s="272"/>
      <c r="AK21" s="1096" t="s">
        <v>487</v>
      </c>
      <c r="AL21" s="1097"/>
      <c r="AM21" s="1097"/>
      <c r="AN21" s="1098"/>
      <c r="AO21" s="273">
        <v>1946.06</v>
      </c>
      <c r="AP21" s="274">
        <v>1971.81</v>
      </c>
      <c r="AQ21" s="275">
        <v>-25.75</v>
      </c>
      <c r="AS21" s="276"/>
      <c r="AT21" s="272"/>
    </row>
    <row r="22" spans="1:46" s="244" customFormat="1" ht="13" x14ac:dyDescent="0.2">
      <c r="A22" s="272"/>
      <c r="AK22" s="1096" t="s">
        <v>488</v>
      </c>
      <c r="AL22" s="1097"/>
      <c r="AM22" s="1097"/>
      <c r="AN22" s="1098"/>
      <c r="AO22" s="277">
        <v>96.6</v>
      </c>
      <c r="AP22" s="278">
        <v>97.8</v>
      </c>
      <c r="AQ22" s="279">
        <v>-1.2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489</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490</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491</v>
      </c>
      <c r="AL29" s="244"/>
      <c r="AM29" s="244"/>
      <c r="AN29" s="244"/>
      <c r="AS29" s="286"/>
    </row>
    <row r="30" spans="1:46" ht="13.5" customHeight="1" x14ac:dyDescent="0.2">
      <c r="A30" s="243"/>
      <c r="AK30" s="246"/>
      <c r="AL30" s="247"/>
      <c r="AM30" s="247"/>
      <c r="AN30" s="248"/>
      <c r="AO30" s="1100" t="s">
        <v>471</v>
      </c>
      <c r="AP30" s="249"/>
      <c r="AQ30" s="250" t="s">
        <v>472</v>
      </c>
      <c r="AR30" s="251"/>
    </row>
    <row r="31" spans="1:46" ht="13" x14ac:dyDescent="0.2">
      <c r="A31" s="243"/>
      <c r="AK31" s="252"/>
      <c r="AL31" s="253"/>
      <c r="AM31" s="253"/>
      <c r="AN31" s="254"/>
      <c r="AO31" s="1101"/>
      <c r="AP31" s="255" t="s">
        <v>473</v>
      </c>
      <c r="AQ31" s="256" t="s">
        <v>474</v>
      </c>
      <c r="AR31" s="257" t="s">
        <v>475</v>
      </c>
    </row>
    <row r="32" spans="1:46" ht="27" customHeight="1" x14ac:dyDescent="0.2">
      <c r="A32" s="243"/>
      <c r="AK32" s="1087" t="s">
        <v>492</v>
      </c>
      <c r="AL32" s="1088"/>
      <c r="AM32" s="1088"/>
      <c r="AN32" s="1089"/>
      <c r="AO32" s="258">
        <v>48219094</v>
      </c>
      <c r="AP32" s="258">
        <v>90297</v>
      </c>
      <c r="AQ32" s="259">
        <v>85028</v>
      </c>
      <c r="AR32" s="260">
        <v>6.2</v>
      </c>
    </row>
    <row r="33" spans="1:2046 2052:4096 4102:5116 5122:7166 7172:9216 9222:10236 10242:12286 12292:14336 14342:15356 15362:16384" ht="13.5" customHeight="1" x14ac:dyDescent="0.2">
      <c r="A33" s="243"/>
      <c r="AK33" s="1087" t="s">
        <v>493</v>
      </c>
      <c r="AL33" s="1088"/>
      <c r="AM33" s="1088"/>
      <c r="AN33" s="1089"/>
      <c r="AO33" s="258" t="s">
        <v>479</v>
      </c>
      <c r="AP33" s="258" t="s">
        <v>479</v>
      </c>
      <c r="AQ33" s="259">
        <v>265</v>
      </c>
      <c r="AR33" s="260" t="s">
        <v>479</v>
      </c>
    </row>
    <row r="34" spans="1:2046 2052:4096 4102:5116 5122:7166 7172:9216 9222:10236 10242:12286 12292:14336 14342:15356 15362:16384" ht="27" customHeight="1" x14ac:dyDescent="0.2">
      <c r="A34" s="243"/>
      <c r="AK34" s="1087" t="s">
        <v>494</v>
      </c>
      <c r="AL34" s="1088"/>
      <c r="AM34" s="1088"/>
      <c r="AN34" s="1089"/>
      <c r="AO34" s="258">
        <v>1390333</v>
      </c>
      <c r="AP34" s="258">
        <v>2604</v>
      </c>
      <c r="AQ34" s="259">
        <v>12876</v>
      </c>
      <c r="AR34" s="260">
        <v>-79.8</v>
      </c>
    </row>
    <row r="35" spans="1:2046 2052:4096 4102:5116 5122:7166 7172:9216 9222:10236 10242:12286 12292:14336 14342:15356 15362:16384" ht="27" customHeight="1" x14ac:dyDescent="0.2">
      <c r="A35" s="243"/>
      <c r="AK35" s="1087" t="s">
        <v>495</v>
      </c>
      <c r="AL35" s="1088"/>
      <c r="AM35" s="1088"/>
      <c r="AN35" s="1089"/>
      <c r="AO35" s="258">
        <v>1205273</v>
      </c>
      <c r="AP35" s="258">
        <v>2257</v>
      </c>
      <c r="AQ35" s="259">
        <v>2735</v>
      </c>
      <c r="AR35" s="260">
        <v>-17.5</v>
      </c>
    </row>
    <row r="36" spans="1:2046 2052:4096 4102:5116 5122:7166 7172:9216 9222:10236 10242:12286 12292:14336 14342:15356 15362:16384" ht="27" customHeight="1" x14ac:dyDescent="0.2">
      <c r="A36" s="243"/>
      <c r="AK36" s="1087" t="s">
        <v>496</v>
      </c>
      <c r="AL36" s="1088"/>
      <c r="AM36" s="1088"/>
      <c r="AN36" s="1089"/>
      <c r="AO36" s="258">
        <v>873947</v>
      </c>
      <c r="AP36" s="258">
        <v>1637</v>
      </c>
      <c r="AQ36" s="259">
        <v>1055</v>
      </c>
      <c r="AR36" s="260">
        <v>55.2</v>
      </c>
    </row>
    <row r="37" spans="1:2046 2052:4096 4102:5116 5122:7166 7172:9216 9222:10236 10242:12286 12292:14336 14342:15356 15362:16384" ht="13.5" customHeight="1" x14ac:dyDescent="0.2">
      <c r="A37" s="243"/>
      <c r="AK37" s="1087" t="s">
        <v>497</v>
      </c>
      <c r="AL37" s="1088"/>
      <c r="AM37" s="1088"/>
      <c r="AN37" s="1089"/>
      <c r="AO37" s="258">
        <v>678064</v>
      </c>
      <c r="AP37" s="258">
        <v>1270</v>
      </c>
      <c r="AQ37" s="259">
        <v>809</v>
      </c>
      <c r="AR37" s="260">
        <v>57</v>
      </c>
    </row>
    <row r="38" spans="1:2046 2052:4096 4102:5116 5122:7166 7172:9216 9222:10236 10242:12286 12292:14336 14342:15356 15362:16384" ht="27" customHeight="1" x14ac:dyDescent="0.2">
      <c r="A38" s="243"/>
      <c r="AK38" s="1084" t="s">
        <v>498</v>
      </c>
      <c r="AL38" s="1085"/>
      <c r="AM38" s="1085"/>
      <c r="AN38" s="1086"/>
      <c r="AO38" s="287" t="s">
        <v>479</v>
      </c>
      <c r="AP38" s="287" t="s">
        <v>479</v>
      </c>
      <c r="AQ38" s="288" t="s">
        <v>479</v>
      </c>
      <c r="AR38" s="279" t="s">
        <v>479</v>
      </c>
      <c r="AS38" s="286"/>
    </row>
    <row r="39" spans="1:2046 2052:4096 4102:5116 5122:7166 7172:9216 9222:10236 10242:12286 12292:14336 14342:15356 15362:16384" ht="13" x14ac:dyDescent="0.2">
      <c r="A39" s="243"/>
      <c r="AK39" s="1084" t="s">
        <v>499</v>
      </c>
      <c r="AL39" s="1085"/>
      <c r="AM39" s="1085"/>
      <c r="AN39" s="1086"/>
      <c r="AO39" s="258">
        <v>-1058327</v>
      </c>
      <c r="AP39" s="258">
        <v>-1982</v>
      </c>
      <c r="AQ39" s="259">
        <v>-3223</v>
      </c>
      <c r="AR39" s="260">
        <v>-38.5</v>
      </c>
      <c r="AS39" s="286"/>
    </row>
    <row r="40" spans="1:2046 2052:4096 4102:5116 5122:7166 7172:9216 9222:10236 10242:12286 12292:14336 14342:15356 15362:16384" ht="27" customHeight="1" x14ac:dyDescent="0.2">
      <c r="A40" s="243"/>
      <c r="AK40" s="1087" t="s">
        <v>500</v>
      </c>
      <c r="AL40" s="1088"/>
      <c r="AM40" s="1088"/>
      <c r="AN40" s="1089"/>
      <c r="AO40" s="258">
        <v>-32731159</v>
      </c>
      <c r="AP40" s="258">
        <v>-61294</v>
      </c>
      <c r="AQ40" s="259">
        <v>-64356</v>
      </c>
      <c r="AR40" s="260">
        <v>-4.8</v>
      </c>
      <c r="AS40" s="286"/>
    </row>
    <row r="41" spans="1:2046 2052:4096 4102:5116 5122:7166 7172:9216 9222:10236 10242:12286 12292:14336 14342:15356 15362:16384" ht="13" x14ac:dyDescent="0.2">
      <c r="A41" s="243"/>
      <c r="AK41" s="1090" t="s">
        <v>501</v>
      </c>
      <c r="AL41" s="1091"/>
      <c r="AM41" s="1091"/>
      <c r="AN41" s="1092"/>
      <c r="AO41" s="258">
        <v>18577225</v>
      </c>
      <c r="AP41" s="258">
        <v>34789</v>
      </c>
      <c r="AQ41" s="259">
        <v>35190</v>
      </c>
      <c r="AR41" s="260">
        <v>-1.1000000000000001</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502</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503</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471</v>
      </c>
      <c r="AN49" s="1081" t="s">
        <v>504</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505</v>
      </c>
      <c r="AO50" s="300" t="s">
        <v>506</v>
      </c>
      <c r="AP50" s="301" t="s">
        <v>507</v>
      </c>
      <c r="AQ50" s="302" t="s">
        <v>508</v>
      </c>
      <c r="AR50" s="303" t="s">
        <v>509</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510</v>
      </c>
      <c r="AL51" s="296"/>
      <c r="AM51" s="304">
        <v>79318110</v>
      </c>
      <c r="AN51" s="305">
        <v>142413</v>
      </c>
      <c r="AO51" s="306">
        <v>6.4</v>
      </c>
      <c r="AP51" s="307">
        <v>156891</v>
      </c>
      <c r="AQ51" s="308">
        <v>7.5</v>
      </c>
      <c r="AR51" s="309">
        <v>-1.1000000000000001</v>
      </c>
    </row>
    <row r="52" spans="1:16384" ht="13" x14ac:dyDescent="0.2">
      <c r="A52" s="243"/>
      <c r="AK52" s="310"/>
      <c r="AL52" s="311" t="s">
        <v>511</v>
      </c>
      <c r="AM52" s="312">
        <v>16750927</v>
      </c>
      <c r="AN52" s="313">
        <v>30076</v>
      </c>
      <c r="AO52" s="314">
        <v>-15.5</v>
      </c>
      <c r="AP52" s="315">
        <v>35077</v>
      </c>
      <c r="AQ52" s="316">
        <v>-3.1</v>
      </c>
      <c r="AR52" s="317">
        <v>-12.4</v>
      </c>
    </row>
    <row r="53" spans="1:16384" ht="13" x14ac:dyDescent="0.2">
      <c r="A53" s="243"/>
      <c r="AK53" s="295" t="s">
        <v>512</v>
      </c>
      <c r="AL53" s="296"/>
      <c r="AM53" s="304">
        <v>76718385</v>
      </c>
      <c r="AN53" s="305">
        <v>139031</v>
      </c>
      <c r="AO53" s="306">
        <v>-2.4</v>
      </c>
      <c r="AP53" s="307">
        <v>166403</v>
      </c>
      <c r="AQ53" s="308">
        <v>6.1</v>
      </c>
      <c r="AR53" s="309">
        <v>-8.5</v>
      </c>
    </row>
    <row r="54" spans="1:16384" ht="13" x14ac:dyDescent="0.2">
      <c r="A54" s="243"/>
      <c r="AK54" s="310"/>
      <c r="AL54" s="311" t="s">
        <v>511</v>
      </c>
      <c r="AM54" s="312">
        <v>15962080</v>
      </c>
      <c r="AN54" s="313">
        <v>28927</v>
      </c>
      <c r="AO54" s="314">
        <v>-3.8</v>
      </c>
      <c r="AP54" s="315">
        <v>40263</v>
      </c>
      <c r="AQ54" s="316">
        <v>14.8</v>
      </c>
      <c r="AR54" s="317">
        <v>-18.600000000000001</v>
      </c>
    </row>
    <row r="55" spans="1:16384" ht="13" x14ac:dyDescent="0.2">
      <c r="A55" s="243"/>
      <c r="AK55" s="295" t="s">
        <v>513</v>
      </c>
      <c r="AL55" s="296"/>
      <c r="AM55" s="304">
        <v>73836447</v>
      </c>
      <c r="AN55" s="305">
        <v>135094</v>
      </c>
      <c r="AO55" s="306">
        <v>-2.8</v>
      </c>
      <c r="AP55" s="307">
        <v>151639</v>
      </c>
      <c r="AQ55" s="308">
        <v>-8.9</v>
      </c>
      <c r="AR55" s="309">
        <v>6.1</v>
      </c>
    </row>
    <row r="56" spans="1:16384" ht="13" x14ac:dyDescent="0.2">
      <c r="A56" s="243"/>
      <c r="AK56" s="310"/>
      <c r="AL56" s="311" t="s">
        <v>511</v>
      </c>
      <c r="AM56" s="312">
        <v>16461013</v>
      </c>
      <c r="AN56" s="313">
        <v>30118</v>
      </c>
      <c r="AO56" s="314">
        <v>4.0999999999999996</v>
      </c>
      <c r="AP56" s="315">
        <v>37020</v>
      </c>
      <c r="AQ56" s="316">
        <v>-8.1</v>
      </c>
      <c r="AR56" s="317">
        <v>12.2</v>
      </c>
    </row>
    <row r="57" spans="1:16384" ht="13" x14ac:dyDescent="0.2">
      <c r="A57" s="243"/>
      <c r="AK57" s="295" t="s">
        <v>514</v>
      </c>
      <c r="AL57" s="296"/>
      <c r="AM57" s="304">
        <v>72798869</v>
      </c>
      <c r="AN57" s="305">
        <v>134761</v>
      </c>
      <c r="AO57" s="306">
        <v>-0.2</v>
      </c>
      <c r="AP57" s="307">
        <v>158322</v>
      </c>
      <c r="AQ57" s="308">
        <v>4.4000000000000004</v>
      </c>
      <c r="AR57" s="309">
        <v>-4.5999999999999996</v>
      </c>
    </row>
    <row r="58" spans="1:16384" ht="13" x14ac:dyDescent="0.2">
      <c r="A58" s="243"/>
      <c r="AK58" s="310"/>
      <c r="AL58" s="311" t="s">
        <v>511</v>
      </c>
      <c r="AM58" s="312">
        <v>17204194</v>
      </c>
      <c r="AN58" s="313">
        <v>31847</v>
      </c>
      <c r="AO58" s="314">
        <v>5.7</v>
      </c>
      <c r="AP58" s="315">
        <v>40584</v>
      </c>
      <c r="AQ58" s="316">
        <v>9.6</v>
      </c>
      <c r="AR58" s="317">
        <v>-3.9</v>
      </c>
    </row>
    <row r="59" spans="1:16384" ht="13" x14ac:dyDescent="0.2">
      <c r="A59" s="243"/>
      <c r="AK59" s="295" t="s">
        <v>515</v>
      </c>
      <c r="AL59" s="296"/>
      <c r="AM59" s="304">
        <v>73269773</v>
      </c>
      <c r="AN59" s="305">
        <v>137209</v>
      </c>
      <c r="AO59" s="306">
        <v>1.8</v>
      </c>
      <c r="AP59" s="307">
        <v>161654</v>
      </c>
      <c r="AQ59" s="308">
        <v>2.1</v>
      </c>
      <c r="AR59" s="309">
        <v>-0.3</v>
      </c>
    </row>
    <row r="60" spans="1:16384" ht="13" x14ac:dyDescent="0.2">
      <c r="A60" s="243"/>
      <c r="AK60" s="310"/>
      <c r="AL60" s="311" t="s">
        <v>511</v>
      </c>
      <c r="AM60" s="312">
        <v>16896122</v>
      </c>
      <c r="AN60" s="313">
        <v>31641</v>
      </c>
      <c r="AO60" s="314">
        <v>-0.6</v>
      </c>
      <c r="AP60" s="315">
        <v>41212</v>
      </c>
      <c r="AQ60" s="316">
        <v>1.5</v>
      </c>
      <c r="AR60" s="317">
        <v>-2.1</v>
      </c>
    </row>
    <row r="61" spans="1:16384" ht="13" x14ac:dyDescent="0.2">
      <c r="A61" s="243"/>
      <c r="AK61" s="295" t="s">
        <v>516</v>
      </c>
      <c r="AL61" s="318"/>
      <c r="AM61" s="304">
        <v>75188317</v>
      </c>
      <c r="AN61" s="305">
        <v>137702</v>
      </c>
      <c r="AO61" s="306">
        <v>0.6</v>
      </c>
      <c r="AP61" s="307">
        <v>158982</v>
      </c>
      <c r="AQ61" s="319">
        <v>2.2000000000000002</v>
      </c>
      <c r="AR61" s="309">
        <v>-1.6</v>
      </c>
    </row>
    <row r="62" spans="1:16384" ht="13" x14ac:dyDescent="0.2">
      <c r="A62" s="243"/>
      <c r="AK62" s="310"/>
      <c r="AL62" s="311" t="s">
        <v>511</v>
      </c>
      <c r="AM62" s="312">
        <v>16654867</v>
      </c>
      <c r="AN62" s="313">
        <v>30522</v>
      </c>
      <c r="AO62" s="314">
        <v>-2</v>
      </c>
      <c r="AP62" s="315">
        <v>38831</v>
      </c>
      <c r="AQ62" s="316">
        <v>2.9</v>
      </c>
      <c r="AR62" s="317">
        <v>-4.9000000000000004</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9hgWwwFK7cpMGPomwLaBynisLPXJe8T6ALuz7SJOy6twzMlHB1Iv2xmqVTcAT/0PLOqSvO33my7RyLRRTmBNxA==" saltValue="fiHcezVuXM8RVw+tTBP5n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w9NkrVlRJEx2Ds6kCtWYYe6Z8Pb3VYoS1z+RaxdnbUYipVaNWLYah5/NIEL+XRy3XGG90+9HMKcPZ1ftEqw/vQ==" saltValue="7DF6hcMxI1Lx0D2jnbIfP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NONFnGhNSgCZ2h7O5bUAxa1DNwKDWEI+K6Fp1W8WmkJxEQELjO7FfYj72QuiTauaHhzMMkNdzG4+3cM6UMqS6w==" saltValue="1Bz3bqEQJfmPO6sl73b2x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election activeCell="A4" sqref="A4"/>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517</v>
      </c>
      <c r="G46" s="323" t="s">
        <v>518</v>
      </c>
      <c r="H46" s="323" t="s">
        <v>519</v>
      </c>
      <c r="I46" s="323" t="s">
        <v>520</v>
      </c>
      <c r="J46" s="324" t="s">
        <v>521</v>
      </c>
    </row>
    <row r="47" spans="2:10" ht="57.75" customHeight="1" x14ac:dyDescent="0.2">
      <c r="B47" s="7"/>
      <c r="C47" s="1102" t="s">
        <v>4</v>
      </c>
      <c r="D47" s="1102"/>
      <c r="E47" s="1103"/>
      <c r="F47" s="325">
        <v>1.87</v>
      </c>
      <c r="G47" s="326">
        <v>1.78</v>
      </c>
      <c r="H47" s="326">
        <v>1.83</v>
      </c>
      <c r="I47" s="326">
        <v>1.83</v>
      </c>
      <c r="J47" s="327">
        <v>1.82</v>
      </c>
    </row>
    <row r="48" spans="2:10" ht="57.75" customHeight="1" x14ac:dyDescent="0.2">
      <c r="B48" s="8"/>
      <c r="C48" s="1104" t="s">
        <v>5</v>
      </c>
      <c r="D48" s="1104"/>
      <c r="E48" s="1105"/>
      <c r="F48" s="328">
        <v>4.7300000000000004</v>
      </c>
      <c r="G48" s="329">
        <v>3.61</v>
      </c>
      <c r="H48" s="329">
        <v>6.51</v>
      </c>
      <c r="I48" s="329">
        <v>4.3099999999999996</v>
      </c>
      <c r="J48" s="330">
        <v>2.94</v>
      </c>
    </row>
    <row r="49" spans="2:10" ht="57.75" customHeight="1" thickBot="1" x14ac:dyDescent="0.25">
      <c r="B49" s="9"/>
      <c r="C49" s="1106" t="s">
        <v>6</v>
      </c>
      <c r="D49" s="1106"/>
      <c r="E49" s="1107"/>
      <c r="F49" s="331">
        <v>3.38</v>
      </c>
      <c r="G49" s="332" t="s">
        <v>522</v>
      </c>
      <c r="H49" s="332">
        <v>2.79</v>
      </c>
      <c r="I49" s="332" t="s">
        <v>523</v>
      </c>
      <c r="J49" s="333" t="s">
        <v>524</v>
      </c>
    </row>
    <row r="50" spans="2:10" ht="13.5" customHeight="1" x14ac:dyDescent="0.2"/>
  </sheetData>
  <sheetProtection algorithmName="SHA-512" hashValue="56Erg9iBDWAkqiWaxAQQs8FSBUPcRr0DAt/PBQcqCKYTxPB4pCjs3aBERYHqT18A41vhn5wg5WjAdJesecB4BQ==" saltValue="1JEFeFVdeG6t9jZqllym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5D319C53-4DE1-4AA7-87CE-34B512336429}"/>
</file>

<file path=customXml/itemProps2.xml><?xml version="1.0" encoding="utf-8"?>
<ds:datastoreItem xmlns:ds="http://schemas.openxmlformats.org/officeDocument/2006/customXml" ds:itemID="{1E7A0B79-9F3C-4B69-A818-9567A0450313}"/>
</file>

<file path=customXml/itemProps3.xml><?xml version="1.0" encoding="utf-8"?>
<ds:datastoreItem xmlns:ds="http://schemas.openxmlformats.org/officeDocument/2006/customXml" ds:itemID="{0E9DD17E-8846-40E1-89A9-718C051B0EC4}"/>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2026-03-05T07:11:03Z</cp:lastPrinted>
  <dcterms:created xsi:type="dcterms:W3CDTF">2026-02-20T00:02:16Z</dcterms:created>
  <dcterms:modified xsi:type="dcterms:W3CDTF">2026-03-11T00:45:22Z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