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32 島根県/"/>
    </mc:Choice>
  </mc:AlternateContent>
  <xr:revisionPtr revIDLastSave="2" documentId="13_ncr:1_{4E6C571D-0D83-40B2-8DD7-5F23C5A79541}" xr6:coauthVersionLast="47" xr6:coauthVersionMax="47" xr10:uidLastSave="{86551EF9-8A5A-4C05-A463-14D9C9018279}"/>
  <bookViews>
    <workbookView xWindow="-15" yWindow="-16320" windowWidth="29040" windowHeight="15720" tabRatio="7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E41" i="10" l="1"/>
  <c r="AM41" i="10"/>
  <c r="U41" i="10"/>
  <c r="BE40" i="10"/>
  <c r="AM40" i="10"/>
  <c r="U40" i="10"/>
  <c r="BE39" i="10"/>
  <c r="AM39" i="10"/>
  <c r="U39" i="10"/>
  <c r="BE38" i="10"/>
  <c r="AM38" i="10"/>
  <c r="U38" i="10"/>
  <c r="BE37" i="10"/>
  <c r="U37" i="10"/>
  <c r="BE36" i="10"/>
  <c r="U36" i="10"/>
  <c r="BE35" i="10"/>
  <c r="U35" i="10"/>
  <c r="BE34" i="10"/>
  <c r="U34" i="10"/>
  <c r="U33" i="10"/>
  <c r="CO32" i="10"/>
  <c r="CO33" i="10" s="1"/>
  <c r="CO34" i="10" s="1"/>
  <c r="CO35" i="10" s="1"/>
  <c r="CO36" i="10" s="1"/>
  <c r="CO37" i="10" s="1"/>
  <c r="CO38" i="10" s="1"/>
  <c r="CO39" i="10" s="1"/>
  <c r="CO40" i="10" s="1"/>
  <c r="CO41" i="10" s="1"/>
  <c r="BW32" i="10"/>
  <c r="BW33" i="10" s="1"/>
  <c r="BW34" i="10" s="1"/>
  <c r="BW35" i="10" s="1"/>
  <c r="BW36" i="10" s="1"/>
  <c r="BW37" i="10" s="1"/>
  <c r="BW38" i="10" s="1"/>
  <c r="BW39" i="10" s="1"/>
  <c r="BW40" i="10" s="1"/>
  <c r="BW41" i="10" s="1"/>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l="1"/>
  <c r="BE32" i="10"/>
  <c r="BE33" i="10" s="1"/>
  <c r="AM32" i="10"/>
  <c r="AM33" i="10" s="1"/>
  <c r="AM34" i="10" s="1"/>
  <c r="AM35" i="10" s="1"/>
  <c r="AM36" i="10" s="1"/>
  <c r="AM37" i="10" s="1"/>
</calcChain>
</file>

<file path=xl/sharedStrings.xml><?xml version="1.0" encoding="utf-8"?>
<sst xmlns="http://schemas.openxmlformats.org/spreadsheetml/2006/main" count="1143" uniqueCount="590">
  <si>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</si>
  <si>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</si>
  <si>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</si>
  <si>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</si>
  <si>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</si>
  <si>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</si>
  <si>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</si>
  <si>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</si>
  <si>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</si>
  <si>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</si>
  <si>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</si>
  <si>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</si>
  <si>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</si>
  <si>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</si>
  <si>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</si>
  <si>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</si>
  <si>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</si>
  <si>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</si>
  <si>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</si>
  <si>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</si>
  <si>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</si>
  <si>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</si>
  <si>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</si>
  <si>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</si>
  <si>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</si>
  <si>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</si>
  <si>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</si>
  <si>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</si>
  <si>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</si>
  <si>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</si>
  <si>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</si>
  <si>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</si>
  <si>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</si>
  <si>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</si>
  <si>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</si>
  <si>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</si>
  <si>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</si>
  <si>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</si>
  <si>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</si>
  <si>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</si>
  <si>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</si>
  <si>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</si>
  <si>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</si>
  <si>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</si>
  <si>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</si>
  <si>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</si>
  <si>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</si>
  <si>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</si>
  <si>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</si>
  <si>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</si>
  <si>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</si>
  <si>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</si>
  <si>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</si>
  <si>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</si>
  <si>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</si>
  <si>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</si>
  <si>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</si>
  <si>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</si>
  <si>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</si>
  <si>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</si>
  <si>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</si>
  <si>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</si>
  <si>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</si>
  <si>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</si>
  <si>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</si>
  <si>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</si>
  <si>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</si>
  <si>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</si>
  <si>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</si>
  <si>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</si>
  <si>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</si>
  <si>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</si>
  <si>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</si>
  <si>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</si>
  <si>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</si>
  <si>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</si>
  <si>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</si>
  <si>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</si>
  <si>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</si>
  <si>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</si>
  <si>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島根県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</si>
  <si>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</si>
  <si>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</si>
  <si>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</si>
  <si>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</si>
  <si>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</si>
  <si>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</si>
  <si>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</si>
  <si>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</si>
  <si>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</si>
  <si>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</si>
  <si>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</si>
  <si>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</si>
  <si>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</si>
  <si>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</si>
  <si>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</si>
  <si>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</si>
  <si>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</si>
  <si>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</si>
  <si>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</si>
  <si>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</si>
  <si>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</si>
  <si>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</si>
  <si>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</si>
  <si>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</si>
  <si>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</si>
  <si>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</si>
  <si>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</si>
  <si>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</si>
  <si>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</si>
  <si>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</si>
  <si>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</si>
  <si>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</si>
  <si>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</si>
  <si>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</si>
  <si>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</si>
  <si>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</si>
  <si>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</si>
  <si>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</si>
  <si>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</si>
  <si>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</si>
  <si>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</si>
  <si>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</si>
  <si>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</si>
  <si>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</si>
  <si>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</si>
  <si>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</si>
  <si>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</si>
  <si>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</si>
  <si>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</si>
  <si>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</si>
  <si>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</si>
  <si>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</si>
  <si>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</si>
  <si>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</si>
  <si>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</si>
  <si>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</si>
  <si>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</si>
  <si>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</si>
  <si>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</si>
  <si>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</si>
  <si>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</si>
  <si>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</si>
  <si>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</si>
  <si>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</si>
  <si>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</si>
  <si>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</si>
  <si>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</si>
  <si>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</si>
  <si>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</si>
  <si>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</si>
  <si>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</si>
  <si>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</si>
  <si>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</si>
  <si>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</si>
  <si>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</si>
  <si>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</si>
  <si>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</si>
  <si>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</si>
  <si>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</si>
  <si>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</si>
  <si>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</si>
  <si>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</si>
  <si>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</si>
  <si>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</si>
  <si>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</si>
  <si>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</si>
  <si>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</si>
  <si>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</si>
  <si>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</si>
  <si>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</si>
  <si>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</si>
  <si>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</si>
  <si>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</si>
  <si>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</si>
  <si>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</si>
  <si>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</si>
  <si>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</si>
  <si>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</si>
  <si>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</si>
  <si>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</si>
  <si>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</si>
  <si>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島根県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</si>
  <si>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</si>
  <si>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</si>
  <si>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</si>
  <si>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</si>
  <si>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</si>
  <si>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</si>
  <si>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</si>
  <si>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</si>
  <si>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</si>
  <si>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</si>
  <si>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</si>
  <si>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</si>
  <si>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</si>
  <si>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</si>
  <si>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</si>
  <si>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</si>
  <si>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</si>
  <si>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</si>
  <si>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</si>
  <si>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</si>
  <si>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</si>
  <si>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</si>
  <si>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</si>
  <si>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</si>
  <si>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</si>
  <si>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</si>
  <si>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</si>
  <si>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</si>
  <si>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</si>
  <si>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</si>
  <si>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</si>
  <si>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</si>
  <si>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</si>
  <si>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</si>
  <si>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</si>
  <si>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</si>
  <si>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</si>
  <si>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</si>
  <si>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</si>
  <si>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</si>
  <si>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</si>
  <si>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</si>
  <si>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</si>
  <si>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</si>
  <si>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</si>
  <si>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</si>
  <si>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</si>
  <si>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</si>
  <si>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</si>
  <si>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</si>
  <si>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</si>
  <si>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</si>
  <si>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</si>
  <si>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</si>
  <si>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</si>
  <si>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</si>
  <si>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</si>
  <si>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</si>
  <si>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</si>
  <si>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</si>
  <si>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</si>
  <si>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</si>
  <si>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</si>
  <si>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</si>
  <si>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</si>
  <si>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</si>
  <si>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</si>
  <si>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</si>
  <si>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</si>
  <si>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</si>
  <si>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</si>
  <si>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</si>
  <si>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</si>
  <si>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</si>
  <si>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</si>
  <si>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</si>
  <si>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</si>
  <si>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</si>
  <si>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</si>
  <si>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</si>
  <si>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</si>
  <si>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</si>
  <si>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</si>
  <si>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</si>
  <si>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</si>
  <si>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</si>
  <si>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</si>
  <si>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</si>
  <si>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</si>
  <si>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</si>
  <si>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</si>
  <si>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</si>
  <si>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</si>
  <si>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</si>
  <si>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</si>
  <si>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</si>
  <si>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</si>
  <si>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</si>
  <si>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</si>
  <si>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</si>
  <si>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</si>
  <si>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</si>
  <si>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</si>
  <si>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</si>
  <si>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</si>
  <si>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</si>
  <si>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</si>
  <si>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</si>
  <si>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</si>
  <si>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</si>
  <si>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</si>
  <si>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</si>
  <si>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</si>
  <si>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</si>
  <si>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</si>
  <si>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</si>
  <si>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</si>
  <si>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</si>
  <si>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</si>
  <si>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</si>
  <si>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</si>
  <si>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</si>
  <si>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</si>
  <si>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</si>
  <si>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</si>
  <si>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</si>
  <si>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</si>
  <si>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</si>
  <si>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</si>
  <si>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</si>
  <si>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</si>
  <si>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</si>
  <si>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</si>
  <si>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</si>
  <si>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</si>
  <si>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</si>
  <si>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</si>
  <si>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</si>
  <si>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</si>
  <si>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</si>
  <si>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</si>
  <si>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</si>
  <si>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</si>
  <si>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</si>
  <si>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</si>
  <si>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</si>
  <si>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</si>
  <si>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</si>
  <si>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</si>
  <si>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</si>
  <si>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</si>
  <si>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島根県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</si>
  <si>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</si>
  <si>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</si>
  <si>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</si>
  <si>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</si>
  <si>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</si>
  <si>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</si>
  <si>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</si>
  <si>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</si>
  <si>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</si>
  <si>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</si>
  <si>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</si>
  <si>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</si>
  <si>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</si>
  <si>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</si>
  <si>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</si>
  <si>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</si>
  <si>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</si>
  <si>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</si>
  <si>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</si>
  <si>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</si>
  <si>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</si>
  <si>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総務事務集中処理特別会計</t>
    <phoneticPr fontId="3"/>
  </si>
  <si>
    <t>証紙特別会計</t>
    <phoneticPr fontId="3"/>
  </si>
  <si>
    <t>市町村振興資金特別会計</t>
    <phoneticPr fontId="3"/>
  </si>
  <si>
    <t>農林漁業改善資金特別会計</t>
    <phoneticPr fontId="3"/>
  </si>
  <si>
    <t>島根あさひ社会復帰促進センター診療所特別会計</t>
    <phoneticPr fontId="3"/>
  </si>
  <si>
    <t>母子父子寡婦福祉資金特別会計</t>
    <phoneticPr fontId="3"/>
  </si>
  <si>
    <t>中小企業近代化資金特別会計</t>
    <phoneticPr fontId="3"/>
  </si>
  <si>
    <t>中小企業制度融資等特別会計</t>
    <phoneticPr fontId="3"/>
  </si>
  <si>
    <t>県営住宅特別会計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</si>
  <si>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</si>
  <si>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</si>
  <si>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</si>
  <si>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</si>
  <si>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</si>
  <si>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</si>
  <si>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</si>
  <si>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</si>
  <si>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</si>
  <si>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</si>
  <si>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</si>
  <si>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</si>
  <si>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</si>
  <si>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</si>
  <si>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電気事業会計</t>
    <phoneticPr fontId="3"/>
  </si>
  <si>
    <t>法適用企業</t>
    <phoneticPr fontId="3"/>
  </si>
  <si>
    <t>工業用水道事業会計</t>
    <phoneticPr fontId="3"/>
  </si>
  <si>
    <t>水道事業会計</t>
    <phoneticPr fontId="3"/>
  </si>
  <si>
    <t>病院事業会計</t>
    <phoneticPr fontId="3"/>
  </si>
  <si>
    <t>流域下水道事業会計</t>
    <phoneticPr fontId="3"/>
  </si>
  <si>
    <t>宅地造成事業会計</t>
    <phoneticPr fontId="3"/>
  </si>
  <si>
    <t>中海水中貯木場特別会計</t>
    <phoneticPr fontId="3"/>
  </si>
  <si>
    <t>法非適用企業</t>
    <phoneticPr fontId="3"/>
  </si>
  <si>
    <t>臨港地域整備特別会計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</si>
  <si>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</si>
  <si>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</si>
  <si>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</si>
  <si>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</si>
  <si>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</si>
  <si>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</si>
  <si>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</si>
  <si>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</si>
  <si>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</si>
  <si>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</si>
  <si>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</si>
  <si>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</si>
  <si>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</si>
  <si>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</si>
  <si>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</si>
  <si>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</si>
  <si>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</si>
  <si>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</si>
  <si>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</si>
  <si>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</si>
  <si>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</si>
  <si>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</si>
  <si>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</si>
  <si>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</si>
  <si>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</si>
  <si>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</si>
  <si>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</si>
  <si>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</si>
  <si>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</si>
  <si>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</si>
  <si>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</si>
  <si>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</si>
  <si>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</si>
  <si>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</si>
  <si>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</si>
  <si>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</si>
  <si>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</si>
  <si>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</si>
  <si>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</si>
  <si>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</si>
  <si>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</si>
  <si>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</si>
  <si>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</si>
  <si>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</si>
  <si>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</si>
  <si>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</si>
  <si>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</si>
  <si>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</si>
  <si>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</si>
  <si>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</si>
  <si>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島根県病院事業会計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</si>
  <si>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</si>
  <si>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</si>
  <si>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島根県流域下水道事業会計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</si>
  <si>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</si>
  <si>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島根県宅地造成事業会計</t>
    <phoneticPr fontId="3"/>
  </si>
  <si>
    <t>(Ｆ)</t>
    <phoneticPr fontId="3"/>
  </si>
  <si>
    <t>島根県臨港地域整備特別会計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</si>
  <si>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</si>
  <si>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</si>
  <si>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</si>
  <si>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</si>
  <si>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</si>
  <si>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</si>
  <si>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</si>
  <si>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</si>
  <si>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</si>
  <si>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</si>
  <si>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</si>
  <si>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</si>
  <si>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</si>
  <si>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</si>
  <si>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</si>
  <si>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</si>
  <si>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</si>
  <si>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</si>
  <si>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</si>
  <si>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</si>
  <si>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</si>
  <si>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</si>
  <si>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</si>
  <si>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</si>
  <si>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</si>
  <si>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</si>
  <si>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</si>
  <si>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</si>
  <si>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</si>
  <si>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</si>
  <si>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</si>
  <si>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</si>
  <si>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</si>
  <si>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</si>
  <si>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</si>
  <si>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</si>
  <si>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</si>
  <si>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</si>
  <si>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</si>
  <si>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</si>
  <si>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</si>
  <si>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</si>
  <si>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</si>
  <si>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</si>
  <si>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</si>
  <si>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</si>
  <si>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</si>
  <si>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</si>
  <si>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</si>
  <si>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</si>
  <si>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</si>
  <si>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</si>
  <si>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</si>
  <si>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</si>
  <si>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</si>
  <si>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</si>
  <si>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</si>
  <si>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</si>
  <si>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</si>
  <si>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</si>
  <si>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</si>
  <si>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</si>
  <si>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</si>
  <si>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</si>
  <si>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</si>
  <si>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</si>
  <si>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</si>
  <si>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</si>
  <si>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</si>
  <si>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</si>
  <si>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</si>
  <si>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</si>
  <si>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</si>
  <si>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</si>
  <si>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</si>
  <si>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</si>
  <si>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</si>
  <si>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</si>
  <si>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0.31</t>
  </si>
  <si>
    <t>一般会計</t>
  </si>
  <si>
    <t>電気事業会計</t>
  </si>
  <si>
    <t>臨港地域整備特別会計</t>
  </si>
  <si>
    <t>水道事業会計</t>
  </si>
  <si>
    <t>病院事業会計</t>
  </si>
  <si>
    <t>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</si>
  <si>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</si>
  <si>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</si>
  <si>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</si>
  <si>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</si>
  <si>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</si>
  <si>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</si>
  <si>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</si>
  <si>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</si>
  <si>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</si>
  <si>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</si>
  <si>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国民スポーツ大会・全国障害者スポーツ大会開催基金</t>
    <rPh sb="0" eb="2">
      <t>コクミン</t>
    </rPh>
    <rPh sb="6" eb="8">
      <t>タイカイ</t>
    </rPh>
    <rPh sb="9" eb="11">
      <t>ゼンコク</t>
    </rPh>
    <rPh sb="11" eb="14">
      <t>ショウガイシャ</t>
    </rPh>
    <rPh sb="18" eb="20">
      <t>タイカイ</t>
    </rPh>
    <rPh sb="20" eb="22">
      <t>カイサイ</t>
    </rPh>
    <rPh sb="22" eb="24">
      <t>キキン</t>
    </rPh>
    <phoneticPr fontId="3"/>
  </si>
  <si>
    <t>島根県医療介護総合確保促進基金</t>
    <rPh sb="0" eb="3">
      <t>シマネケン</t>
    </rPh>
    <rPh sb="3" eb="7">
      <t>イリョウカイゴ</t>
    </rPh>
    <rPh sb="7" eb="11">
      <t>ソウゴウカクホ</t>
    </rPh>
    <rPh sb="11" eb="13">
      <t>ソクシン</t>
    </rPh>
    <rPh sb="13" eb="15">
      <t>キキン</t>
    </rPh>
    <phoneticPr fontId="3"/>
  </si>
  <si>
    <t>島根県制度融資新型コロナウイルス感染症対策基金</t>
    <rPh sb="0" eb="3">
      <t>シマネケン</t>
    </rPh>
    <rPh sb="3" eb="7">
      <t>セイドユウシ</t>
    </rPh>
    <rPh sb="7" eb="9">
      <t>シンガタ</t>
    </rPh>
    <rPh sb="16" eb="19">
      <t>カンセンショウ</t>
    </rPh>
    <rPh sb="19" eb="21">
      <t>タイサク</t>
    </rPh>
    <rPh sb="21" eb="23">
      <t>キキン</t>
    </rPh>
    <phoneticPr fontId="3"/>
  </si>
  <si>
    <t>教育文化振興基金</t>
    <rPh sb="0" eb="4">
      <t>キョウイクブンカ</t>
    </rPh>
    <rPh sb="4" eb="8">
      <t>シンコウキキン</t>
    </rPh>
    <phoneticPr fontId="3"/>
  </si>
  <si>
    <t>後期高齢者医療財政安定化基金</t>
    <phoneticPr fontId="2"/>
  </si>
  <si>
    <t>隠岐広域連合</t>
    <rPh sb="0" eb="2">
      <t>オキ</t>
    </rPh>
    <rPh sb="2" eb="4">
      <t>コウイキ</t>
    </rPh>
    <rPh sb="4" eb="6">
      <t>レンゴウ</t>
    </rPh>
    <phoneticPr fontId="2"/>
  </si>
  <si>
    <t>　①一般会計</t>
    <rPh sb="2" eb="4">
      <t>イッパン</t>
    </rPh>
    <rPh sb="4" eb="6">
      <t>カイケイ</t>
    </rPh>
    <phoneticPr fontId="2"/>
  </si>
  <si>
    <t>　②消防事業特別会計</t>
    <rPh sb="2" eb="4">
      <t>ショウボウ</t>
    </rPh>
    <rPh sb="4" eb="6">
      <t>ジギョウ</t>
    </rPh>
    <rPh sb="6" eb="8">
      <t>トクベツ</t>
    </rPh>
    <rPh sb="8" eb="10">
      <t>カイケイ</t>
    </rPh>
    <phoneticPr fontId="2"/>
  </si>
  <si>
    <t>　③介護保険事業特別会計</t>
    <rPh sb="2" eb="4">
      <t>カイゴ</t>
    </rPh>
    <rPh sb="4" eb="6">
      <t>ホケン</t>
    </rPh>
    <rPh sb="6" eb="8">
      <t>ジギョウ</t>
    </rPh>
    <rPh sb="8" eb="10">
      <t>トクベツ</t>
    </rPh>
    <rPh sb="10" eb="12">
      <t>カイケイ</t>
    </rPh>
    <phoneticPr fontId="2"/>
  </si>
  <si>
    <t>　④隠岐病院事業特別会計</t>
    <rPh sb="2" eb="4">
      <t>オキ</t>
    </rPh>
    <rPh sb="4" eb="6">
      <t>ビョウイン</t>
    </rPh>
    <rPh sb="6" eb="8">
      <t>ジギョウ</t>
    </rPh>
    <rPh sb="8" eb="10">
      <t>トクベツ</t>
    </rPh>
    <rPh sb="10" eb="12">
      <t>カイケイ</t>
    </rPh>
    <phoneticPr fontId="2"/>
  </si>
  <si>
    <t>　⑤隠岐島前病院事業特別会計</t>
    <rPh sb="2" eb="4">
      <t>オキ</t>
    </rPh>
    <rPh sb="4" eb="6">
      <t>ドウゼン</t>
    </rPh>
    <rPh sb="6" eb="8">
      <t>ビョウイン</t>
    </rPh>
    <rPh sb="8" eb="10">
      <t>ジギョウ</t>
    </rPh>
    <rPh sb="10" eb="12">
      <t>トクベツ</t>
    </rPh>
    <rPh sb="12" eb="14">
      <t>カイケイ</t>
    </rPh>
    <phoneticPr fontId="2"/>
  </si>
  <si>
    <t>　⑥中村診療所事業特別会計</t>
    <rPh sb="2" eb="7">
      <t>ナカムラシンリョウジョ</t>
    </rPh>
    <rPh sb="7" eb="9">
      <t>ジギョウ</t>
    </rPh>
    <rPh sb="9" eb="13">
      <t>トクベツカイケイ</t>
    </rPh>
    <phoneticPr fontId="2"/>
  </si>
  <si>
    <t>　⑦五箇診療所事業特別会計</t>
    <rPh sb="2" eb="4">
      <t>ゴカ</t>
    </rPh>
    <rPh sb="4" eb="7">
      <t>シンリョウジョ</t>
    </rPh>
    <rPh sb="7" eb="9">
      <t>ジギョウ</t>
    </rPh>
    <rPh sb="9" eb="11">
      <t>トクベツ</t>
    </rPh>
    <rPh sb="11" eb="13">
      <t>カイケイ</t>
    </rPh>
    <phoneticPr fontId="2"/>
  </si>
  <si>
    <t>　⑧都万診療所事業特別会計</t>
    <rPh sb="2" eb="4">
      <t>ツマ</t>
    </rPh>
    <rPh sb="4" eb="7">
      <t>シンリョウジョ</t>
    </rPh>
    <rPh sb="7" eb="9">
      <t>ジギョウ</t>
    </rPh>
    <rPh sb="9" eb="11">
      <t>トクベツ</t>
    </rPh>
    <rPh sb="11" eb="13">
      <t>カイケイ</t>
    </rPh>
    <phoneticPr fontId="2"/>
  </si>
  <si>
    <t>　⑨西郷歯科診療所事業特別会計</t>
    <rPh sb="2" eb="4">
      <t>サイゴウ</t>
    </rPh>
    <rPh sb="4" eb="6">
      <t>シカ</t>
    </rPh>
    <rPh sb="6" eb="8">
      <t>シンリョウ</t>
    </rPh>
    <rPh sb="8" eb="9">
      <t>ジョ</t>
    </rPh>
    <rPh sb="9" eb="11">
      <t>ジギョウ</t>
    </rPh>
    <rPh sb="11" eb="13">
      <t>トクベツ</t>
    </rPh>
    <rPh sb="13" eb="15">
      <t>カイケイ</t>
    </rPh>
    <phoneticPr fontId="2"/>
  </si>
  <si>
    <t>　⑩布施へき地診療所事業特別会計</t>
    <rPh sb="2" eb="4">
      <t>フセ</t>
    </rPh>
    <rPh sb="6" eb="7">
      <t>チ</t>
    </rPh>
    <rPh sb="7" eb="10">
      <t>シンリョウジョ</t>
    </rPh>
    <rPh sb="10" eb="12">
      <t>ジギョウ</t>
    </rPh>
    <rPh sb="12" eb="14">
      <t>トクベツ</t>
    </rPh>
    <rPh sb="14" eb="16">
      <t>カイケイ</t>
    </rPh>
    <phoneticPr fontId="2"/>
  </si>
  <si>
    <t>　⑪久見へき地診療所事業特別会計</t>
    <rPh sb="2" eb="3">
      <t>ヒサシ</t>
    </rPh>
    <rPh sb="3" eb="4">
      <t>ミ</t>
    </rPh>
    <rPh sb="6" eb="7">
      <t>チ</t>
    </rPh>
    <rPh sb="7" eb="10">
      <t>シンリョウジョ</t>
    </rPh>
    <rPh sb="10" eb="12">
      <t>ジギョウ</t>
    </rPh>
    <rPh sb="12" eb="14">
      <t>トクベツ</t>
    </rPh>
    <rPh sb="14" eb="16">
      <t>カイケイ</t>
    </rPh>
    <phoneticPr fontId="2"/>
  </si>
  <si>
    <t>境港管理組合</t>
    <rPh sb="0" eb="2">
      <t>サカイコウ</t>
    </rPh>
    <rPh sb="2" eb="4">
      <t>カンリ</t>
    </rPh>
    <rPh sb="4" eb="6">
      <t>クミアイ</t>
    </rPh>
    <phoneticPr fontId="2"/>
  </si>
  <si>
    <t>　②港湾整備事業特別会計</t>
    <rPh sb="2" eb="4">
      <t>コウワン</t>
    </rPh>
    <rPh sb="4" eb="6">
      <t>セイビ</t>
    </rPh>
    <rPh sb="6" eb="8">
      <t>ジギョウ</t>
    </rPh>
    <rPh sb="8" eb="10">
      <t>トクベツ</t>
    </rPh>
    <rPh sb="10" eb="12">
      <t>カイケイ</t>
    </rPh>
    <phoneticPr fontId="2"/>
  </si>
  <si>
    <t>島根県野菜価格安定基金協会</t>
    <rPh sb="0" eb="3">
      <t>シマネケン</t>
    </rPh>
    <rPh sb="3" eb="5">
      <t>ヤサイ</t>
    </rPh>
    <rPh sb="5" eb="7">
      <t>カカク</t>
    </rPh>
    <rPh sb="7" eb="9">
      <t>アンテイ</t>
    </rPh>
    <rPh sb="9" eb="11">
      <t>キキン</t>
    </rPh>
    <rPh sb="11" eb="13">
      <t>キョウカイ</t>
    </rPh>
    <phoneticPr fontId="3"/>
  </si>
  <si>
    <t>島根県畜産振興協会</t>
    <rPh sb="0" eb="3">
      <t>シマネケン</t>
    </rPh>
    <rPh sb="3" eb="5">
      <t>チクサン</t>
    </rPh>
    <rPh sb="5" eb="7">
      <t>シンコウ</t>
    </rPh>
    <rPh sb="7" eb="9">
      <t>キョウカイ</t>
    </rPh>
    <phoneticPr fontId="3"/>
  </si>
  <si>
    <t>島根県林業公社（林業公社）</t>
    <rPh sb="0" eb="3">
      <t>シマネケン</t>
    </rPh>
    <rPh sb="3" eb="5">
      <t>リンギョウ</t>
    </rPh>
    <rPh sb="5" eb="7">
      <t>コウシャ</t>
    </rPh>
    <rPh sb="8" eb="10">
      <t>リンギョウ</t>
    </rPh>
    <rPh sb="10" eb="12">
      <t>コウシャ</t>
    </rPh>
    <phoneticPr fontId="3"/>
  </si>
  <si>
    <t>島根県水産振興協会</t>
    <rPh sb="0" eb="3">
      <t>シマネケン</t>
    </rPh>
    <rPh sb="3" eb="5">
      <t>スイサン</t>
    </rPh>
    <rPh sb="5" eb="7">
      <t>シンコウ</t>
    </rPh>
    <rPh sb="7" eb="9">
      <t>キョウカイ</t>
    </rPh>
    <phoneticPr fontId="3"/>
  </si>
  <si>
    <t>島根県育英会</t>
    <rPh sb="0" eb="3">
      <t>シマネケン</t>
    </rPh>
    <rPh sb="3" eb="6">
      <t>イクエイカイ</t>
    </rPh>
    <phoneticPr fontId="3"/>
  </si>
  <si>
    <t>しまね海洋館</t>
    <rPh sb="3" eb="5">
      <t>カイヨウ</t>
    </rPh>
    <rPh sb="5" eb="6">
      <t>カン</t>
    </rPh>
    <phoneticPr fontId="3"/>
  </si>
  <si>
    <t>ふるさと島根定住財団</t>
    <rPh sb="4" eb="6">
      <t>シマネ</t>
    </rPh>
    <rPh sb="6" eb="8">
      <t>テイジュウ</t>
    </rPh>
    <rPh sb="8" eb="10">
      <t>ザイダン</t>
    </rPh>
    <phoneticPr fontId="3"/>
  </si>
  <si>
    <t>しまね自然と環境財団</t>
    <rPh sb="3" eb="5">
      <t>シゼン</t>
    </rPh>
    <rPh sb="6" eb="8">
      <t>カンキョウ</t>
    </rPh>
    <rPh sb="8" eb="10">
      <t>ザイダン</t>
    </rPh>
    <phoneticPr fontId="3"/>
  </si>
  <si>
    <t>島根県環境管理センター</t>
    <rPh sb="0" eb="3">
      <t>シマネケン</t>
    </rPh>
    <rPh sb="3" eb="5">
      <t>カンキョウ</t>
    </rPh>
    <rPh sb="5" eb="7">
      <t>カンリ</t>
    </rPh>
    <phoneticPr fontId="3"/>
  </si>
  <si>
    <t>しまね女性センター</t>
    <rPh sb="3" eb="5">
      <t>ジョセイ</t>
    </rPh>
    <phoneticPr fontId="3"/>
  </si>
  <si>
    <t>しまね文化振興財団</t>
    <rPh sb="3" eb="5">
      <t>ブンカ</t>
    </rPh>
    <rPh sb="5" eb="7">
      <t>シンコウ</t>
    </rPh>
    <rPh sb="7" eb="9">
      <t>ザイダン</t>
    </rPh>
    <phoneticPr fontId="3"/>
  </si>
  <si>
    <t>しまね国際センター</t>
    <rPh sb="3" eb="5">
      <t>コクサイ</t>
    </rPh>
    <phoneticPr fontId="3"/>
  </si>
  <si>
    <t>島根県障害者スポーツ協会</t>
    <rPh sb="0" eb="3">
      <t>シマネケン</t>
    </rPh>
    <rPh sb="3" eb="6">
      <t>ショウガイシャ</t>
    </rPh>
    <rPh sb="10" eb="12">
      <t>キョウカイ</t>
    </rPh>
    <phoneticPr fontId="3"/>
  </si>
  <si>
    <t>島根県生活衛生営業指導センター</t>
    <rPh sb="0" eb="3">
      <t>シマネケン</t>
    </rPh>
    <rPh sb="3" eb="5">
      <t>セイカツ</t>
    </rPh>
    <rPh sb="5" eb="7">
      <t>エイセイ</t>
    </rPh>
    <rPh sb="7" eb="9">
      <t>エイギョウ</t>
    </rPh>
    <rPh sb="9" eb="11">
      <t>シドウ</t>
    </rPh>
    <phoneticPr fontId="3"/>
  </si>
  <si>
    <t>しまね農業振興公社</t>
    <rPh sb="3" eb="5">
      <t>ノウギョウ</t>
    </rPh>
    <rPh sb="5" eb="7">
      <t>シンコウ</t>
    </rPh>
    <rPh sb="7" eb="9">
      <t>コウシャ</t>
    </rPh>
    <phoneticPr fontId="3"/>
  </si>
  <si>
    <t>島根県みどりの担い手育成基金</t>
    <rPh sb="0" eb="3">
      <t>シマネケン</t>
    </rPh>
    <rPh sb="7" eb="8">
      <t>ニナ</t>
    </rPh>
    <rPh sb="9" eb="10">
      <t>テ</t>
    </rPh>
    <rPh sb="10" eb="12">
      <t>イクセイ</t>
    </rPh>
    <rPh sb="12" eb="14">
      <t>キキン</t>
    </rPh>
    <phoneticPr fontId="3"/>
  </si>
  <si>
    <t>くにびきメッセ</t>
  </si>
  <si>
    <t>しまね産業振興財団</t>
  </si>
  <si>
    <t>島根県建設技術センター</t>
    <rPh sb="0" eb="3">
      <t>シマネケン</t>
    </rPh>
    <rPh sb="3" eb="5">
      <t>ケンセツ</t>
    </rPh>
    <rPh sb="5" eb="7">
      <t>ギジュツ</t>
    </rPh>
    <phoneticPr fontId="3"/>
  </si>
  <si>
    <t>島根県建築住宅センター</t>
    <rPh sb="0" eb="3">
      <t>シマネケン</t>
    </rPh>
    <rPh sb="3" eb="5">
      <t>ケンチク</t>
    </rPh>
    <rPh sb="5" eb="7">
      <t>ジュウタク</t>
    </rPh>
    <phoneticPr fontId="2"/>
  </si>
  <si>
    <t>島根県スポーツ協会</t>
    <rPh sb="0" eb="3">
      <t>シマネケン</t>
    </rPh>
    <rPh sb="7" eb="9">
      <t>キョウカイ</t>
    </rPh>
    <phoneticPr fontId="2"/>
  </si>
  <si>
    <t>島根県暴力追放県民センター</t>
    <rPh sb="0" eb="3">
      <t>シマネケン</t>
    </rPh>
    <rPh sb="3" eb="5">
      <t>ボウリョク</t>
    </rPh>
    <rPh sb="5" eb="7">
      <t>ツイホウ</t>
    </rPh>
    <rPh sb="7" eb="9">
      <t>ケンミン</t>
    </rPh>
    <phoneticPr fontId="3"/>
  </si>
  <si>
    <t>島根県食肉公社</t>
    <rPh sb="0" eb="3">
      <t>シマネケン</t>
    </rPh>
    <rPh sb="3" eb="5">
      <t>ショクニク</t>
    </rPh>
    <rPh sb="5" eb="7">
      <t>コウシャ</t>
    </rPh>
    <phoneticPr fontId="3"/>
  </si>
  <si>
    <t>出雲空港ターミナルビル</t>
    <rPh sb="0" eb="2">
      <t>イズモ</t>
    </rPh>
    <rPh sb="2" eb="4">
      <t>クウコウ</t>
    </rPh>
    <phoneticPr fontId="3"/>
  </si>
  <si>
    <t>石見空港ターミナルビル</t>
  </si>
  <si>
    <t>島根県住宅供給公社</t>
    <rPh sb="0" eb="3">
      <t>シマネケン</t>
    </rPh>
    <rPh sb="3" eb="5">
      <t>ジュウタク</t>
    </rPh>
    <rPh sb="5" eb="7">
      <t>キョウキュウ</t>
    </rPh>
    <rPh sb="7" eb="9">
      <t>コウシャ</t>
    </rPh>
    <phoneticPr fontId="3"/>
  </si>
  <si>
    <t>島根県土地開発公社</t>
  </si>
  <si>
    <t>公立大学法人島根県立大学</t>
    <rPh sb="0" eb="2">
      <t>コウリツ</t>
    </rPh>
    <rPh sb="2" eb="4">
      <t>ダイガク</t>
    </rPh>
    <rPh sb="4" eb="6">
      <t>ホウジン</t>
    </rPh>
    <rPh sb="6" eb="8">
      <t>シマネ</t>
    </rPh>
    <rPh sb="8" eb="10">
      <t>ケンリツ</t>
    </rPh>
    <rPh sb="10" eb="12">
      <t>ダイガク</t>
    </rPh>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</si>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</sst>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156891</c:v>
                </c:pt>
                <c:pt idx="1">
                  <c:v>166403</c:v>
                </c:pt>
                <c:pt idx="2">
                  <c:v>151639</c:v>
                </c:pt>
                <c:pt idx="3">
                  <c:v>158322</c:v>
                </c:pt>
                <c:pt idx="4">
                  <c:v>161654</c:v>
                </c:pt>
              </c:numCache>
            </c:numRef>
          </c:val>
          <c:smooth val="0"/>
          <c:extLst>
            <c:ext xmlns:c16="http://schemas.microsoft.com/office/drawing/2014/chart" uri="{C3380CC4-5D6E-409C-BE32-E72D297353CC}">
              <c16:uniqueId val="{00000000-8857-4E26-B35A-F41F14C08D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168241</c:v>
                </c:pt>
                <c:pt idx="1">
                  <c:v>174910</c:v>
                </c:pt>
                <c:pt idx="2">
                  <c:v>161373</c:v>
                </c:pt>
                <c:pt idx="3">
                  <c:v>171493</c:v>
                </c:pt>
                <c:pt idx="4">
                  <c:v>176297</c:v>
                </c:pt>
              </c:numCache>
            </c:numRef>
          </c:val>
          <c:smooth val="0"/>
          <c:extLst>
            <c:ext xmlns:c16="http://schemas.microsoft.com/office/drawing/2014/chart" uri="{C3380CC4-5D6E-409C-BE32-E72D297353CC}">
              <c16:uniqueId val="{00000001-8857-4E26-B35A-F41F14C08D8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5000"/>
          <c:min val="135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4.93</c:v>
                </c:pt>
                <c:pt idx="1">
                  <c:v>5.01</c:v>
                </c:pt>
                <c:pt idx="2">
                  <c:v>7.46</c:v>
                </c:pt>
                <c:pt idx="3">
                  <c:v>6.34</c:v>
                </c:pt>
                <c:pt idx="4">
                  <c:v>5.01</c:v>
                </c:pt>
              </c:numCache>
            </c:numRef>
          </c:val>
          <c:extLst>
            <c:ext xmlns:c16="http://schemas.microsoft.com/office/drawing/2014/chart" uri="{C3380CC4-5D6E-409C-BE32-E72D297353CC}">
              <c16:uniqueId val="{00000000-F52E-4DC0-B6DA-75C9D2FD75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6.29</c:v>
                </c:pt>
                <c:pt idx="1">
                  <c:v>5.78</c:v>
                </c:pt>
                <c:pt idx="2">
                  <c:v>6.41</c:v>
                </c:pt>
                <c:pt idx="3">
                  <c:v>6.47</c:v>
                </c:pt>
                <c:pt idx="4">
                  <c:v>6.59</c:v>
                </c:pt>
              </c:numCache>
            </c:numRef>
          </c:val>
          <c:extLst>
            <c:ext xmlns:c16="http://schemas.microsoft.com/office/drawing/2014/chart" uri="{C3380CC4-5D6E-409C-BE32-E72D297353CC}">
              <c16:uniqueId val="{00000001-F52E-4DC0-B6DA-75C9D2FD75C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c:v>
                </c:pt>
                <c:pt idx="1">
                  <c:v>1.46</c:v>
                </c:pt>
                <c:pt idx="2">
                  <c:v>6.84</c:v>
                </c:pt>
                <c:pt idx="3">
                  <c:v>0.81</c:v>
                </c:pt>
                <c:pt idx="4">
                  <c:v>-0.31</c:v>
                </c:pt>
              </c:numCache>
            </c:numRef>
          </c:val>
          <c:smooth val="0"/>
          <c:extLst>
            <c:ext xmlns:c16="http://schemas.microsoft.com/office/drawing/2014/chart" uri="{C3380CC4-5D6E-409C-BE32-E72D297353CC}">
              <c16:uniqueId val="{00000002-F52E-4DC0-B6DA-75C9D2FD75C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0.09</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0-575B-4490-8E31-36B4A8B7E5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5B-4490-8E31-36B4A8B7E59A}"/>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7.0000000000000007E-2</c:v>
                </c:pt>
                <c:pt idx="4">
                  <c:v>#N/A</c:v>
                </c:pt>
                <c:pt idx="5">
                  <c:v>0.02</c:v>
                </c:pt>
                <c:pt idx="6">
                  <c:v>#N/A</c:v>
                </c:pt>
                <c:pt idx="7">
                  <c:v>0.09</c:v>
                </c:pt>
                <c:pt idx="8">
                  <c:v>#N/A</c:v>
                </c:pt>
                <c:pt idx="9">
                  <c:v>0.13</c:v>
                </c:pt>
              </c:numCache>
            </c:numRef>
          </c:val>
          <c:extLst>
            <c:ext xmlns:c16="http://schemas.microsoft.com/office/drawing/2014/chart" uri="{C3380CC4-5D6E-409C-BE32-E72D297353CC}">
              <c16:uniqueId val="{00000002-575B-4490-8E31-36B4A8B7E59A}"/>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0.15</c:v>
                </c:pt>
                <c:pt idx="8">
                  <c:v>#N/A</c:v>
                </c:pt>
                <c:pt idx="9">
                  <c:v>0.13</c:v>
                </c:pt>
              </c:numCache>
            </c:numRef>
          </c:val>
          <c:extLst>
            <c:ext xmlns:c16="http://schemas.microsoft.com/office/drawing/2014/chart" uri="{C3380CC4-5D6E-409C-BE32-E72D297353CC}">
              <c16:uniqueId val="{00000003-575B-4490-8E31-36B4A8B7E59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1.29</c:v>
                </c:pt>
                <c:pt idx="2">
                  <c:v>#N/A</c:v>
                </c:pt>
                <c:pt idx="3">
                  <c:v>1.08</c:v>
                </c:pt>
                <c:pt idx="4">
                  <c:v>#N/A</c:v>
                </c:pt>
                <c:pt idx="5">
                  <c:v>0.39</c:v>
                </c:pt>
                <c:pt idx="6">
                  <c:v>#N/A</c:v>
                </c:pt>
                <c:pt idx="7">
                  <c:v>0.19</c:v>
                </c:pt>
                <c:pt idx="8">
                  <c:v>#N/A</c:v>
                </c:pt>
                <c:pt idx="9">
                  <c:v>0.34</c:v>
                </c:pt>
              </c:numCache>
            </c:numRef>
          </c:val>
          <c:extLst>
            <c:ext xmlns:c16="http://schemas.microsoft.com/office/drawing/2014/chart" uri="{C3380CC4-5D6E-409C-BE32-E72D297353CC}">
              <c16:uniqueId val="{00000004-575B-4490-8E31-36B4A8B7E59A}"/>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1.1000000000000001</c:v>
                </c:pt>
                <c:pt idx="2">
                  <c:v>#N/A</c:v>
                </c:pt>
                <c:pt idx="3">
                  <c:v>1.19</c:v>
                </c:pt>
                <c:pt idx="4">
                  <c:v>#N/A</c:v>
                </c:pt>
                <c:pt idx="5">
                  <c:v>1.39</c:v>
                </c:pt>
                <c:pt idx="6">
                  <c:v>#N/A</c:v>
                </c:pt>
                <c:pt idx="7">
                  <c:v>1.05</c:v>
                </c:pt>
                <c:pt idx="8">
                  <c:v>#N/A</c:v>
                </c:pt>
                <c:pt idx="9">
                  <c:v>0.35</c:v>
                </c:pt>
              </c:numCache>
            </c:numRef>
          </c:val>
          <c:extLst>
            <c:ext xmlns:c16="http://schemas.microsoft.com/office/drawing/2014/chart" uri="{C3380CC4-5D6E-409C-BE32-E72D297353CC}">
              <c16:uniqueId val="{00000005-575B-4490-8E31-36B4A8B7E59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0.68</c:v>
                </c:pt>
                <c:pt idx="2">
                  <c:v>#N/A</c:v>
                </c:pt>
                <c:pt idx="3">
                  <c:v>0.67</c:v>
                </c:pt>
                <c:pt idx="4">
                  <c:v>#N/A</c:v>
                </c:pt>
                <c:pt idx="5">
                  <c:v>0.44</c:v>
                </c:pt>
                <c:pt idx="6">
                  <c:v>#N/A</c:v>
                </c:pt>
                <c:pt idx="7">
                  <c:v>0.46</c:v>
                </c:pt>
                <c:pt idx="8">
                  <c:v>#N/A</c:v>
                </c:pt>
                <c:pt idx="9">
                  <c:v>0.41</c:v>
                </c:pt>
              </c:numCache>
            </c:numRef>
          </c:val>
          <c:extLst>
            <c:ext xmlns:c16="http://schemas.microsoft.com/office/drawing/2014/chart" uri="{C3380CC4-5D6E-409C-BE32-E72D297353CC}">
              <c16:uniqueId val="{00000006-575B-4490-8E31-36B4A8B7E59A}"/>
            </c:ext>
          </c:extLst>
        </c:ser>
        <c:ser>
          <c:idx val="7"/>
          <c:order val="7"/>
          <c:tx>
            <c:strRef>
              <c:f>データシート!$A$34</c:f>
              <c:strCache>
                <c:ptCount val="1"/>
                <c:pt idx="0">
                  <c:v>臨港地域整備特別会計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0.44</c:v>
                </c:pt>
                <c:pt idx="2">
                  <c:v>#N/A</c:v>
                </c:pt>
                <c:pt idx="3">
                  <c:v>0.43</c:v>
                </c:pt>
                <c:pt idx="4">
                  <c:v>#N/A</c:v>
                </c:pt>
                <c:pt idx="5">
                  <c:v>0.47</c:v>
                </c:pt>
                <c:pt idx="6">
                  <c:v>#N/A</c:v>
                </c:pt>
                <c:pt idx="7">
                  <c:v>0.46</c:v>
                </c:pt>
                <c:pt idx="8">
                  <c:v>#N/A</c:v>
                </c:pt>
                <c:pt idx="9">
                  <c:v>0.44</c:v>
                </c:pt>
              </c:numCache>
            </c:numRef>
          </c:val>
          <c:extLst>
            <c:ext xmlns:c16="http://schemas.microsoft.com/office/drawing/2014/chart" uri="{C3380CC4-5D6E-409C-BE32-E72D297353CC}">
              <c16:uniqueId val="{00000007-575B-4490-8E31-36B4A8B7E59A}"/>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0.93</c:v>
                </c:pt>
                <c:pt idx="2">
                  <c:v>#N/A</c:v>
                </c:pt>
                <c:pt idx="3">
                  <c:v>1</c:v>
                </c:pt>
                <c:pt idx="4">
                  <c:v>#N/A</c:v>
                </c:pt>
                <c:pt idx="5">
                  <c:v>0.97</c:v>
                </c:pt>
                <c:pt idx="6">
                  <c:v>#N/A</c:v>
                </c:pt>
                <c:pt idx="7">
                  <c:v>1.33</c:v>
                </c:pt>
                <c:pt idx="8">
                  <c:v>#N/A</c:v>
                </c:pt>
                <c:pt idx="9">
                  <c:v>1.57</c:v>
                </c:pt>
              </c:numCache>
            </c:numRef>
          </c:val>
          <c:extLst>
            <c:ext xmlns:c16="http://schemas.microsoft.com/office/drawing/2014/chart" uri="{C3380CC4-5D6E-409C-BE32-E72D297353CC}">
              <c16:uniqueId val="{00000008-575B-4490-8E31-36B4A8B7E5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4.83</c:v>
                </c:pt>
                <c:pt idx="2">
                  <c:v>#N/A</c:v>
                </c:pt>
                <c:pt idx="3">
                  <c:v>4.92</c:v>
                </c:pt>
                <c:pt idx="4">
                  <c:v>#N/A</c:v>
                </c:pt>
                <c:pt idx="5">
                  <c:v>7.38</c:v>
                </c:pt>
                <c:pt idx="6">
                  <c:v>#N/A</c:v>
                </c:pt>
                <c:pt idx="7">
                  <c:v>6.26</c:v>
                </c:pt>
                <c:pt idx="8">
                  <c:v>#N/A</c:v>
                </c:pt>
                <c:pt idx="9">
                  <c:v>4.92</c:v>
                </c:pt>
              </c:numCache>
            </c:numRef>
          </c:val>
          <c:extLst>
            <c:ext xmlns:c16="http://schemas.microsoft.com/office/drawing/2014/chart" uri="{C3380CC4-5D6E-409C-BE32-E72D297353CC}">
              <c16:uniqueId val="{00000009-575B-4490-8E31-36B4A8B7E59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61007</c:v>
                </c:pt>
                <c:pt idx="5">
                  <c:v>56984</c:v>
                </c:pt>
                <c:pt idx="8">
                  <c:v>52977</c:v>
                </c:pt>
                <c:pt idx="11">
                  <c:v>50163</c:v>
                </c:pt>
                <c:pt idx="14">
                  <c:v>47276</c:v>
                </c:pt>
              </c:numCache>
            </c:numRef>
          </c:val>
          <c:extLst>
            <c:ext xmlns:c16="http://schemas.microsoft.com/office/drawing/2014/chart" uri="{C3380CC4-5D6E-409C-BE32-E72D297353CC}">
              <c16:uniqueId val="{00000000-986C-4566-A062-EF2CC7647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6C-4566-A062-EF2CC7647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649</c:v>
                </c:pt>
                <c:pt idx="3">
                  <c:v>607</c:v>
                </c:pt>
                <c:pt idx="6">
                  <c:v>473</c:v>
                </c:pt>
                <c:pt idx="9">
                  <c:v>364</c:v>
                </c:pt>
                <c:pt idx="12">
                  <c:v>283</c:v>
                </c:pt>
              </c:numCache>
            </c:numRef>
          </c:val>
          <c:extLst>
            <c:ext xmlns:c16="http://schemas.microsoft.com/office/drawing/2014/chart" uri="{C3380CC4-5D6E-409C-BE32-E72D297353CC}">
              <c16:uniqueId val="{00000002-986C-4566-A062-EF2CC7647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362</c:v>
                </c:pt>
                <c:pt idx="3">
                  <c:v>328</c:v>
                </c:pt>
                <c:pt idx="6">
                  <c:v>287</c:v>
                </c:pt>
                <c:pt idx="9">
                  <c:v>204</c:v>
                </c:pt>
                <c:pt idx="12">
                  <c:v>168</c:v>
                </c:pt>
              </c:numCache>
            </c:numRef>
          </c:val>
          <c:extLst>
            <c:ext xmlns:c16="http://schemas.microsoft.com/office/drawing/2014/chart" uri="{C3380CC4-5D6E-409C-BE32-E72D297353CC}">
              <c16:uniqueId val="{00000003-986C-4566-A062-EF2CC7647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2446</c:v>
                </c:pt>
                <c:pt idx="3">
                  <c:v>2386</c:v>
                </c:pt>
                <c:pt idx="6">
                  <c:v>2444</c:v>
                </c:pt>
                <c:pt idx="9">
                  <c:v>2409</c:v>
                </c:pt>
                <c:pt idx="12">
                  <c:v>2361</c:v>
                </c:pt>
              </c:numCache>
            </c:numRef>
          </c:val>
          <c:extLst>
            <c:ext xmlns:c16="http://schemas.microsoft.com/office/drawing/2014/chart" uri="{C3380CC4-5D6E-409C-BE32-E72D297353CC}">
              <c16:uniqueId val="{00000004-986C-4566-A062-EF2CC7647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9135</c:v>
                </c:pt>
                <c:pt idx="3">
                  <c:v>9277</c:v>
                </c:pt>
                <c:pt idx="6">
                  <c:v>9378</c:v>
                </c:pt>
                <c:pt idx="9">
                  <c:v>9512</c:v>
                </c:pt>
                <c:pt idx="12">
                  <c:v>9861</c:v>
                </c:pt>
              </c:numCache>
            </c:numRef>
          </c:val>
          <c:extLst>
            <c:ext xmlns:c16="http://schemas.microsoft.com/office/drawing/2014/chart" uri="{C3380CC4-5D6E-409C-BE32-E72D297353CC}">
              <c16:uniqueId val="{00000005-986C-4566-A062-EF2CC7647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6C-4566-A062-EF2CC7647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59737</c:v>
                </c:pt>
                <c:pt idx="3">
                  <c:v>58117</c:v>
                </c:pt>
                <c:pt idx="6">
                  <c:v>59180</c:v>
                </c:pt>
                <c:pt idx="9">
                  <c:v>49901</c:v>
                </c:pt>
                <c:pt idx="12">
                  <c:v>52099</c:v>
                </c:pt>
              </c:numCache>
            </c:numRef>
          </c:val>
          <c:extLst>
            <c:ext xmlns:c16="http://schemas.microsoft.com/office/drawing/2014/chart" uri="{C3380CC4-5D6E-409C-BE32-E72D297353CC}">
              <c16:uniqueId val="{00000007-986C-4566-A062-EF2CC764751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11322</c:v>
                </c:pt>
                <c:pt idx="2">
                  <c:v>#N/A</c:v>
                </c:pt>
                <c:pt idx="3">
                  <c:v>#N/A</c:v>
                </c:pt>
                <c:pt idx="4">
                  <c:v>13731</c:v>
                </c:pt>
                <c:pt idx="5">
                  <c:v>#N/A</c:v>
                </c:pt>
                <c:pt idx="6">
                  <c:v>#N/A</c:v>
                </c:pt>
                <c:pt idx="7">
                  <c:v>18785</c:v>
                </c:pt>
                <c:pt idx="8">
                  <c:v>#N/A</c:v>
                </c:pt>
                <c:pt idx="9">
                  <c:v>#N/A</c:v>
                </c:pt>
                <c:pt idx="10">
                  <c:v>12227</c:v>
                </c:pt>
                <c:pt idx="11">
                  <c:v>#N/A</c:v>
                </c:pt>
                <c:pt idx="12">
                  <c:v>#N/A</c:v>
                </c:pt>
                <c:pt idx="13">
                  <c:v>17496</c:v>
                </c:pt>
                <c:pt idx="14">
                  <c:v>#N/A</c:v>
                </c:pt>
              </c:numCache>
            </c:numRef>
          </c:val>
          <c:smooth val="0"/>
          <c:extLst>
            <c:ext xmlns:c16="http://schemas.microsoft.com/office/drawing/2014/chart" uri="{C3380CC4-5D6E-409C-BE32-E72D297353CC}">
              <c16:uniqueId val="{00000008-986C-4566-A062-EF2CC764751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619881</c:v>
                </c:pt>
                <c:pt idx="5">
                  <c:v>610035</c:v>
                </c:pt>
                <c:pt idx="8">
                  <c:v>585836</c:v>
                </c:pt>
                <c:pt idx="11">
                  <c:v>565230</c:v>
                </c:pt>
                <c:pt idx="14">
                  <c:v>543821</c:v>
                </c:pt>
              </c:numCache>
            </c:numRef>
          </c:val>
          <c:extLst>
            <c:ext xmlns:c16="http://schemas.microsoft.com/office/drawing/2014/chart" uri="{C3380CC4-5D6E-409C-BE32-E72D297353CC}">
              <c16:uniqueId val="{00000000-0F76-4492-B93A-0605D9A128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10229</c:v>
                </c:pt>
                <c:pt idx="5">
                  <c:v>9181</c:v>
                </c:pt>
                <c:pt idx="8">
                  <c:v>8911</c:v>
                </c:pt>
                <c:pt idx="11">
                  <c:v>9746</c:v>
                </c:pt>
                <c:pt idx="14">
                  <c:v>9721</c:v>
                </c:pt>
              </c:numCache>
            </c:numRef>
          </c:val>
          <c:extLst>
            <c:ext xmlns:c16="http://schemas.microsoft.com/office/drawing/2014/chart" uri="{C3380CC4-5D6E-409C-BE32-E72D297353CC}">
              <c16:uniqueId val="{00000001-0F76-4492-B93A-0605D9A128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70409</c:v>
                </c:pt>
                <c:pt idx="5">
                  <c:v>87687</c:v>
                </c:pt>
                <c:pt idx="8">
                  <c:v>82641</c:v>
                </c:pt>
                <c:pt idx="11">
                  <c:v>95997</c:v>
                </c:pt>
                <c:pt idx="14">
                  <c:v>100790</c:v>
                </c:pt>
              </c:numCache>
            </c:numRef>
          </c:val>
          <c:extLst>
            <c:ext xmlns:c16="http://schemas.microsoft.com/office/drawing/2014/chart" uri="{C3380CC4-5D6E-409C-BE32-E72D297353CC}">
              <c16:uniqueId val="{00000002-0F76-4492-B93A-0605D9A128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76-4492-B93A-0605D9A128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76-4492-B93A-0605D9A128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12281</c:v>
                </c:pt>
                <c:pt idx="3">
                  <c:v>11352</c:v>
                </c:pt>
                <c:pt idx="6">
                  <c:v>11492</c:v>
                </c:pt>
                <c:pt idx="9">
                  <c:v>10327</c:v>
                </c:pt>
                <c:pt idx="12">
                  <c:v>9491</c:v>
                </c:pt>
              </c:numCache>
            </c:numRef>
          </c:val>
          <c:extLst>
            <c:ext xmlns:c16="http://schemas.microsoft.com/office/drawing/2014/chart" uri="{C3380CC4-5D6E-409C-BE32-E72D297353CC}">
              <c16:uniqueId val="{00000005-0F76-4492-B93A-0605D9A128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98783</c:v>
                </c:pt>
                <c:pt idx="3">
                  <c:v>94843</c:v>
                </c:pt>
                <c:pt idx="6">
                  <c:v>91670</c:v>
                </c:pt>
                <c:pt idx="9">
                  <c:v>93143</c:v>
                </c:pt>
                <c:pt idx="12">
                  <c:v>91365</c:v>
                </c:pt>
              </c:numCache>
            </c:numRef>
          </c:val>
          <c:extLst>
            <c:ext xmlns:c16="http://schemas.microsoft.com/office/drawing/2014/chart" uri="{C3380CC4-5D6E-409C-BE32-E72D297353CC}">
              <c16:uniqueId val="{00000006-0F76-4492-B93A-0605D9A128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1483</c:v>
                </c:pt>
                <c:pt idx="3">
                  <c:v>1240</c:v>
                </c:pt>
                <c:pt idx="6">
                  <c:v>1215</c:v>
                </c:pt>
                <c:pt idx="9">
                  <c:v>1125</c:v>
                </c:pt>
                <c:pt idx="12">
                  <c:v>1072</c:v>
                </c:pt>
              </c:numCache>
            </c:numRef>
          </c:val>
          <c:extLst>
            <c:ext xmlns:c16="http://schemas.microsoft.com/office/drawing/2014/chart" uri="{C3380CC4-5D6E-409C-BE32-E72D297353CC}">
              <c16:uniqueId val="{00000007-0F76-4492-B93A-0605D9A128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20341</c:v>
                </c:pt>
                <c:pt idx="3">
                  <c:v>18774</c:v>
                </c:pt>
                <c:pt idx="6">
                  <c:v>17089</c:v>
                </c:pt>
                <c:pt idx="9">
                  <c:v>16341</c:v>
                </c:pt>
                <c:pt idx="12">
                  <c:v>15574</c:v>
                </c:pt>
              </c:numCache>
            </c:numRef>
          </c:val>
          <c:extLst>
            <c:ext xmlns:c16="http://schemas.microsoft.com/office/drawing/2014/chart" uri="{C3380CC4-5D6E-409C-BE32-E72D297353CC}">
              <c16:uniqueId val="{00000008-0F76-4492-B93A-0605D9A128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2994</c:v>
                </c:pt>
                <c:pt idx="3">
                  <c:v>1898</c:v>
                </c:pt>
                <c:pt idx="6">
                  <c:v>1430</c:v>
                </c:pt>
                <c:pt idx="9">
                  <c:v>1094</c:v>
                </c:pt>
                <c:pt idx="12">
                  <c:v>2010</c:v>
                </c:pt>
              </c:numCache>
            </c:numRef>
          </c:val>
          <c:extLst>
            <c:ext xmlns:c16="http://schemas.microsoft.com/office/drawing/2014/chart" uri="{C3380CC4-5D6E-409C-BE32-E72D297353CC}">
              <c16:uniqueId val="{00000009-0F76-4492-B93A-0605D9A128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952514</c:v>
                </c:pt>
                <c:pt idx="3">
                  <c:v>951728</c:v>
                </c:pt>
                <c:pt idx="6">
                  <c:v>927537</c:v>
                </c:pt>
                <c:pt idx="9">
                  <c:v>916784</c:v>
                </c:pt>
                <c:pt idx="12">
                  <c:v>905370</c:v>
                </c:pt>
              </c:numCache>
            </c:numRef>
          </c:val>
          <c:extLst>
            <c:ext xmlns:c16="http://schemas.microsoft.com/office/drawing/2014/chart" uri="{C3380CC4-5D6E-409C-BE32-E72D297353CC}">
              <c16:uniqueId val="{0000000A-0F76-4492-B93A-0605D9A128BF}"/>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387876</c:v>
                </c:pt>
                <c:pt idx="2">
                  <c:v>#N/A</c:v>
                </c:pt>
                <c:pt idx="3">
                  <c:v>#N/A</c:v>
                </c:pt>
                <c:pt idx="4">
                  <c:v>372932</c:v>
                </c:pt>
                <c:pt idx="5">
                  <c:v>#N/A</c:v>
                </c:pt>
                <c:pt idx="6">
                  <c:v>#N/A</c:v>
                </c:pt>
                <c:pt idx="7">
                  <c:v>373045</c:v>
                </c:pt>
                <c:pt idx="8">
                  <c:v>#N/A</c:v>
                </c:pt>
                <c:pt idx="9">
                  <c:v>#N/A</c:v>
                </c:pt>
                <c:pt idx="10">
                  <c:v>367841</c:v>
                </c:pt>
                <c:pt idx="11">
                  <c:v>#N/A</c:v>
                </c:pt>
                <c:pt idx="12">
                  <c:v>#N/A</c:v>
                </c:pt>
                <c:pt idx="13">
                  <c:v>370549</c:v>
                </c:pt>
                <c:pt idx="14">
                  <c:v>#N/A</c:v>
                </c:pt>
              </c:numCache>
            </c:numRef>
          </c:val>
          <c:smooth val="0"/>
          <c:extLst>
            <c:ext xmlns:c16="http://schemas.microsoft.com/office/drawing/2014/chart" uri="{C3380CC4-5D6E-409C-BE32-E72D297353CC}">
              <c16:uniqueId val="{0000000B-0F76-4492-B93A-0605D9A128BF}"/>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17805</c:v>
                </c:pt>
                <c:pt idx="1">
                  <c:v>17876</c:v>
                </c:pt>
                <c:pt idx="2">
                  <c:v>18444</c:v>
                </c:pt>
              </c:numCache>
            </c:numRef>
          </c:val>
          <c:extLst>
            <c:ext xmlns:c16="http://schemas.microsoft.com/office/drawing/2014/chart" uri="{C3380CC4-5D6E-409C-BE32-E72D297353CC}">
              <c16:uniqueId val="{00000000-E00A-4E47-A93F-7AC3B3B06E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6837</c:v>
                </c:pt>
                <c:pt idx="1">
                  <c:v>9838</c:v>
                </c:pt>
                <c:pt idx="2">
                  <c:v>10202</c:v>
                </c:pt>
              </c:numCache>
            </c:numRef>
          </c:val>
          <c:extLst>
            <c:ext xmlns:c16="http://schemas.microsoft.com/office/drawing/2014/chart" uri="{C3380CC4-5D6E-409C-BE32-E72D297353CC}">
              <c16:uniqueId val="{00000001-E00A-4E47-A93F-7AC3B3B06E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20541</c:v>
                </c:pt>
                <c:pt idx="1">
                  <c:v>24977</c:v>
                </c:pt>
                <c:pt idx="2">
                  <c:v>25250</c:v>
                </c:pt>
              </c:numCache>
            </c:numRef>
          </c:val>
          <c:extLst>
            <c:ext xmlns:c16="http://schemas.microsoft.com/office/drawing/2014/chart" uri="{C3380CC4-5D6E-409C-BE32-E72D297353CC}">
              <c16:uniqueId val="{00000002-E00A-4E47-A93F-7AC3B3B06E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元利償還金については、県債の新規発行の抑制や繰上償還に努めたことにより減少傾向にありますが、令和６年度決算では、決算剰余金を活用した借換債の発行中止により、増加しました。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引き続き、県債の新規発行の抑制や繰上償還に取り組み、実質公債費比率の改善に努めます。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減債基金積立相当額（毎年度の積立額を発行額の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分の１として設定した場合の額）と同等の額を減債基金に積立てており、積立不足は生じていません。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一般会計等に係る地方債の現在高は、県債の新規発行の抑制や繰上償還に努めたことにより減少傾向にあり、地方債の現在高が前年度から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億円減少したものの、基準財政需要額算入見込額が減少したことにより、分子全体を引き上げています。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今後も、財政規模が類似している他県の状況も踏まえつつ、県債の新規発行の抑制や繰上償還に取り組み、将来負担比率の改善に努めます。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主な基金では、財政調整基金は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億円の増、減債基金は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年度の国民スポーツ大会の運営費の負担に備えるための国民スポーツ大会・全国障害者スポーツ大会開催基金は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億円の増、定年引上げ期間中の退職手当の財源の年度間調整を図るための退職手当基金は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億円の減、医療・介護サービスの提供体制改革に資する事業に活用する医療介護総合確保促進基金は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億円の増、新型コロナウイルス感染症の拡大の影響を受けた事業者の資金繰りを支援する制度融資新型コロナウイルス感染症対策基金は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億円の減、文化振興のための教育文化振興基金は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億円の減であり、基金全体としては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億円の増となりました。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基金の使途に基づき計画的な積立、取り崩しを行うとともに、財政調整基金は第２期中期財政運営方針に基づき、今後の予想し得ない状況変化に備えるため、令和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・医療介護総合確保促進基金　　　　　　　　：医療・介護サービスの提供体制改革に資する事業の推進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・制度融資新型コロナウイルス感染症対策基金：新型コロナウイルス感染症の拡大の影響を受けた事業者の資金繰りを支援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・教育文化振興基金　　　　　　　　　　　　：文化の振興に関する事業の推進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年度に開催予定の国民スポーツ大会・全国障害者スポーツ大会の開催に要する経費に</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充てるための基金</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・後期高齢者医療財政安定化基金　　　　　　：後期高齢者広域連合の財政安定化のための基金</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・医療介護総合確保促進基金　　　　　　　　：医療介護サービスの提供のための事業を実施するための取崩と、次年度以降実施分として</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国の補助金と一般財源の積立を行った。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・制度融資新型コロナウイルス感染症対策基金：新型コロナウイルス感染症の拡大を受けた事業者の資金繰りを支援する事業を実施するための取崩と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次年度以降実施分として積立を行った。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・教育文化振興基金　　　　　　　　　　　　：県立美術館の企画展の実施等に係る経費として取崩を行った。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：決算剰余金を活用し、令和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年度に開催予定の国民スポーツ大会・全国障害者スポーツ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大会の開催に要する経費に充てるため積立を行った。</a:t>
          </a:r>
          <a:endParaRPr kumimoji="1" lang="en-US" altLang="ja-JP" sz="1200" b="0" i="0" u="none" strike="sng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・制度融資新型コロナウイルス感染症対策基金：新型コロナウイルス感染症に係る制度融資の実績を踏まえ積立・取崩予定。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・国民スポーツ大会・全国障害者スポーツ大会開催基金：令和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年度の開催に向けて、令和７年度からの５年間で</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億円程度の積立を予定し、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毎年度、必要な事業費に応じて取崩を行う予定。</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基金運用利息収入や島根原子力発電所２号機の営業運転再開により、課税される核燃料税（価額割）収入を積み立てたことにより、残高は前年度より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令和６年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月に策定した第２期中期財政運営方針に基づき、今後の予想し得ない状況変化に備えるため、令和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計画的な県債の償還に活用するために、決算剰余金を活用した積立・取り崩しを行っており、前年度より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億円増加しています。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計画的に取り崩しを行い、令和７年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月の財政見通しでは、令和８年度末には残高がゼロとなる見込みでしたが、令和７年度２月補正で、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国補正により臨時財政対策債の元利償還金の一部を償還するための財源（地方交付税）が措置されたため、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億円を追加で積立予定です。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人口減少・高齢化が進行し、産業集積も乏しい本県は、県税収入は歳入総額の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％程度と脆弱な財政基盤となっています。</a:t>
          </a:r>
          <a:endParaRPr kumimoji="1" lang="en-US" altLang="ja-JP" sz="1300" strike="sng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令和６年度は、個人県民税が定額減税により減少しましたが、一方で、地方消費税や法人事業税等が増加したことなどにより上昇しました。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産業振興による税源涵養により県税収入の増加を図るとともに、県税徴収を強化するなど一層の税収確保に努めます。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39</xdr:row>
      <xdr:rowOff>57150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48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80027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57150</xdr:rowOff>
    </xdr:from>
    <xdr:to>
      <xdr:col>24</xdr:col>
      <xdr:colOff>12700</xdr:colOff>
      <xdr:row>39</xdr:row>
      <xdr:rowOff>57150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674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67437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149877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66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67437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118127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「財政運営指針（平成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月策定）」、「中期財政運営方針（令和元年</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月策定）」に基づき、行政の効率化、事務事業の見直し、財源の確保などに努めてきた結果、類似団体平均を下回っています。</a:t>
          </a:r>
          <a:endParaRPr kumimoji="1" lang="en-US" altLang="ja-JP" sz="1050" strike="sngStrike" baseline="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令和６年度は、分子の人件費等が増加したことなどにより、前年度から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a:t>
          </a:r>
        </a:p>
        <a:p>
          <a:r>
            <a:rPr kumimoji="1" lang="ja-JP" altLang="en-US" sz="1050">
              <a:latin typeface="ＭＳ Ｐゴシック" panose="020B0600070205080204" pitchFamily="50" charset="-128"/>
              <a:ea typeface="ＭＳ Ｐゴシック" panose="020B0600070205080204" pitchFamily="50" charset="-128"/>
            </a:rPr>
            <a:t>　今後も人口減少に打ち勝ち、笑顔で暮らせる島根をつくる「島根創生」を推進するため、スクラップ・アンド・ビルドの徹底や行政の効率化・最適化、財源の確保の努力を継続し、基金の確保や県債残高の縮減などを図りながら、安定的な財政運営を行っていきます。</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8" name="財政構造の弾力性グラフ枠">
          <a:extLst>
            <a:ext uri="{FF2B5EF4-FFF2-40B4-BE49-F238E27FC236}">
              <a16:creationId xmlns:a16="http://schemas.microsoft.com/office/drawing/2014/main"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83312</xdr:rowOff>
    </xdr:from>
    <xdr:to>
      <xdr:col>23</xdr:col>
      <xdr:colOff>133350</xdr:colOff>
      <xdr:row>66</xdr:row>
      <xdr:rowOff>97028</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flipV="1">
          <a:off x="4953000" y="10370312"/>
          <a:ext cx="0" cy="1042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0" name="財政構造の弾力性最小値テキスト">
          <a:extLst>
            <a:ext uri="{FF2B5EF4-FFF2-40B4-BE49-F238E27FC236}">
              <a16:creationId xmlns:a16="http://schemas.microsoft.com/office/drawing/2014/main" id="{00000000-0008-0000-0300-000078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169689</xdr:rowOff>
    </xdr:from>
    <xdr:ext cx="762000" cy="259045"/>
    <xdr:sp macro="" textlink="">
      <xdr:nvSpPr>
        <xdr:cNvPr id="122" name="財政構造の弾力性最大値テキスト">
          <a:extLst>
            <a:ext uri="{FF2B5EF4-FFF2-40B4-BE49-F238E27FC236}">
              <a16:creationId xmlns:a16="http://schemas.microsoft.com/office/drawing/2014/main" id="{00000000-0008-0000-0300-00007A000000}"/>
            </a:ext>
          </a:extLst>
        </xdr:cNvPr>
        <xdr:cNvSpPr txBox="1"/>
      </xdr:nvSpPr>
      <xdr:spPr>
        <a:xfrm>
          <a:off x="5041900" y="101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83312</xdr:rowOff>
    </xdr:from>
    <xdr:to>
      <xdr:col>24</xdr:col>
      <xdr:colOff>12700</xdr:colOff>
      <xdr:row>60</xdr:row>
      <xdr:rowOff>83312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037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90678</xdr:rowOff>
    </xdr:from>
    <xdr:to>
      <xdr:col>23</xdr:col>
      <xdr:colOff>133350</xdr:colOff>
      <xdr:row>61</xdr:row>
      <xdr:rowOff>18034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114800" y="1020622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25" name="財政構造の弾力性平均値テキスト">
          <a:extLst>
            <a:ext uri="{FF2B5EF4-FFF2-40B4-BE49-F238E27FC236}">
              <a16:creationId xmlns:a16="http://schemas.microsoft.com/office/drawing/2014/main" id="{00000000-0008-0000-0300-00007D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26" name="フローチャート: 判断 125">
          <a:extLst>
            <a:ext uri="{FF2B5EF4-FFF2-40B4-BE49-F238E27FC236}">
              <a16:creationId xmlns:a16="http://schemas.microsoft.com/office/drawing/2014/main" id="{00000000-0008-0000-0300-00007E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90678</xdr:rowOff>
    </xdr:from>
    <xdr:to>
      <xdr:col>19</xdr:col>
      <xdr:colOff>133350</xdr:colOff>
      <xdr:row>61</xdr:row>
      <xdr:rowOff>104902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3225800" y="1020622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92710</xdr:rowOff>
    </xdr:from>
    <xdr:to>
      <xdr:col>19</xdr:col>
      <xdr:colOff>184150</xdr:colOff>
      <xdr:row>62</xdr:row>
      <xdr:rowOff>22860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064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7637</xdr:rowOff>
    </xdr:from>
    <xdr:ext cx="7366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3733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20828</xdr:rowOff>
    </xdr:from>
    <xdr:to>
      <xdr:col>15</xdr:col>
      <xdr:colOff>82550</xdr:colOff>
      <xdr:row>61</xdr:row>
      <xdr:rowOff>104902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2336800" y="9964928"/>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169926</xdr:rowOff>
    </xdr:from>
    <xdr:to>
      <xdr:col>15</xdr:col>
      <xdr:colOff>133350</xdr:colOff>
      <xdr:row>62</xdr:row>
      <xdr:rowOff>100076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20828</xdr:rowOff>
    </xdr:from>
    <xdr:to>
      <xdr:col>11</xdr:col>
      <xdr:colOff>31750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1447800" y="9964928"/>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134112</xdr:rowOff>
    </xdr:from>
    <xdr:to>
      <xdr:col>11</xdr:col>
      <xdr:colOff>82550</xdr:colOff>
      <xdr:row>59</xdr:row>
      <xdr:rowOff>64262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2286000" y="1007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49039</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19558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138684</xdr:rowOff>
    </xdr:from>
    <xdr:to>
      <xdr:col>23</xdr:col>
      <xdr:colOff>184150</xdr:colOff>
      <xdr:row>61</xdr:row>
      <xdr:rowOff>68834</xdr:rowOff>
    </xdr:to>
    <xdr:sp macro="" textlink="">
      <xdr:nvSpPr>
        <xdr:cNvPr id="143" name="楕円 142">
          <a:extLst>
            <a:ext uri="{FF2B5EF4-FFF2-40B4-BE49-F238E27FC236}">
              <a16:creationId xmlns:a16="http://schemas.microsoft.com/office/drawing/2014/main" id="{00000000-0008-0000-0300-00008F000000}"/>
            </a:ext>
          </a:extLst>
        </xdr:cNvPr>
        <xdr:cNvSpPr/>
      </xdr:nvSpPr>
      <xdr:spPr>
        <a:xfrm>
          <a:off x="49022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59961</xdr:rowOff>
    </xdr:from>
    <xdr:ext cx="762000" cy="259045"/>
    <xdr:sp macro="" textlink="">
      <xdr:nvSpPr>
        <xdr:cNvPr id="144" name="財政構造の弾力性該当値テキスト">
          <a:extLst>
            <a:ext uri="{FF2B5EF4-FFF2-40B4-BE49-F238E27FC236}">
              <a16:creationId xmlns:a16="http://schemas.microsoft.com/office/drawing/2014/main" id="{00000000-0008-0000-0300-000090000000}"/>
            </a:ext>
          </a:extLst>
        </xdr:cNvPr>
        <xdr:cNvSpPr txBox="1"/>
      </xdr:nvSpPr>
      <xdr:spPr>
        <a:xfrm>
          <a:off x="5041900" y="1034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39878</xdr:rowOff>
    </xdr:from>
    <xdr:to>
      <xdr:col>19</xdr:col>
      <xdr:colOff>184150</xdr:colOff>
      <xdr:row>59</xdr:row>
      <xdr:rowOff>141478</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064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151655</xdr:rowOff>
    </xdr:from>
    <xdr:ext cx="7366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733800" y="992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141478</xdr:rowOff>
    </xdr:from>
    <xdr:to>
      <xdr:col>11</xdr:col>
      <xdr:colOff>82550</xdr:colOff>
      <xdr:row>58</xdr:row>
      <xdr:rowOff>71628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2286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81805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55800" y="968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3" name="正方形/長方形 152">
          <a:extLst>
            <a:ext uri="{FF2B5EF4-FFF2-40B4-BE49-F238E27FC236}">
              <a16:creationId xmlns:a16="http://schemas.microsoft.com/office/drawing/2014/main"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県土が東西に長く、離島、中山間地域を抱える本県は、行政サービスを実施する上で効率的に実施することが困難な面があることから、国が基準を定めている教員や警察官をはじめとした職員数及び人件費・物件費等の内部管理経費が多くならざるを得ない状況にあります。</a:t>
          </a:r>
        </a:p>
        <a:p>
          <a:r>
            <a:rPr kumimoji="1" lang="ja-JP" altLang="en-US" sz="850">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850">
              <a:latin typeface="ＭＳ Ｐゴシック" panose="020B0600070205080204" pitchFamily="50" charset="-128"/>
              <a:ea typeface="ＭＳ Ｐゴシック" panose="020B0600070205080204" pitchFamily="50" charset="-128"/>
            </a:rPr>
            <a:t>29</a:t>
          </a:r>
          <a:r>
            <a:rPr kumimoji="1" lang="ja-JP" altLang="en-US" sz="850">
              <a:latin typeface="ＭＳ Ｐゴシック" panose="020B0600070205080204" pitchFamily="50" charset="-128"/>
              <a:ea typeface="ＭＳ Ｐゴシック" panose="020B0600070205080204" pitchFamily="50" charset="-128"/>
            </a:rPr>
            <a:t>年</a:t>
          </a:r>
          <a:r>
            <a:rPr kumimoji="1" lang="en-US" altLang="ja-JP" sz="850">
              <a:latin typeface="ＭＳ Ｐゴシック" panose="020B0600070205080204" pitchFamily="50" charset="-128"/>
              <a:ea typeface="ＭＳ Ｐゴシック" panose="020B0600070205080204" pitchFamily="50" charset="-128"/>
            </a:rPr>
            <a:t>4</a:t>
          </a:r>
          <a:r>
            <a:rPr kumimoji="1" lang="ja-JP" altLang="en-US" sz="850">
              <a:latin typeface="ＭＳ Ｐゴシック" panose="020B0600070205080204" pitchFamily="50" charset="-128"/>
              <a:ea typeface="ＭＳ Ｐゴシック" panose="020B0600070205080204" pitchFamily="50" charset="-128"/>
            </a:rPr>
            <a:t>月時点では平成</a:t>
          </a:r>
          <a:r>
            <a:rPr kumimoji="1" lang="en-US" altLang="ja-JP" sz="850">
              <a:latin typeface="ＭＳ Ｐゴシック" panose="020B0600070205080204" pitchFamily="50" charset="-128"/>
              <a:ea typeface="ＭＳ Ｐゴシック" panose="020B0600070205080204" pitchFamily="50" charset="-128"/>
            </a:rPr>
            <a:t>15</a:t>
          </a:r>
          <a:r>
            <a:rPr kumimoji="1" lang="ja-JP" altLang="en-US" sz="850">
              <a:latin typeface="ＭＳ Ｐゴシック" panose="020B0600070205080204" pitchFamily="50" charset="-128"/>
              <a:ea typeface="ＭＳ Ｐゴシック" panose="020B0600070205080204" pitchFamily="50" charset="-128"/>
            </a:rPr>
            <a:t>年度からの累計で</a:t>
          </a:r>
          <a:r>
            <a:rPr kumimoji="1" lang="en-US" altLang="ja-JP" sz="850">
              <a:latin typeface="ＭＳ Ｐゴシック" panose="020B0600070205080204" pitchFamily="50" charset="-128"/>
              <a:ea typeface="ＭＳ Ｐゴシック" panose="020B0600070205080204" pitchFamily="50" charset="-128"/>
            </a:rPr>
            <a:t>1,146</a:t>
          </a:r>
          <a:r>
            <a:rPr kumimoji="1" lang="ja-JP" altLang="en-US" sz="850">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r>
            <a:rPr kumimoji="1" lang="ja-JP" altLang="en-US" sz="850">
              <a:latin typeface="ＭＳ Ｐゴシック" panose="020B0600070205080204" pitchFamily="50" charset="-128"/>
              <a:ea typeface="ＭＳ Ｐゴシック" panose="020B0600070205080204" pitchFamily="50" charset="-128"/>
            </a:rPr>
            <a:t>　また、内部管理経費については、これまでも地方機関をはじめとする県立機関の廃止統合や公の施設への指定管理者制度の導入等を実施してきており、今後も経費の削減に引き続き努めます。</a:t>
          </a:r>
        </a:p>
      </xdr:txBody>
    </xdr:sp>
    <xdr:clientData/>
  </xdr:twoCellAnchor>
  <xdr:oneCellAnchor>
    <xdr:from>
      <xdr:col>3</xdr:col>
      <xdr:colOff>95250</xdr:colOff>
      <xdr:row>77</xdr:row>
      <xdr:rowOff>6350</xdr:rowOff>
    </xdr:from>
    <xdr:ext cx="349839" cy="22570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5" name="直線コネクタ 164">
          <a:extLst>
            <a:ext uri="{FF2B5EF4-FFF2-40B4-BE49-F238E27FC236}">
              <a16:creationId xmlns:a16="http://schemas.microsoft.com/office/drawing/2014/main" id="{00000000-0008-0000-0300-0000A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79" name="人件費・物件費等の状況グラフ枠">
          <a:extLst>
            <a:ext uri="{FF2B5EF4-FFF2-40B4-BE49-F238E27FC236}">
              <a16:creationId xmlns:a16="http://schemas.microsoft.com/office/drawing/2014/main" id="{00000000-0008-0000-0300-0000B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98817</xdr:rowOff>
    </xdr:from>
    <xdr:to>
      <xdr:col>23</xdr:col>
      <xdr:colOff>133350</xdr:colOff>
      <xdr:row>87</xdr:row>
      <xdr:rowOff>98537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flipV="1">
          <a:off x="4953000" y="13986267"/>
          <a:ext cx="0" cy="10284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70614</xdr:rowOff>
    </xdr:from>
    <xdr:ext cx="762000" cy="259045"/>
    <xdr:sp macro="" textlink="">
      <xdr:nvSpPr>
        <xdr:cNvPr id="181" name="人件費・物件費等の状況最小値テキスト">
          <a:extLst>
            <a:ext uri="{FF2B5EF4-FFF2-40B4-BE49-F238E27FC236}">
              <a16:creationId xmlns:a16="http://schemas.microsoft.com/office/drawing/2014/main" id="{00000000-0008-0000-0300-0000B5000000}"/>
            </a:ext>
          </a:extLst>
        </xdr:cNvPr>
        <xdr:cNvSpPr txBox="1"/>
      </xdr:nvSpPr>
      <xdr:spPr>
        <a:xfrm>
          <a:off x="5041900" y="1498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98537</xdr:rowOff>
    </xdr:from>
    <xdr:to>
      <xdr:col>24</xdr:col>
      <xdr:colOff>12700</xdr:colOff>
      <xdr:row>87</xdr:row>
      <xdr:rowOff>98537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4864100" y="150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13744</xdr:rowOff>
    </xdr:from>
    <xdr:ext cx="762000" cy="259045"/>
    <xdr:sp macro="" textlink="">
      <xdr:nvSpPr>
        <xdr:cNvPr id="183" name="人件費・物件費等の状況最大値テキスト">
          <a:extLst>
            <a:ext uri="{FF2B5EF4-FFF2-40B4-BE49-F238E27FC236}">
              <a16:creationId xmlns:a16="http://schemas.microsoft.com/office/drawing/2014/main" id="{00000000-0008-0000-0300-0000B7000000}"/>
            </a:ext>
          </a:extLst>
        </xdr:cNvPr>
        <xdr:cNvSpPr txBox="1"/>
      </xdr:nvSpPr>
      <xdr:spPr>
        <a:xfrm>
          <a:off x="5041900" y="1372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98817</xdr:rowOff>
    </xdr:from>
    <xdr:to>
      <xdr:col>24</xdr:col>
      <xdr:colOff>12700</xdr:colOff>
      <xdr:row>81</xdr:row>
      <xdr:rowOff>98817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39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6004</xdr:rowOff>
    </xdr:from>
    <xdr:to>
      <xdr:col>23</xdr:col>
      <xdr:colOff>133350</xdr:colOff>
      <xdr:row>87</xdr:row>
      <xdr:rowOff>98537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114800" y="14750704"/>
          <a:ext cx="838200" cy="2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148457</xdr:rowOff>
    </xdr:from>
    <xdr:ext cx="762000" cy="259045"/>
    <xdr:sp macro="" textlink="">
      <xdr:nvSpPr>
        <xdr:cNvPr id="186" name="人件費・物件費等の状況平均値テキスト">
          <a:extLst>
            <a:ext uri="{FF2B5EF4-FFF2-40B4-BE49-F238E27FC236}">
              <a16:creationId xmlns:a16="http://schemas.microsoft.com/office/drawing/2014/main" id="{00000000-0008-0000-0300-0000BA000000}"/>
            </a:ext>
          </a:extLst>
        </xdr:cNvPr>
        <xdr:cNvSpPr txBox="1"/>
      </xdr:nvSpPr>
      <xdr:spPr>
        <a:xfrm>
          <a:off x="5041900" y="14378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131930</xdr:rowOff>
    </xdr:from>
    <xdr:to>
      <xdr:col>23</xdr:col>
      <xdr:colOff>184150</xdr:colOff>
      <xdr:row>85</xdr:row>
      <xdr:rowOff>62080</xdr:rowOff>
    </xdr:to>
    <xdr:sp macro="" textlink="">
      <xdr:nvSpPr>
        <xdr:cNvPr id="187" name="フローチャート: 判断 186">
          <a:extLst>
            <a:ext uri="{FF2B5EF4-FFF2-40B4-BE49-F238E27FC236}">
              <a16:creationId xmlns:a16="http://schemas.microsoft.com/office/drawing/2014/main" id="{00000000-0008-0000-0300-0000BB000000}"/>
            </a:ext>
          </a:extLst>
        </xdr:cNvPr>
        <xdr:cNvSpPr/>
      </xdr:nvSpPr>
      <xdr:spPr>
        <a:xfrm>
          <a:off x="4902200" y="145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6004</xdr:rowOff>
    </xdr:from>
    <xdr:to>
      <xdr:col>19</xdr:col>
      <xdr:colOff>133350</xdr:colOff>
      <xdr:row>89</xdr:row>
      <xdr:rowOff>19056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3225800" y="14750704"/>
          <a:ext cx="889000" cy="5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102659</xdr:rowOff>
    </xdr:from>
    <xdr:to>
      <xdr:col>19</xdr:col>
      <xdr:colOff>184150</xdr:colOff>
      <xdr:row>84</xdr:row>
      <xdr:rowOff>32809</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064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42986</xdr:rowOff>
    </xdr:from>
    <xdr:ext cx="7366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3733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54479</xdr:rowOff>
    </xdr:from>
    <xdr:to>
      <xdr:col>15</xdr:col>
      <xdr:colOff>82550</xdr:colOff>
      <xdr:row>89</xdr:row>
      <xdr:rowOff>19056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2336800" y="14456279"/>
          <a:ext cx="889000" cy="8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119335</xdr:rowOff>
    </xdr:from>
    <xdr:to>
      <xdr:col>15</xdr:col>
      <xdr:colOff>133350</xdr:colOff>
      <xdr:row>86</xdr:row>
      <xdr:rowOff>49485</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3175000" y="1469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59662</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2844800" y="1446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125634</xdr:rowOff>
    </xdr:from>
    <xdr:to>
      <xdr:col>11</xdr:col>
      <xdr:colOff>31750</xdr:colOff>
      <xdr:row>84</xdr:row>
      <xdr:rowOff>54479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1447800" y="14184534"/>
          <a:ext cx="889000" cy="27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159336</xdr:rowOff>
    </xdr:from>
    <xdr:to>
      <xdr:col>11</xdr:col>
      <xdr:colOff>82550</xdr:colOff>
      <xdr:row>82</xdr:row>
      <xdr:rowOff>89486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2286000" y="1404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99663</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955800" y="138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159389</xdr:rowOff>
    </xdr:from>
    <xdr:to>
      <xdr:col>7</xdr:col>
      <xdr:colOff>31750</xdr:colOff>
      <xdr:row>80</xdr:row>
      <xdr:rowOff>89539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1397000" y="1370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99716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066800" y="1347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47737</xdr:rowOff>
    </xdr:from>
    <xdr:to>
      <xdr:col>23</xdr:col>
      <xdr:colOff>184150</xdr:colOff>
      <xdr:row>87</xdr:row>
      <xdr:rowOff>149337</xdr:rowOff>
    </xdr:to>
    <xdr:sp macro="" textlink="">
      <xdr:nvSpPr>
        <xdr:cNvPr id="204" name="楕円 203">
          <a:extLst>
            <a:ext uri="{FF2B5EF4-FFF2-40B4-BE49-F238E27FC236}">
              <a16:creationId xmlns:a16="http://schemas.microsoft.com/office/drawing/2014/main" id="{00000000-0008-0000-0300-0000CC000000}"/>
            </a:ext>
          </a:extLst>
        </xdr:cNvPr>
        <xdr:cNvSpPr/>
      </xdr:nvSpPr>
      <xdr:spPr>
        <a:xfrm>
          <a:off x="4902200" y="149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115064</xdr:rowOff>
    </xdr:from>
    <xdr:ext cx="762000" cy="259045"/>
    <xdr:sp macro="" textlink="">
      <xdr:nvSpPr>
        <xdr:cNvPr id="205" name="人件費・物件費等の状況該当値テキスト">
          <a:extLst>
            <a:ext uri="{FF2B5EF4-FFF2-40B4-BE49-F238E27FC236}">
              <a16:creationId xmlns:a16="http://schemas.microsoft.com/office/drawing/2014/main" id="{00000000-0008-0000-0300-0000CD000000}"/>
            </a:ext>
          </a:extLst>
        </xdr:cNvPr>
        <xdr:cNvSpPr txBox="1"/>
      </xdr:nvSpPr>
      <xdr:spPr>
        <a:xfrm>
          <a:off x="5041900" y="1485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126654</xdr:rowOff>
    </xdr:from>
    <xdr:to>
      <xdr:col>19</xdr:col>
      <xdr:colOff>184150</xdr:colOff>
      <xdr:row>86</xdr:row>
      <xdr:rowOff>56804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064000" y="146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41581</xdr:rowOff>
    </xdr:from>
    <xdr:ext cx="7366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733800" y="1478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139706</xdr:rowOff>
    </xdr:from>
    <xdr:to>
      <xdr:col>15</xdr:col>
      <xdr:colOff>133350</xdr:colOff>
      <xdr:row>89</xdr:row>
      <xdr:rowOff>69856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3175000" y="152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54633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53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3679</xdr:rowOff>
    </xdr:from>
    <xdr:to>
      <xdr:col>11</xdr:col>
      <xdr:colOff>82550</xdr:colOff>
      <xdr:row>84</xdr:row>
      <xdr:rowOff>105279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2286000" y="144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90056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49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74834</xdr:rowOff>
    </xdr:from>
    <xdr:to>
      <xdr:col>7</xdr:col>
      <xdr:colOff>31750</xdr:colOff>
      <xdr:row>83</xdr:row>
      <xdr:rowOff>4984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1397000" y="1413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161211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22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4" name="正方形/長方形 213">
          <a:extLst>
            <a:ext uri="{FF2B5EF4-FFF2-40B4-BE49-F238E27FC236}">
              <a16:creationId xmlns:a16="http://schemas.microsoft.com/office/drawing/2014/main" id="{00000000-0008-0000-0300-0000D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年度からの地域給の導入や諸手当の見直しをはじめとした様々な取組の結果、指数は全国で６番目に低い水準となっています。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給与の特例減額については平成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年度から実施していますが、令和６年度の減額率は、特別職：</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％となっています。</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7" name="給与水準   （国との比較）グラフ枠">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111761</xdr:rowOff>
    </xdr:from>
    <xdr:to>
      <xdr:col>81</xdr:col>
      <xdr:colOff>44450</xdr:colOff>
      <xdr:row>88</xdr:row>
      <xdr:rowOff>96520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flipV="1">
          <a:off x="17018000" y="1417066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39" name="給与水準   （国との比較）最小値テキスト">
          <a:extLst>
            <a:ext uri="{FF2B5EF4-FFF2-40B4-BE49-F238E27FC236}">
              <a16:creationId xmlns:a16="http://schemas.microsoft.com/office/drawing/2014/main" id="{00000000-0008-0000-0300-0000EF000000}"/>
            </a:ext>
          </a:extLst>
        </xdr:cNvPr>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26688</xdr:rowOff>
    </xdr:from>
    <xdr:ext cx="762000" cy="259045"/>
    <xdr:sp macro="" textlink="">
      <xdr:nvSpPr>
        <xdr:cNvPr id="241" name="給与水準   （国との比較）最大値テキスト">
          <a:extLst>
            <a:ext uri="{FF2B5EF4-FFF2-40B4-BE49-F238E27FC236}">
              <a16:creationId xmlns:a16="http://schemas.microsoft.com/office/drawing/2014/main" id="{00000000-0008-0000-0300-0000F1000000}"/>
            </a:ext>
          </a:extLst>
        </xdr:cNvPr>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111761</xdr:rowOff>
    </xdr:from>
    <xdr:to>
      <xdr:col>81</xdr:col>
      <xdr:colOff>133350</xdr:colOff>
      <xdr:row>82</xdr:row>
      <xdr:rowOff>111761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87</xdr:row>
      <xdr:rowOff>26670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6179800" y="14653261"/>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44" name="給与水準   （国との比較）平均値テキスト">
          <a:extLst>
            <a:ext uri="{FF2B5EF4-FFF2-40B4-BE49-F238E27FC236}">
              <a16:creationId xmlns:a16="http://schemas.microsoft.com/office/drawing/2014/main" id="{00000000-0008-0000-0300-0000F400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45" name="フローチャート: 判断 244">
          <a:extLst>
            <a:ext uri="{FF2B5EF4-FFF2-40B4-BE49-F238E27FC236}">
              <a16:creationId xmlns:a16="http://schemas.microsoft.com/office/drawing/2014/main" id="{00000000-0008-0000-0300-0000F500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149861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290800" y="146532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88</xdr:row>
      <xdr:rowOff>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4401800" y="14894561"/>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3512800" y="1508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2" name="楕円 261">
          <a:extLst>
            <a:ext uri="{FF2B5EF4-FFF2-40B4-BE49-F238E27FC236}">
              <a16:creationId xmlns:a16="http://schemas.microsoft.com/office/drawing/2014/main" id="{00000000-0008-0000-0300-000006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63" name="給与水準   （国との比較）該当値テキスト">
          <a:extLst>
            <a:ext uri="{FF2B5EF4-FFF2-40B4-BE49-F238E27FC236}">
              <a16:creationId xmlns:a16="http://schemas.microsoft.com/office/drawing/2014/main" id="{00000000-0008-0000-0300-000007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2" name="正方形/長方形 271">
          <a:extLst>
            <a:ext uri="{FF2B5EF4-FFF2-40B4-BE49-F238E27FC236}">
              <a16:creationId xmlns:a16="http://schemas.microsoft.com/office/drawing/2014/main" id="{00000000-0008-0000-0300-00001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5" name="正方形/長方形 274">
          <a:extLst>
            <a:ext uri="{FF2B5EF4-FFF2-40B4-BE49-F238E27FC236}">
              <a16:creationId xmlns:a16="http://schemas.microsoft.com/office/drawing/2014/main" id="{00000000-0008-0000-0300-00001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　県土が東西に長く、離島、中山間地域を抱える本県は、行政サービスを実施する上で効率的に実施することが困難な面があることから、国が基準を定めている教員や警察官をはじめとした職員数及び人件費・物件費等の内部管理経費が多くならざるを得ない状況にあります。</a:t>
          </a:r>
        </a:p>
        <a:p>
          <a:r>
            <a:rPr kumimoji="1" lang="ja-JP" altLang="en-US" sz="850">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850">
              <a:latin typeface="ＭＳ Ｐゴシック" panose="020B0600070205080204" pitchFamily="50" charset="-128"/>
              <a:ea typeface="ＭＳ Ｐゴシック" panose="020B0600070205080204" pitchFamily="50" charset="-128"/>
            </a:rPr>
            <a:t>29</a:t>
          </a:r>
          <a:r>
            <a:rPr kumimoji="1" lang="ja-JP" altLang="en-US" sz="850">
              <a:latin typeface="ＭＳ Ｐゴシック" panose="020B0600070205080204" pitchFamily="50" charset="-128"/>
              <a:ea typeface="ＭＳ Ｐゴシック" panose="020B0600070205080204" pitchFamily="50" charset="-128"/>
            </a:rPr>
            <a:t>年</a:t>
          </a:r>
          <a:r>
            <a:rPr kumimoji="1" lang="en-US" altLang="ja-JP" sz="850">
              <a:latin typeface="ＭＳ Ｐゴシック" panose="020B0600070205080204" pitchFamily="50" charset="-128"/>
              <a:ea typeface="ＭＳ Ｐゴシック" panose="020B0600070205080204" pitchFamily="50" charset="-128"/>
            </a:rPr>
            <a:t>4</a:t>
          </a:r>
          <a:r>
            <a:rPr kumimoji="1" lang="ja-JP" altLang="en-US" sz="850">
              <a:latin typeface="ＭＳ Ｐゴシック" panose="020B0600070205080204" pitchFamily="50" charset="-128"/>
              <a:ea typeface="ＭＳ Ｐゴシック" panose="020B0600070205080204" pitchFamily="50" charset="-128"/>
            </a:rPr>
            <a:t>月時点では平成</a:t>
          </a:r>
          <a:r>
            <a:rPr kumimoji="1" lang="en-US" altLang="ja-JP" sz="850">
              <a:latin typeface="ＭＳ Ｐゴシック" panose="020B0600070205080204" pitchFamily="50" charset="-128"/>
              <a:ea typeface="ＭＳ Ｐゴシック" panose="020B0600070205080204" pitchFamily="50" charset="-128"/>
            </a:rPr>
            <a:t>15</a:t>
          </a:r>
          <a:r>
            <a:rPr kumimoji="1" lang="ja-JP" altLang="en-US" sz="850">
              <a:latin typeface="ＭＳ Ｐゴシック" panose="020B0600070205080204" pitchFamily="50" charset="-128"/>
              <a:ea typeface="ＭＳ Ｐゴシック" panose="020B0600070205080204" pitchFamily="50" charset="-128"/>
            </a:rPr>
            <a:t>年度からの累計で</a:t>
          </a:r>
          <a:r>
            <a:rPr kumimoji="1" lang="en-US" altLang="ja-JP" sz="850">
              <a:latin typeface="ＭＳ Ｐゴシック" panose="020B0600070205080204" pitchFamily="50" charset="-128"/>
              <a:ea typeface="ＭＳ Ｐゴシック" panose="020B0600070205080204" pitchFamily="50" charset="-128"/>
            </a:rPr>
            <a:t>1,146</a:t>
          </a:r>
          <a:r>
            <a:rPr kumimoji="1" lang="ja-JP" altLang="en-US" sz="850">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850">
              <a:latin typeface="ＭＳ Ｐゴシック" panose="020B0600070205080204" pitchFamily="50" charset="-128"/>
              <a:ea typeface="ＭＳ Ｐゴシック" panose="020B0600070205080204" pitchFamily="50" charset="-128"/>
            </a:rPr>
            <a:t>11</a:t>
          </a:r>
          <a:r>
            <a:rPr kumimoji="1" lang="ja-JP" altLang="en-US" sz="850">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r>
            <a:rPr kumimoji="1" lang="ja-JP" altLang="en-US" sz="850">
              <a:latin typeface="ＭＳ Ｐゴシック" panose="020B0600070205080204" pitchFamily="50" charset="-128"/>
              <a:ea typeface="ＭＳ Ｐゴシック" panose="020B0600070205080204" pitchFamily="50" charset="-128"/>
            </a:rPr>
            <a:t>　また国民スポーツ大会について、必要な人員を別枠で管理し、開催年（令和</a:t>
          </a:r>
          <a:r>
            <a:rPr kumimoji="1" lang="en-US" altLang="ja-JP" sz="850">
              <a:latin typeface="ＭＳ Ｐゴシック" panose="020B0600070205080204" pitchFamily="50" charset="-128"/>
              <a:ea typeface="ＭＳ Ｐゴシック" panose="020B0600070205080204" pitchFamily="50" charset="-128"/>
            </a:rPr>
            <a:t>12</a:t>
          </a:r>
          <a:r>
            <a:rPr kumimoji="1" lang="ja-JP" altLang="en-US" sz="850">
              <a:latin typeface="ＭＳ Ｐゴシック" panose="020B0600070205080204" pitchFamily="50" charset="-128"/>
              <a:ea typeface="ＭＳ Ｐゴシック" panose="020B0600070205080204" pitchFamily="50" charset="-128"/>
            </a:rPr>
            <a:t>年）に向け計画的な職員採用等を進めます。</a:t>
          </a:r>
        </a:p>
        <a:p>
          <a:endParaRPr kumimoji="1" lang="ja-JP" altLang="en-US" sz="8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4" name="直線コネクタ 283">
          <a:extLst>
            <a:ext uri="{FF2B5EF4-FFF2-40B4-BE49-F238E27FC236}">
              <a16:creationId xmlns:a16="http://schemas.microsoft.com/office/drawing/2014/main" id="{00000000-0008-0000-0300-00001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59007</xdr:rowOff>
    </xdr:from>
    <xdr:to>
      <xdr:col>81</xdr:col>
      <xdr:colOff>44450</xdr:colOff>
      <xdr:row>66</xdr:row>
      <xdr:rowOff>168815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174557"/>
          <a:ext cx="0" cy="1309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140892</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5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168815</xdr:rowOff>
    </xdr:from>
    <xdr:to>
      <xdr:col>81</xdr:col>
      <xdr:colOff>133350</xdr:colOff>
      <xdr:row>66</xdr:row>
      <xdr:rowOff>168815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8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145384</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91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59007</xdr:rowOff>
    </xdr:from>
    <xdr:to>
      <xdr:col>81</xdr:col>
      <xdr:colOff>133350</xdr:colOff>
      <xdr:row>59</xdr:row>
      <xdr:rowOff>59007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1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19611</xdr:rowOff>
    </xdr:from>
    <xdr:to>
      <xdr:col>81</xdr:col>
      <xdr:colOff>44450</xdr:colOff>
      <xdr:row>66</xdr:row>
      <xdr:rowOff>168815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1335311"/>
          <a:ext cx="838200" cy="1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48483</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0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31956</xdr:rowOff>
    </xdr:from>
    <xdr:to>
      <xdr:col>81</xdr:col>
      <xdr:colOff>95250</xdr:colOff>
      <xdr:row>62</xdr:row>
      <xdr:rowOff>133556</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66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148156</xdr:rowOff>
    </xdr:from>
    <xdr:to>
      <xdr:col>77</xdr:col>
      <xdr:colOff>44450</xdr:colOff>
      <xdr:row>66</xdr:row>
      <xdr:rowOff>19611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1120956"/>
          <a:ext cx="889000" cy="2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10568</xdr:rowOff>
    </xdr:from>
    <xdr:to>
      <xdr:col>77</xdr:col>
      <xdr:colOff>95250</xdr:colOff>
      <xdr:row>61</xdr:row>
      <xdr:rowOff>112168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122345</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37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145468</xdr:rowOff>
    </xdr:from>
    <xdr:to>
      <xdr:col>72</xdr:col>
      <xdr:colOff>203200</xdr:colOff>
      <xdr:row>64</xdr:row>
      <xdr:rowOff>148156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946818"/>
          <a:ext cx="889000" cy="17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15420</xdr:rowOff>
    </xdr:from>
    <xdr:to>
      <xdr:col>73</xdr:col>
      <xdr:colOff>44450</xdr:colOff>
      <xdr:row>60</xdr:row>
      <xdr:rowOff>117020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30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127197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07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63</xdr:row>
      <xdr:rowOff>145468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748751"/>
          <a:ext cx="889000" cy="1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102716</xdr:rowOff>
    </xdr:from>
    <xdr:to>
      <xdr:col>68</xdr:col>
      <xdr:colOff>203200</xdr:colOff>
      <xdr:row>60</xdr:row>
      <xdr:rowOff>32866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21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43043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99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73888</xdr:rowOff>
    </xdr:from>
    <xdr:to>
      <xdr:col>64</xdr:col>
      <xdr:colOff>152400</xdr:colOff>
      <xdr:row>59</xdr:row>
      <xdr:rowOff>4038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1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14215</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978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118015</xdr:rowOff>
    </xdr:from>
    <xdr:to>
      <xdr:col>81</xdr:col>
      <xdr:colOff>95250</xdr:colOff>
      <xdr:row>67</xdr:row>
      <xdr:rowOff>48165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14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13892</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132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140261</xdr:rowOff>
    </xdr:from>
    <xdr:to>
      <xdr:col>77</xdr:col>
      <xdr:colOff>95250</xdr:colOff>
      <xdr:row>66</xdr:row>
      <xdr:rowOff>70411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128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55188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137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97356</xdr:rowOff>
    </xdr:from>
    <xdr:to>
      <xdr:col>73</xdr:col>
      <xdr:colOff>44450</xdr:colOff>
      <xdr:row>65</xdr:row>
      <xdr:rowOff>27506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10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12283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11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94668</xdr:rowOff>
    </xdr:from>
    <xdr:to>
      <xdr:col>68</xdr:col>
      <xdr:colOff>203200</xdr:colOff>
      <xdr:row>64</xdr:row>
      <xdr:rowOff>24818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9595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98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過去に道路整備などの社会資本の整備を推進してきた結果、生活・社会基盤の整備水準は相当程度向上してきたものの、その財源である県債残高や公債費負担が財政運営に重くのしかかっています。</a:t>
          </a:r>
        </a:p>
        <a:p>
          <a:r>
            <a:rPr kumimoji="1" lang="ja-JP" altLang="en-US" sz="1300">
              <a:latin typeface="ＭＳ Ｐゴシック" panose="020B0600070205080204" pitchFamily="50" charset="-128"/>
              <a:ea typeface="ＭＳ Ｐゴシック" panose="020B0600070205080204" pitchFamily="50" charset="-128"/>
            </a:rPr>
            <a:t>　このような状況において、財政健全化のため県債の新規発行の抑制や執行節減により生じた財源を活用した繰上償還を進めてきた結果、近年は低水準で推移しており、類似団体平均を下回っています。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今後も、引き続き県債の新規発行の抑制、県債残高の圧縮に努めます。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39</xdr:row>
      <xdr:rowOff>97367</xdr:rowOff>
    </xdr:from>
    <xdr:to>
      <xdr:col>81</xdr:col>
      <xdr:colOff>44450</xdr:colOff>
      <xdr:row>45</xdr:row>
      <xdr:rowOff>134408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783917"/>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106485</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134408</xdr:rowOff>
    </xdr:from>
    <xdr:to>
      <xdr:col>81</xdr:col>
      <xdr:colOff>133350</xdr:colOff>
      <xdr:row>45</xdr:row>
      <xdr:rowOff>134408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12294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52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39</xdr:row>
      <xdr:rowOff>97367</xdr:rowOff>
    </xdr:from>
    <xdr:to>
      <xdr:col>81</xdr:col>
      <xdr:colOff>133350</xdr:colOff>
      <xdr:row>39</xdr:row>
      <xdr:rowOff>97367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78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39</xdr:row>
      <xdr:rowOff>97367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68337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27110</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38</xdr:row>
      <xdr:rowOff>168275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98425</xdr:rowOff>
    </xdr:from>
    <xdr:to>
      <xdr:col>72</xdr:col>
      <xdr:colOff>203200</xdr:colOff>
      <xdr:row>38</xdr:row>
      <xdr:rowOff>148167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44207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37</xdr:row>
      <xdr:rowOff>138642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4420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139294</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5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159402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一般会計等に係る地方債現在高が、県債の新規発行の抑制や繰上償還に努めたことにより減少したことなどにより、比率は低下しました。　</a:t>
          </a:r>
        </a:p>
        <a:p>
          <a:r>
            <a:rPr kumimoji="1" lang="ja-JP" altLang="en-US" sz="1300">
              <a:latin typeface="ＭＳ Ｐゴシック" panose="020B0600070205080204" pitchFamily="50" charset="-128"/>
              <a:ea typeface="ＭＳ Ｐゴシック" panose="020B0600070205080204" pitchFamily="50" charset="-128"/>
            </a:rPr>
            <a:t>　今後も、財政規模が類似している他県の状況も踏まえつつ、県債の新規発行の抑制や繰上償還に取り組み、将来負担比率の改善に努めます。</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9434</xdr:rowOff>
    </xdr:from>
    <xdr:to>
      <xdr:col>81</xdr:col>
      <xdr:colOff>44450</xdr:colOff>
      <xdr:row>23</xdr:row>
      <xdr:rowOff>38281</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0973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95811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15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9434</xdr:rowOff>
    </xdr:from>
    <xdr:to>
      <xdr:col>81</xdr:col>
      <xdr:colOff>133350</xdr:colOff>
      <xdr:row>14</xdr:row>
      <xdr:rowOff>9434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0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17417</xdr:rowOff>
    </xdr:from>
    <xdr:to>
      <xdr:col>81</xdr:col>
      <xdr:colOff>44450</xdr:colOff>
      <xdr:row>19</xdr:row>
      <xdr:rowOff>151856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274967"/>
          <a:ext cx="8382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113591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141514</xdr:rowOff>
    </xdr:from>
    <xdr:to>
      <xdr:col>81</xdr:col>
      <xdr:colOff>95250</xdr:colOff>
      <xdr:row>19</xdr:row>
      <xdr:rowOff>71664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151856</xdr:rowOff>
    </xdr:from>
    <xdr:to>
      <xdr:col>77</xdr:col>
      <xdr:colOff>44450</xdr:colOff>
      <xdr:row>20</xdr:row>
      <xdr:rowOff>94161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409406"/>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162197</xdr:rowOff>
    </xdr:from>
    <xdr:to>
      <xdr:col>77</xdr:col>
      <xdr:colOff>95250</xdr:colOff>
      <xdr:row>19</xdr:row>
      <xdr:rowOff>92347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2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102524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01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82913</xdr:rowOff>
    </xdr:from>
    <xdr:to>
      <xdr:col>72</xdr:col>
      <xdr:colOff>203200</xdr:colOff>
      <xdr:row>20</xdr:row>
      <xdr:rowOff>94161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340463"/>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1089</xdr:rowOff>
    </xdr:from>
    <xdr:to>
      <xdr:col>73</xdr:col>
      <xdr:colOff>44450</xdr:colOff>
      <xdr:row>19</xdr:row>
      <xdr:rowOff>102689</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2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112865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02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82913</xdr:rowOff>
    </xdr:from>
    <xdr:to>
      <xdr:col>68</xdr:col>
      <xdr:colOff>152400</xdr:colOff>
      <xdr:row>22</xdr:row>
      <xdr:rowOff>154577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340463"/>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27759</xdr:rowOff>
    </xdr:from>
    <xdr:to>
      <xdr:col>68</xdr:col>
      <xdr:colOff>203200</xdr:colOff>
      <xdr:row>18</xdr:row>
      <xdr:rowOff>129359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11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139536</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88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2903</xdr:rowOff>
    </xdr:from>
    <xdr:to>
      <xdr:col>64</xdr:col>
      <xdr:colOff>152400</xdr:colOff>
      <xdr:row>21</xdr:row>
      <xdr:rowOff>104503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60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114680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37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138067</xdr:rowOff>
    </xdr:from>
    <xdr:to>
      <xdr:col>81</xdr:col>
      <xdr:colOff>95250</xdr:colOff>
      <xdr:row>19</xdr:row>
      <xdr:rowOff>68217</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2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154594</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30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101056</xdr:rowOff>
    </xdr:from>
    <xdr:to>
      <xdr:col>77</xdr:col>
      <xdr:colOff>95250</xdr:colOff>
      <xdr:row>20</xdr:row>
      <xdr:rowOff>31206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35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15983</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344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43361</xdr:rowOff>
    </xdr:from>
    <xdr:to>
      <xdr:col>73</xdr:col>
      <xdr:colOff>44450</xdr:colOff>
      <xdr:row>20</xdr:row>
      <xdr:rowOff>144961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129738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55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32113</xdr:rowOff>
    </xdr:from>
    <xdr:to>
      <xdr:col>68</xdr:col>
      <xdr:colOff>203200</xdr:colOff>
      <xdr:row>19</xdr:row>
      <xdr:rowOff>133713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2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118490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37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103777</xdr:rowOff>
    </xdr:from>
    <xdr:to>
      <xdr:col>64</xdr:col>
      <xdr:colOff>152400</xdr:colOff>
      <xdr:row>23</xdr:row>
      <xdr:rowOff>33927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8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18704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96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地域給の導入や諸手当の見直しなどの取組により類似団体平均に近い比率となっています。令和６年度は、分子の人件費が定年引上げの影響により退職手当が増加したことや給与改定の増加により、比率が上昇しま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これまで、教員・警察官等を除いた一般行政部門を中心とする職員について、平成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月時点では平成</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年度からの累計で</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1,146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人の定員削減を実施しました。今後は、令和６年</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38</xdr:row>
      <xdr:rowOff>165100</xdr:rowOff>
    </xdr:from>
    <xdr:to>
      <xdr:col>24</xdr:col>
      <xdr:colOff>25400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680200"/>
          <a:ext cx="0" cy="3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80027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165100</xdr:rowOff>
    </xdr:from>
    <xdr:to>
      <xdr:col>24</xdr:col>
      <xdr:colOff>114300</xdr:colOff>
      <xdr:row>38</xdr:row>
      <xdr:rowOff>165100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40</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99440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111777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62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944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38100</xdr:rowOff>
    </xdr:from>
    <xdr:to>
      <xdr:col>20</xdr:col>
      <xdr:colOff>38100</xdr:colOff>
      <xdr:row>34</xdr:row>
      <xdr:rowOff>139700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956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40</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9563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95250</xdr:rowOff>
    </xdr:from>
    <xdr:to>
      <xdr:col>11</xdr:col>
      <xdr:colOff>60325</xdr:colOff>
      <xdr:row>34</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公の施設の管理運営に当たり、平成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年４月から他県に先駆けて指定管理者制度を導入するなどコスト削減に取り組んでいます。</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比率については内部管理事務の集中処理を推進するための外部委託費用等の縮減により類似団体平均を下回っています。令和６年度は、分母の普通交付税や臨時財政対策債</a:t>
          </a:r>
          <a:r>
            <a:rPr kumimoji="1" lang="ja-JP" altLang="en-US" sz="1200" strike="noStrike" baseline="0">
              <a:solidFill>
                <a:sysClr val="windowText" lastClr="000000"/>
              </a:solidFill>
              <a:latin typeface="ＭＳ Ｐゴシック" panose="020B0600070205080204" pitchFamily="50" charset="-128"/>
              <a:ea typeface="ＭＳ Ｐゴシック" panose="020B0600070205080204" pitchFamily="50" charset="-128"/>
            </a:rPr>
            <a:t>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減少したことにより、比率</a:t>
          </a:r>
          <a:r>
            <a:rPr kumimoji="1" lang="ja-JP" altLang="en-US" sz="1200" strike="noStrike" baseline="0">
              <a:solidFill>
                <a:sysClr val="windowText" lastClr="000000"/>
              </a:solidFill>
              <a:latin typeface="ＭＳ Ｐゴシック" panose="020B0600070205080204" pitchFamily="50" charset="-128"/>
              <a:ea typeface="ＭＳ Ｐゴシック" panose="020B0600070205080204" pitchFamily="50" charset="-128"/>
            </a:rPr>
            <a:t>が上昇しました</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。今後も維持管理経費の縮減のほか、事務の統合・廃止・譲渡などにより、経費の削減を図ります。</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19</xdr:row>
      <xdr:rowOff>92710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1874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48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82567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9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2072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20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76217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99060</xdr:rowOff>
    </xdr:from>
    <xdr:to>
      <xdr:col>69</xdr:col>
      <xdr:colOff>142875</xdr:colOff>
      <xdr:row>13</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人口減少・高齢化が進行する本県は、経常収支比率の扶助費分は、類似団体平均を上回っています。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比率が高止まり傾向となっているのは、特定医療費等助成事業費など社会保障関係経費の増加に伴い分子である扶助費が増加していることが主な要因です。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令和６年度は、分母の普通交付税や臨時財政対策債が減少したことにより、比率が上昇しました。</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10452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1022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320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95250</xdr:rowOff>
    </xdr:from>
    <xdr:to>
      <xdr:col>24</xdr:col>
      <xdr:colOff>76200</xdr:colOff>
      <xdr:row>62</xdr:row>
      <xdr:rowOff>25400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3827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その他のうち主な歳出経費は維持補修費です。島根県では、公共施設のうち約半数が築後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年以上経過し、今後、大規模修繕や更新の時期を迎えることを見据え、計画的な長寿命化対策事業を進めており、今後も、平成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年に策定した「島根県公共施設等総合管理基本方針」に基づき、公共施設等の長寿命化による財政負担の軽減・平準化や公共施設等の有効活用・適正化に取り組んでいきます。</a:t>
          </a:r>
          <a:endParaRPr kumimoji="1" lang="ja-JP" altLang="en-US" sz="1000" strike="sng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令和６年度は、分子の維持補修費が増加し、また、分母の普通交付税や臨時財政対策債が減少したことにより、比率が上昇しました。</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61</xdr:row>
      <xdr:rowOff>146050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096500"/>
          <a:ext cx="8382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58</xdr:row>
      <xdr:rowOff>152400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152400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63500</xdr:rowOff>
    </xdr:from>
    <xdr:to>
      <xdr:col>74</xdr:col>
      <xdr:colOff>31750</xdr:colOff>
      <xdr:row>56</xdr:row>
      <xdr:rowOff>165100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25400</xdr:rowOff>
    </xdr:from>
    <xdr:to>
      <xdr:col>69</xdr:col>
      <xdr:colOff>142875</xdr:colOff>
      <xdr:row>54</xdr:row>
      <xdr:rowOff>127000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137177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95250</xdr:rowOff>
    </xdr:from>
    <xdr:to>
      <xdr:col>82</xdr:col>
      <xdr:colOff>158750</xdr:colOff>
      <xdr:row>62</xdr:row>
      <xdr:rowOff>25400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3827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本県は制度融資を預託方式で実施しているため貸付金額が大きく経常収支比率の補助費等分の割合は相対的に低くなり、類似団体平均を下回っています。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社会保障関係経費の増による補助費の増加により平成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年度まで比率は上昇傾向にありましたが、平成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年度は国民健康保険特別会計の設置による補助費の減少（繰出金の増加）により比率が下降しました。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令和６年度は、分子の補助費等が減少したことにより、比率が低下しました。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37193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711372"/>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53522</xdr:rowOff>
    </xdr:from>
    <xdr:to>
      <xdr:col>82</xdr:col>
      <xdr:colOff>107950</xdr:colOff>
      <xdr:row>33</xdr:row>
      <xdr:rowOff>118836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7113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80934</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53522</xdr:rowOff>
    </xdr:from>
    <xdr:to>
      <xdr:col>78</xdr:col>
      <xdr:colOff>69850</xdr:colOff>
      <xdr:row>33</xdr:row>
      <xdr:rowOff>118836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7113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141514</xdr:rowOff>
    </xdr:from>
    <xdr:to>
      <xdr:col>78</xdr:col>
      <xdr:colOff>120650</xdr:colOff>
      <xdr:row>37</xdr:row>
      <xdr:rowOff>71664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56441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0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110672</xdr:rowOff>
    </xdr:from>
    <xdr:to>
      <xdr:col>73</xdr:col>
      <xdr:colOff>180975</xdr:colOff>
      <xdr:row>33</xdr:row>
      <xdr:rowOff>53522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597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110672</xdr:rowOff>
    </xdr:from>
    <xdr:to>
      <xdr:col>69</xdr:col>
      <xdr:colOff>92075</xdr:colOff>
      <xdr:row>33</xdr:row>
      <xdr:rowOff>118836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597072"/>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117022</xdr:rowOff>
    </xdr:from>
    <xdr:to>
      <xdr:col>69</xdr:col>
      <xdr:colOff>142875</xdr:colOff>
      <xdr:row>36</xdr:row>
      <xdr:rowOff>47172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31949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43543</xdr:rowOff>
    </xdr:from>
    <xdr:to>
      <xdr:col>65</xdr:col>
      <xdr:colOff>53975</xdr:colOff>
      <xdr:row>36</xdr:row>
      <xdr:rowOff>145143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129920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2722</xdr:rowOff>
    </xdr:from>
    <xdr:to>
      <xdr:col>82</xdr:col>
      <xdr:colOff>158750</xdr:colOff>
      <xdr:row>33</xdr:row>
      <xdr:rowOff>104322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82749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68036</xdr:rowOff>
    </xdr:from>
    <xdr:to>
      <xdr:col>78</xdr:col>
      <xdr:colOff>120650</xdr:colOff>
      <xdr:row>33</xdr:row>
      <xdr:rowOff>169636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8363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49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2722</xdr:rowOff>
    </xdr:from>
    <xdr:to>
      <xdr:col>74</xdr:col>
      <xdr:colOff>31750</xdr:colOff>
      <xdr:row>33</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6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114499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42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59872</xdr:rowOff>
    </xdr:from>
    <xdr:to>
      <xdr:col>69</xdr:col>
      <xdr:colOff>142875</xdr:colOff>
      <xdr:row>32</xdr:row>
      <xdr:rowOff>161472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68036</xdr:rowOff>
    </xdr:from>
    <xdr:to>
      <xdr:col>65</xdr:col>
      <xdr:colOff>53975</xdr:colOff>
      <xdr:row>33</xdr:row>
      <xdr:rowOff>169636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49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県土が東西に長く離島も存在する本県は、社会資本整備が他県に比べて遅れており、県債を財源とした社会資本の整備に積極的に取り組んできた結果、類似団体平均を上回っていましたが、平成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年度以降、過去に行った県債の繰上償還の効果により分子が減少しています。また、令和６年度は、分子の公債費が減少したことにより、比率が低下しました。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今後も、県債の新規発行の抑制、県債残高の圧縮に努めます。</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149860</xdr:rowOff>
    </xdr:from>
    <xdr:to>
      <xdr:col>24</xdr:col>
      <xdr:colOff>25400</xdr:colOff>
      <xdr:row>80</xdr:row>
      <xdr:rowOff>104139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837160"/>
          <a:ext cx="0" cy="9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64787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149860</xdr:rowOff>
    </xdr:from>
    <xdr:to>
      <xdr:col>24</xdr:col>
      <xdr:colOff>114300</xdr:colOff>
      <xdr:row>74</xdr:row>
      <xdr:rowOff>149860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71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81</xdr:row>
      <xdr:rowOff>92711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40080"/>
          <a:ext cx="889000" cy="6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99061</xdr:rowOff>
    </xdr:from>
    <xdr:to>
      <xdr:col>20</xdr:col>
      <xdr:colOff>38100</xdr:colOff>
      <xdr:row>79</xdr:row>
      <xdr:rowOff>29211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81</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71500"/>
          <a:ext cx="889000" cy="7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87630</xdr:rowOff>
    </xdr:from>
    <xdr:to>
      <xdr:col>15</xdr:col>
      <xdr:colOff>149225</xdr:colOff>
      <xdr:row>80</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27957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4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80</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715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50816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41911</xdr:rowOff>
    </xdr:from>
    <xdr:to>
      <xdr:col>15</xdr:col>
      <xdr:colOff>149225</xdr:colOff>
      <xdr:row>81</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公債費を除いた経常収支比率は類似団体を下回っています。</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扶助費等が社会保障費の増などにより増加傾向にありますが、職員の定員管理などにより人件費を抑制していることが主な要因です。</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令和６年度は、分子の人件費が定年引上げの影響により退職手当が増加したことや給与改定の増加により、比率が上昇しました。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今後も、令和６年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月に策定した第２期中期財政運営方針方針に基づき、民間への業務委託やＡＩ・ＲＰＡの導入等による行政の効率化・最適化やスクラップ・アンド・ビルドの徹底などの取組を進めることとしています。</a:t>
          </a:r>
        </a:p>
        <a:p>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99786</xdr:rowOff>
    </xdr:from>
    <xdr:to>
      <xdr:col>82</xdr:col>
      <xdr:colOff>107950</xdr:colOff>
      <xdr:row>81</xdr:row>
      <xdr:rowOff>37193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3129986"/>
          <a:ext cx="0" cy="79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9270</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37193</xdr:rowOff>
    </xdr:from>
    <xdr:to>
      <xdr:col>82</xdr:col>
      <xdr:colOff>196850</xdr:colOff>
      <xdr:row>81</xdr:row>
      <xdr:rowOff>37193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14712</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8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99786</xdr:rowOff>
    </xdr:from>
    <xdr:to>
      <xdr:col>82</xdr:col>
      <xdr:colOff>196850</xdr:colOff>
      <xdr:row>76</xdr:row>
      <xdr:rowOff>99786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1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105228</xdr:rowOff>
    </xdr:from>
    <xdr:to>
      <xdr:col>82</xdr:col>
      <xdr:colOff>107950</xdr:colOff>
      <xdr:row>76</xdr:row>
      <xdr:rowOff>99786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2792528"/>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105228</xdr:rowOff>
    </xdr:from>
    <xdr:to>
      <xdr:col>78</xdr:col>
      <xdr:colOff>69850</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2792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37193</xdr:rowOff>
    </xdr:from>
    <xdr:to>
      <xdr:col>73</xdr:col>
      <xdr:colOff>180975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2553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75</xdr:row>
      <xdr:rowOff>118835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2553043"/>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129013</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29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54428</xdr:rowOff>
    </xdr:from>
    <xdr:to>
      <xdr:col>78</xdr:col>
      <xdr:colOff>120650</xdr:colOff>
      <xdr:row>74</xdr:row>
      <xdr:rowOff>156028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157843</xdr:rowOff>
    </xdr:from>
    <xdr:to>
      <xdr:col>69</xdr:col>
      <xdr:colOff>142875</xdr:colOff>
      <xdr:row>73</xdr:row>
      <xdr:rowOff>87993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8362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51730</xdr:rowOff>
    </xdr:from>
    <xdr:to>
      <xdr:col>29</xdr:col>
      <xdr:colOff>127000</xdr:colOff>
      <xdr:row>17</xdr:row>
      <xdr:rowOff>43134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56755"/>
          <a:ext cx="0" cy="84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15211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43134</xdr:rowOff>
    </xdr:from>
    <xdr:to>
      <xdr:col>30</xdr:col>
      <xdr:colOff>25400</xdr:colOff>
      <xdr:row>17</xdr:row>
      <xdr:rowOff>43134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05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138107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51730</xdr:rowOff>
    </xdr:from>
    <xdr:to>
      <xdr:col>30</xdr:col>
      <xdr:colOff>25400</xdr:colOff>
      <xdr:row>12</xdr:row>
      <xdr:rowOff>51730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56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51730</xdr:rowOff>
    </xdr:from>
    <xdr:to>
      <xdr:col>29</xdr:col>
      <xdr:colOff>127000</xdr:colOff>
      <xdr:row>14</xdr:row>
      <xdr:rowOff>39339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56755"/>
          <a:ext cx="647700" cy="33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95262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43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123185</xdr:rowOff>
    </xdr:from>
    <xdr:to>
      <xdr:col>29</xdr:col>
      <xdr:colOff>177800</xdr:colOff>
      <xdr:row>15</xdr:row>
      <xdr:rowOff>53335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7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39339</xdr:rowOff>
    </xdr:from>
    <xdr:to>
      <xdr:col>26</xdr:col>
      <xdr:colOff>50800</xdr:colOff>
      <xdr:row>15</xdr:row>
      <xdr:rowOff>3586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87264"/>
          <a:ext cx="698500" cy="13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90632</xdr:rowOff>
    </xdr:from>
    <xdr:to>
      <xdr:col>26</xdr:col>
      <xdr:colOff>101600</xdr:colOff>
      <xdr:row>17</xdr:row>
      <xdr:rowOff>20782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5559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3586</xdr:rowOff>
    </xdr:from>
    <xdr:to>
      <xdr:col>22</xdr:col>
      <xdr:colOff>114300</xdr:colOff>
      <xdr:row>15</xdr:row>
      <xdr:rowOff>140015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22961"/>
          <a:ext cx="698500" cy="136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60548</xdr:rowOff>
    </xdr:from>
    <xdr:to>
      <xdr:col>22</xdr:col>
      <xdr:colOff>165100</xdr:colOff>
      <xdr:row>17</xdr:row>
      <xdr:rowOff>162148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2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146925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140015</xdr:rowOff>
    </xdr:from>
    <xdr:to>
      <xdr:col>18</xdr:col>
      <xdr:colOff>177800</xdr:colOff>
      <xdr:row>15</xdr:row>
      <xdr:rowOff>151902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9390"/>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146914</xdr:rowOff>
    </xdr:from>
    <xdr:to>
      <xdr:col>19</xdr:col>
      <xdr:colOff>38100</xdr:colOff>
      <xdr:row>18</xdr:row>
      <xdr:rowOff>77064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09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61841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xdr:rowOff>
    </xdr:from>
    <xdr:to>
      <xdr:col>15</xdr:col>
      <xdr:colOff>101600</xdr:colOff>
      <xdr:row>18</xdr:row>
      <xdr:rowOff>109708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2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930</xdr:rowOff>
    </xdr:from>
    <xdr:to>
      <xdr:col>29</xdr:col>
      <xdr:colOff>177800</xdr:colOff>
      <xdr:row>12</xdr:row>
      <xdr:rowOff>102530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0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80957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1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159989</xdr:rowOff>
    </xdr:from>
    <xdr:to>
      <xdr:col>26</xdr:col>
      <xdr:colOff>101600</xdr:colOff>
      <xdr:row>14</xdr:row>
      <xdr:rowOff>90139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3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100316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0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124236</xdr:rowOff>
    </xdr:from>
    <xdr:to>
      <xdr:col>22</xdr:col>
      <xdr:colOff>165100</xdr:colOff>
      <xdr:row>15</xdr:row>
      <xdr:rowOff>54386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7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64563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89215</xdr:rowOff>
    </xdr:from>
    <xdr:to>
      <xdr:col>19</xdr:col>
      <xdr:colOff>38100</xdr:colOff>
      <xdr:row>16</xdr:row>
      <xdr:rowOff>19365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8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29542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101102</xdr:rowOff>
    </xdr:from>
    <xdr:to>
      <xdr:col>15</xdr:col>
      <xdr:colOff>101600</xdr:colOff>
      <xdr:row>16</xdr:row>
      <xdr:rowOff>31252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8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23825</xdr:rowOff>
    </xdr:from>
    <xdr:to>
      <xdr:col>29</xdr:col>
      <xdr:colOff>127000</xdr:colOff>
      <xdr:row>35</xdr:row>
      <xdr:rowOff>289801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91275"/>
          <a:ext cx="0" cy="6088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261878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687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289801</xdr:rowOff>
    </xdr:from>
    <xdr:to>
      <xdr:col>30</xdr:col>
      <xdr:colOff>25400</xdr:colOff>
      <xdr:row>35</xdr:row>
      <xdr:rowOff>289801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900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110202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23825</xdr:rowOff>
    </xdr:from>
    <xdr:to>
      <xdr:col>30</xdr:col>
      <xdr:colOff>25400</xdr:colOff>
      <xdr:row>34</xdr:row>
      <xdr:rowOff>23825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91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289801</xdr:rowOff>
    </xdr:from>
    <xdr:to>
      <xdr:col>29</xdr:col>
      <xdr:colOff>127000</xdr:colOff>
      <xdr:row>37</xdr:row>
      <xdr:rowOff>96786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0151"/>
          <a:ext cx="647700" cy="32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123588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39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278511</xdr:rowOff>
    </xdr:from>
    <xdr:to>
      <xdr:col>29</xdr:col>
      <xdr:colOff>177800</xdr:colOff>
      <xdr:row>35</xdr:row>
      <xdr:rowOff>37211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545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240691</xdr:rowOff>
    </xdr:from>
    <xdr:to>
      <xdr:col>26</xdr:col>
      <xdr:colOff>50800</xdr:colOff>
      <xdr:row>37</xdr:row>
      <xdr:rowOff>96786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51041"/>
          <a:ext cx="698500" cy="370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66522</xdr:rowOff>
    </xdr:from>
    <xdr:to>
      <xdr:col>26</xdr:col>
      <xdr:colOff>101600</xdr:colOff>
      <xdr:row>35</xdr:row>
      <xdr:rowOff>168122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76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178299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4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240691</xdr:rowOff>
    </xdr:from>
    <xdr:to>
      <xdr:col>22</xdr:col>
      <xdr:colOff>114300</xdr:colOff>
      <xdr:row>37</xdr:row>
      <xdr:rowOff>27674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1041"/>
          <a:ext cx="698500" cy="30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35281</xdr:rowOff>
    </xdr:from>
    <xdr:to>
      <xdr:col>22</xdr:col>
      <xdr:colOff>165100</xdr:colOff>
      <xdr:row>35</xdr:row>
      <xdr:rowOff>136881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45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147058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27674</xdr:rowOff>
    </xdr:from>
    <xdr:to>
      <xdr:col>18</xdr:col>
      <xdr:colOff>177800</xdr:colOff>
      <xdr:row>37</xdr:row>
      <xdr:rowOff>171844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52374"/>
          <a:ext cx="698500" cy="14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147256</xdr:rowOff>
    </xdr:from>
    <xdr:to>
      <xdr:col>19</xdr:col>
      <xdr:colOff>38100</xdr:colOff>
      <xdr:row>35</xdr:row>
      <xdr:rowOff>248856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5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259033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285026</xdr:rowOff>
    </xdr:from>
    <xdr:to>
      <xdr:col>15</xdr:col>
      <xdr:colOff>101600</xdr:colOff>
      <xdr:row>36</xdr:row>
      <xdr:rowOff>43726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53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53903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239001</xdr:rowOff>
    </xdr:from>
    <xdr:to>
      <xdr:col>29</xdr:col>
      <xdr:colOff>177800</xdr:colOff>
      <xdr:row>35</xdr:row>
      <xdr:rowOff>340601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147578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45986</xdr:rowOff>
    </xdr:from>
    <xdr:to>
      <xdr:col>26</xdr:col>
      <xdr:colOff>101600</xdr:colOff>
      <xdr:row>37</xdr:row>
      <xdr:rowOff>147586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132363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5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189891</xdr:rowOff>
    </xdr:from>
    <xdr:to>
      <xdr:col>22</xdr:col>
      <xdr:colOff>165100</xdr:colOff>
      <xdr:row>35</xdr:row>
      <xdr:rowOff>291491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0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276268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148324</xdr:rowOff>
    </xdr:from>
    <xdr:to>
      <xdr:col>19</xdr:col>
      <xdr:colOff>38100</xdr:colOff>
      <xdr:row>37</xdr:row>
      <xdr:rowOff>78474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63251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121044</xdr:rowOff>
    </xdr:from>
    <xdr:to>
      <xdr:col>15</xdr:col>
      <xdr:colOff>101600</xdr:colOff>
      <xdr:row>37</xdr:row>
      <xdr:rowOff>222644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79487</xdr:rowOff>
    </xdr:from>
    <xdr:to>
      <xdr:col>24</xdr:col>
      <xdr:colOff>62865</xdr:colOff>
      <xdr:row>35</xdr:row>
      <xdr:rowOff>151587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94437"/>
          <a:ext cx="1270" cy="75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155414</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151587</xdr:rowOff>
    </xdr:from>
    <xdr:to>
      <xdr:col>24</xdr:col>
      <xdr:colOff>152400</xdr:colOff>
      <xdr:row>35</xdr:row>
      <xdr:rowOff>151587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5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26164</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6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79487</xdr:rowOff>
    </xdr:from>
    <xdr:to>
      <xdr:col>24</xdr:col>
      <xdr:colOff>152400</xdr:colOff>
      <xdr:row>31</xdr:row>
      <xdr:rowOff>79487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79487</xdr:rowOff>
    </xdr:from>
    <xdr:to>
      <xdr:col>24</xdr:col>
      <xdr:colOff>63500</xdr:colOff>
      <xdr:row>35</xdr:row>
      <xdr:rowOff>50912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94437"/>
          <a:ext cx="838200" cy="6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107332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65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128905</xdr:rowOff>
    </xdr:from>
    <xdr:to>
      <xdr:col>24</xdr:col>
      <xdr:colOff>114300</xdr:colOff>
      <xdr:row>34</xdr:row>
      <xdr:rowOff>59055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xdr:rowOff>
    </xdr:from>
    <xdr:to>
      <xdr:col>19</xdr:col>
      <xdr:colOff>177800</xdr:colOff>
      <xdr:row>35</xdr:row>
      <xdr:rowOff>50912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29462"/>
          <a:ext cx="889000" cy="2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136723</xdr:rowOff>
    </xdr:from>
    <xdr:to>
      <xdr:col>20</xdr:col>
      <xdr:colOff>38100</xdr:colOff>
      <xdr:row>38</xdr:row>
      <xdr:rowOff>66873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8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58000</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xdr:rowOff>
    </xdr:from>
    <xdr:to>
      <xdr:col>15</xdr:col>
      <xdr:colOff>50800</xdr:colOff>
      <xdr:row>34</xdr:row>
      <xdr:rowOff>75143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29462"/>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29052</xdr:rowOff>
    </xdr:from>
    <xdr:to>
      <xdr:col>15</xdr:col>
      <xdr:colOff>101600</xdr:colOff>
      <xdr:row>36</xdr:row>
      <xdr:rowOff>130652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0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121779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75143</xdr:rowOff>
    </xdr:from>
    <xdr:to>
      <xdr:col>10</xdr:col>
      <xdr:colOff>114300</xdr:colOff>
      <xdr:row>34</xdr:row>
      <xdr:rowOff>102758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4443"/>
          <a:ext cx="8890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63434</xdr:rowOff>
    </xdr:from>
    <xdr:to>
      <xdr:col>10</xdr:col>
      <xdr:colOff>165100</xdr:colOff>
      <xdr:row>36</xdr:row>
      <xdr:rowOff>165034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156161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2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155285</xdr:rowOff>
    </xdr:from>
    <xdr:to>
      <xdr:col>6</xdr:col>
      <xdr:colOff>38100</xdr:colOff>
      <xdr:row>37</xdr:row>
      <xdr:rowOff>85435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76562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2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28687</xdr:rowOff>
    </xdr:from>
    <xdr:to>
      <xdr:col>24</xdr:col>
      <xdr:colOff>114300</xdr:colOff>
      <xdr:row>31</xdr:row>
      <xdr:rowOff>130287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153164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xdr:rowOff>
    </xdr:from>
    <xdr:to>
      <xdr:col>20</xdr:col>
      <xdr:colOff>38100</xdr:colOff>
      <xdr:row>35</xdr:row>
      <xdr:rowOff>101712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118239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77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120812</xdr:rowOff>
    </xdr:from>
    <xdr:to>
      <xdr:col>15</xdr:col>
      <xdr:colOff>101600</xdr:colOff>
      <xdr:row>34</xdr:row>
      <xdr:rowOff>50962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67489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5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24343</xdr:rowOff>
    </xdr:from>
    <xdr:to>
      <xdr:col>10</xdr:col>
      <xdr:colOff>165100</xdr:colOff>
      <xdr:row>34</xdr:row>
      <xdr:rowOff>125943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142470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2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51958</xdr:rowOff>
    </xdr:from>
    <xdr:to>
      <xdr:col>6</xdr:col>
      <xdr:colOff>38100</xdr:colOff>
      <xdr:row>34</xdr:row>
      <xdr:rowOff>153558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170085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5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162148</xdr:rowOff>
    </xdr:from>
    <xdr:to>
      <xdr:col>24</xdr:col>
      <xdr:colOff>62865</xdr:colOff>
      <xdr:row>57</xdr:row>
      <xdr:rowOff>96220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9248998"/>
          <a:ext cx="1270" cy="619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100047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96220</xdr:rowOff>
    </xdr:from>
    <xdr:to>
      <xdr:col>24</xdr:col>
      <xdr:colOff>152400</xdr:colOff>
      <xdr:row>57</xdr:row>
      <xdr:rowOff>96220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108825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90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162148</xdr:rowOff>
    </xdr:from>
    <xdr:to>
      <xdr:col>24</xdr:col>
      <xdr:colOff>152400</xdr:colOff>
      <xdr:row>53</xdr:row>
      <xdr:rowOff>162148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2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120817</xdr:rowOff>
    </xdr:from>
    <xdr:to>
      <xdr:col>24</xdr:col>
      <xdr:colOff>63500</xdr:colOff>
      <xdr:row>57</xdr:row>
      <xdr:rowOff>96220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22017"/>
          <a:ext cx="8382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10324</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0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158897</xdr:rowOff>
    </xdr:from>
    <xdr:to>
      <xdr:col>24</xdr:col>
      <xdr:colOff>114300</xdr:colOff>
      <xdr:row>56</xdr:row>
      <xdr:rowOff>89047</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92425</xdr:rowOff>
    </xdr:from>
    <xdr:to>
      <xdr:col>19</xdr:col>
      <xdr:colOff>177800</xdr:colOff>
      <xdr:row>56</xdr:row>
      <xdr:rowOff>120817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007825"/>
          <a:ext cx="889000" cy="7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31293</xdr:rowOff>
    </xdr:from>
    <xdr:to>
      <xdr:col>20</xdr:col>
      <xdr:colOff>38100</xdr:colOff>
      <xdr:row>55</xdr:row>
      <xdr:rowOff>132893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4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149420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92425</xdr:rowOff>
    </xdr:from>
    <xdr:to>
      <xdr:col>15</xdr:col>
      <xdr:colOff>50800</xdr:colOff>
      <xdr:row>57</xdr:row>
      <xdr:rowOff>10907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007825"/>
          <a:ext cx="889000" cy="77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19634</xdr:rowOff>
    </xdr:from>
    <xdr:to>
      <xdr:col>15</xdr:col>
      <xdr:colOff>101600</xdr:colOff>
      <xdr:row>52</xdr:row>
      <xdr:rowOff>121234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93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137761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10907</xdr:rowOff>
    </xdr:from>
    <xdr:to>
      <xdr:col>10</xdr:col>
      <xdr:colOff>114300</xdr:colOff>
      <xdr:row>58</xdr:row>
      <xdr:rowOff>118806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783557"/>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136495</xdr:rowOff>
    </xdr:from>
    <xdr:to>
      <xdr:col>10</xdr:col>
      <xdr:colOff>165100</xdr:colOff>
      <xdr:row>56</xdr:row>
      <xdr:rowOff>66645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83172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105680</xdr:rowOff>
    </xdr:from>
    <xdr:to>
      <xdr:col>6</xdr:col>
      <xdr:colOff>38100</xdr:colOff>
      <xdr:row>58</xdr:row>
      <xdr:rowOff>35830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52357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45420</xdr:rowOff>
    </xdr:from>
    <xdr:to>
      <xdr:col>24</xdr:col>
      <xdr:colOff>114300</xdr:colOff>
      <xdr:row>57</xdr:row>
      <xdr:rowOff>147020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8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131797</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70017</xdr:rowOff>
    </xdr:from>
    <xdr:to>
      <xdr:col>20</xdr:col>
      <xdr:colOff>38100</xdr:colOff>
      <xdr:row>57</xdr:row>
      <xdr:rowOff>167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162744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7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41625</xdr:rowOff>
    </xdr:from>
    <xdr:to>
      <xdr:col>15</xdr:col>
      <xdr:colOff>101600</xdr:colOff>
      <xdr:row>52</xdr:row>
      <xdr:rowOff>143225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134352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131557</xdr:rowOff>
    </xdr:from>
    <xdr:to>
      <xdr:col>10</xdr:col>
      <xdr:colOff>165100</xdr:colOff>
      <xdr:row>57</xdr:row>
      <xdr:rowOff>61707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52834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68006</xdr:rowOff>
    </xdr:from>
    <xdr:to>
      <xdr:col>6</xdr:col>
      <xdr:colOff>38100</xdr:colOff>
      <xdr:row>58</xdr:row>
      <xdr:rowOff>169606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160733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1010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52015</xdr:rowOff>
    </xdr:from>
    <xdr:to>
      <xdr:col>24</xdr:col>
      <xdr:colOff>62865</xdr:colOff>
      <xdr:row>79</xdr:row>
      <xdr:rowOff>103287</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24965"/>
          <a:ext cx="1270" cy="142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107114</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5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103287</xdr:rowOff>
    </xdr:from>
    <xdr:to>
      <xdr:col>24</xdr:col>
      <xdr:colOff>152400</xdr:colOff>
      <xdr:row>79</xdr:row>
      <xdr:rowOff>103287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4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170142</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52015</xdr:rowOff>
    </xdr:from>
    <xdr:to>
      <xdr:col>24</xdr:col>
      <xdr:colOff>152400</xdr:colOff>
      <xdr:row>71</xdr:row>
      <xdr:rowOff>52015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52015</xdr:rowOff>
    </xdr:from>
    <xdr:to>
      <xdr:col>24</xdr:col>
      <xdr:colOff>63500</xdr:colOff>
      <xdr:row>73</xdr:row>
      <xdr:rowOff>121086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224965"/>
          <a:ext cx="838200" cy="4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7890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3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29463</xdr:rowOff>
    </xdr:from>
    <xdr:to>
      <xdr:col>24</xdr:col>
      <xdr:colOff>114300</xdr:colOff>
      <xdr:row>76</xdr:row>
      <xdr:rowOff>131063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32911</xdr:rowOff>
    </xdr:from>
    <xdr:to>
      <xdr:col>19</xdr:col>
      <xdr:colOff>177800</xdr:colOff>
      <xdr:row>73</xdr:row>
      <xdr:rowOff>121086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54876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31423</xdr:rowOff>
    </xdr:from>
    <xdr:to>
      <xdr:col>20</xdr:col>
      <xdr:colOff>38100</xdr:colOff>
      <xdr:row>77</xdr:row>
      <xdr:rowOff>133023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124150</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17411" y="133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32911</xdr:rowOff>
    </xdr:from>
    <xdr:to>
      <xdr:col>15</xdr:col>
      <xdr:colOff>50800</xdr:colOff>
      <xdr:row>73</xdr:row>
      <xdr:rowOff>97736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548761"/>
          <a:ext cx="889000" cy="6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34689</xdr:rowOff>
    </xdr:from>
    <xdr:to>
      <xdr:col>15</xdr:col>
      <xdr:colOff>101600</xdr:colOff>
      <xdr:row>77</xdr:row>
      <xdr:rowOff>136289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3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127416</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3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97736</xdr:rowOff>
    </xdr:from>
    <xdr:to>
      <xdr:col>10</xdr:col>
      <xdr:colOff>114300</xdr:colOff>
      <xdr:row>73</xdr:row>
      <xdr:rowOff>157008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61358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59182</xdr:rowOff>
    </xdr:from>
    <xdr:to>
      <xdr:col>10</xdr:col>
      <xdr:colOff>165100</xdr:colOff>
      <xdr:row>77</xdr:row>
      <xdr:rowOff>160782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151909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68489</xdr:rowOff>
    </xdr:from>
    <xdr:to>
      <xdr:col>6</xdr:col>
      <xdr:colOff>38100</xdr:colOff>
      <xdr:row>78</xdr:row>
      <xdr:rowOff>170089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4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161216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5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1215</xdr:rowOff>
    </xdr:from>
    <xdr:to>
      <xdr:col>24</xdr:col>
      <xdr:colOff>114300</xdr:colOff>
      <xdr:row>71</xdr:row>
      <xdr:rowOff>102815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1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125692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1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70286</xdr:rowOff>
    </xdr:from>
    <xdr:to>
      <xdr:col>20</xdr:col>
      <xdr:colOff>38100</xdr:colOff>
      <xdr:row>74</xdr:row>
      <xdr:rowOff>436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16963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23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153561</xdr:rowOff>
    </xdr:from>
    <xdr:to>
      <xdr:col>15</xdr:col>
      <xdr:colOff>101600</xdr:colOff>
      <xdr:row>73</xdr:row>
      <xdr:rowOff>83711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100238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46936</xdr:rowOff>
    </xdr:from>
    <xdr:to>
      <xdr:col>10</xdr:col>
      <xdr:colOff>165100</xdr:colOff>
      <xdr:row>73</xdr:row>
      <xdr:rowOff>148536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5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165063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3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106208</xdr:rowOff>
    </xdr:from>
    <xdr:to>
      <xdr:col>6</xdr:col>
      <xdr:colOff>38100</xdr:colOff>
      <xdr:row>74</xdr:row>
      <xdr:rowOff>36358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52885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51363</xdr:rowOff>
    </xdr:from>
    <xdr:to>
      <xdr:col>24</xdr:col>
      <xdr:colOff>62865</xdr:colOff>
      <xdr:row>99</xdr:row>
      <xdr:rowOff>138720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53313"/>
          <a:ext cx="127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142547</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138720</xdr:rowOff>
    </xdr:from>
    <xdr:to>
      <xdr:col>24</xdr:col>
      <xdr:colOff>152400</xdr:colOff>
      <xdr:row>99</xdr:row>
      <xdr:rowOff>138720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169490</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51363</xdr:rowOff>
    </xdr:from>
    <xdr:to>
      <xdr:col>24</xdr:col>
      <xdr:colOff>152400</xdr:colOff>
      <xdr:row>91</xdr:row>
      <xdr:rowOff>51363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5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115044</xdr:rowOff>
    </xdr:from>
    <xdr:to>
      <xdr:col>24</xdr:col>
      <xdr:colOff>63500</xdr:colOff>
      <xdr:row>92</xdr:row>
      <xdr:rowOff>85327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16994"/>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81370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26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102943</xdr:rowOff>
    </xdr:from>
    <xdr:to>
      <xdr:col>24</xdr:col>
      <xdr:colOff>114300</xdr:colOff>
      <xdr:row>94</xdr:row>
      <xdr:rowOff>33093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04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11520</xdr:rowOff>
    </xdr:from>
    <xdr:to>
      <xdr:col>19</xdr:col>
      <xdr:colOff>177800</xdr:colOff>
      <xdr:row>92</xdr:row>
      <xdr:rowOff>85327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5784920"/>
          <a:ext cx="889000" cy="7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7584</xdr:rowOff>
    </xdr:from>
    <xdr:to>
      <xdr:col>20</xdr:col>
      <xdr:colOff>38100</xdr:colOff>
      <xdr:row>94</xdr:row>
      <xdr:rowOff>109184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2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100311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11520</xdr:rowOff>
    </xdr:from>
    <xdr:to>
      <xdr:col>15</xdr:col>
      <xdr:colOff>50800</xdr:colOff>
      <xdr:row>93</xdr:row>
      <xdr:rowOff>62956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784920"/>
          <a:ext cx="889000" cy="2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166461</xdr:rowOff>
    </xdr:from>
    <xdr:to>
      <xdr:col>15</xdr:col>
      <xdr:colOff>101600</xdr:colOff>
      <xdr:row>94</xdr:row>
      <xdr:rowOff>96611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1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87738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62956</xdr:rowOff>
    </xdr:from>
    <xdr:to>
      <xdr:col>10</xdr:col>
      <xdr:colOff>114300</xdr:colOff>
      <xdr:row>94</xdr:row>
      <xdr:rowOff>70794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07806"/>
          <a:ext cx="889000" cy="17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12156</xdr:rowOff>
    </xdr:from>
    <xdr:to>
      <xdr:col>10</xdr:col>
      <xdr:colOff>165100</xdr:colOff>
      <xdr:row>95</xdr:row>
      <xdr:rowOff>113756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104883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127436</xdr:rowOff>
    </xdr:from>
    <xdr:to>
      <xdr:col>6</xdr:col>
      <xdr:colOff>38100</xdr:colOff>
      <xdr:row>96</xdr:row>
      <xdr:rowOff>57586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1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48713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0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64244</xdr:rowOff>
    </xdr:from>
    <xdr:to>
      <xdr:col>24</xdr:col>
      <xdr:colOff>114300</xdr:colOff>
      <xdr:row>91</xdr:row>
      <xdr:rowOff>165844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6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150621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34527</xdr:rowOff>
    </xdr:from>
    <xdr:to>
      <xdr:col>20</xdr:col>
      <xdr:colOff>38100</xdr:colOff>
      <xdr:row>92</xdr:row>
      <xdr:rowOff>136127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152654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5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132170</xdr:rowOff>
    </xdr:from>
    <xdr:to>
      <xdr:col>15</xdr:col>
      <xdr:colOff>101600</xdr:colOff>
      <xdr:row>92</xdr:row>
      <xdr:rowOff>62320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78847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12156</xdr:rowOff>
    </xdr:from>
    <xdr:to>
      <xdr:col>10</xdr:col>
      <xdr:colOff>165100</xdr:colOff>
      <xdr:row>93</xdr:row>
      <xdr:rowOff>113756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130283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7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19994</xdr:rowOff>
    </xdr:from>
    <xdr:to>
      <xdr:col>6</xdr:col>
      <xdr:colOff>38100</xdr:colOff>
      <xdr:row>94</xdr:row>
      <xdr:rowOff>121594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138121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1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112230</xdr:rowOff>
    </xdr:from>
    <xdr:to>
      <xdr:col>54</xdr:col>
      <xdr:colOff>189865</xdr:colOff>
      <xdr:row>39</xdr:row>
      <xdr:rowOff>130632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6112980"/>
          <a:ext cx="1270" cy="70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134459</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8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130632</xdr:rowOff>
    </xdr:from>
    <xdr:to>
      <xdr:col>55</xdr:col>
      <xdr:colOff>88900</xdr:colOff>
      <xdr:row>39</xdr:row>
      <xdr:rowOff>130632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81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58907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8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112230</xdr:rowOff>
    </xdr:from>
    <xdr:to>
      <xdr:col>55</xdr:col>
      <xdr:colOff>88900</xdr:colOff>
      <xdr:row>35</xdr:row>
      <xdr:rowOff>112230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11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26657</xdr:rowOff>
    </xdr:from>
    <xdr:to>
      <xdr:col>55</xdr:col>
      <xdr:colOff>0</xdr:colOff>
      <xdr:row>39</xdr:row>
      <xdr:rowOff>130632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541757"/>
          <a:ext cx="838200" cy="27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153382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25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64605</xdr:rowOff>
    </xdr:from>
    <xdr:to>
      <xdr:col>50</xdr:col>
      <xdr:colOff>114300</xdr:colOff>
      <xdr:row>38</xdr:row>
      <xdr:rowOff>26657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93905"/>
          <a:ext cx="889000" cy="6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22034</xdr:rowOff>
    </xdr:from>
    <xdr:to>
      <xdr:col>50</xdr:col>
      <xdr:colOff>165100</xdr:colOff>
      <xdr:row>36</xdr:row>
      <xdr:rowOff>123634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9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140161</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27095" y="59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64605</xdr:rowOff>
    </xdr:from>
    <xdr:to>
      <xdr:col>45</xdr:col>
      <xdr:colOff>177800</xdr:colOff>
      <xdr:row>34</xdr:row>
      <xdr:rowOff>142177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93905"/>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109779</xdr:rowOff>
    </xdr:from>
    <xdr:to>
      <xdr:col>46</xdr:col>
      <xdr:colOff>38100</xdr:colOff>
      <xdr:row>33</xdr:row>
      <xdr:rowOff>39929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59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56456</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3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142177</xdr:rowOff>
    </xdr:from>
    <xdr:to>
      <xdr:col>41</xdr:col>
      <xdr:colOff>50800</xdr:colOff>
      <xdr:row>37</xdr:row>
      <xdr:rowOff>146863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71477"/>
          <a:ext cx="889000" cy="5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106921</xdr:rowOff>
    </xdr:from>
    <xdr:to>
      <xdr:col>41</xdr:col>
      <xdr:colOff>101600</xdr:colOff>
      <xdr:row>32</xdr:row>
      <xdr:rowOff>37071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42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53598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1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29426</xdr:rowOff>
    </xdr:from>
    <xdr:to>
      <xdr:col>36</xdr:col>
      <xdr:colOff>165100</xdr:colOff>
      <xdr:row>35</xdr:row>
      <xdr:rowOff>131026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03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147553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80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79832</xdr:rowOff>
    </xdr:from>
    <xdr:to>
      <xdr:col>55</xdr:col>
      <xdr:colOff>50800</xdr:colOff>
      <xdr:row>40</xdr:row>
      <xdr:rowOff>9982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7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166209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6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147307</xdr:rowOff>
    </xdr:from>
    <xdr:to>
      <xdr:col>50</xdr:col>
      <xdr:colOff>165100</xdr:colOff>
      <xdr:row>38</xdr:row>
      <xdr:rowOff>77457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68584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27095" y="658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13805</xdr:rowOff>
    </xdr:from>
    <xdr:to>
      <xdr:col>46</xdr:col>
      <xdr:colOff>38100</xdr:colOff>
      <xdr:row>34</xdr:row>
      <xdr:rowOff>115405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106532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9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91377</xdr:rowOff>
    </xdr:from>
    <xdr:to>
      <xdr:col>41</xdr:col>
      <xdr:colOff>101600</xdr:colOff>
      <xdr:row>35</xdr:row>
      <xdr:rowOff>21527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12654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1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96063</xdr:rowOff>
    </xdr:from>
    <xdr:to>
      <xdr:col>36</xdr:col>
      <xdr:colOff>165100</xdr:colOff>
      <xdr:row>38</xdr:row>
      <xdr:rowOff>26212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17340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5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34903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02501"/>
          <a:ext cx="127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38730</xdr:rowOff>
    </xdr:from>
    <xdr:ext cx="599010"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8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34903</xdr:rowOff>
    </xdr:from>
    <xdr:to>
      <xdr:col>55</xdr:col>
      <xdr:colOff>88900</xdr:colOff>
      <xdr:row>58</xdr:row>
      <xdr:rowOff>34903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7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130001</xdr:rowOff>
    </xdr:from>
    <xdr:to>
      <xdr:col>55</xdr:col>
      <xdr:colOff>0</xdr:colOff>
      <xdr:row>51</xdr:row>
      <xdr:rowOff>115436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8702501"/>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21476</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10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43049</xdr:rowOff>
    </xdr:from>
    <xdr:to>
      <xdr:col>55</xdr:col>
      <xdr:colOff>50800</xdr:colOff>
      <xdr:row>53</xdr:row>
      <xdr:rowOff>144649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12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115436</xdr:rowOff>
    </xdr:from>
    <xdr:to>
      <xdr:col>50</xdr:col>
      <xdr:colOff>114300</xdr:colOff>
      <xdr:row>53</xdr:row>
      <xdr:rowOff>103026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8859386"/>
          <a:ext cx="889000" cy="3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151863</xdr:rowOff>
    </xdr:from>
    <xdr:to>
      <xdr:col>50</xdr:col>
      <xdr:colOff>165100</xdr:colOff>
      <xdr:row>54</xdr:row>
      <xdr:rowOff>82013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73140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27095" y="9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3846</xdr:rowOff>
    </xdr:from>
    <xdr:to>
      <xdr:col>45</xdr:col>
      <xdr:colOff>177800</xdr:colOff>
      <xdr:row>53</xdr:row>
      <xdr:rowOff>103026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747796"/>
          <a:ext cx="889000" cy="4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27211</xdr:rowOff>
    </xdr:from>
    <xdr:to>
      <xdr:col>46</xdr:col>
      <xdr:colOff>38100</xdr:colOff>
      <xdr:row>55</xdr:row>
      <xdr:rowOff>128811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119938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4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3846</xdr:rowOff>
    </xdr:from>
    <xdr:to>
      <xdr:col>41</xdr:col>
      <xdr:colOff>50800</xdr:colOff>
      <xdr:row>52</xdr:row>
      <xdr:rowOff>50187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8747796"/>
          <a:ext cx="8890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59410</xdr:rowOff>
    </xdr:from>
    <xdr:to>
      <xdr:col>41</xdr:col>
      <xdr:colOff>101600</xdr:colOff>
      <xdr:row>52</xdr:row>
      <xdr:rowOff>161010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152137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06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27146</xdr:rowOff>
    </xdr:from>
    <xdr:to>
      <xdr:col>36</xdr:col>
      <xdr:colOff>165100</xdr:colOff>
      <xdr:row>54</xdr:row>
      <xdr:rowOff>128746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119873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3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79201</xdr:rowOff>
    </xdr:from>
    <xdr:to>
      <xdr:col>55</xdr:col>
      <xdr:colOff>50800</xdr:colOff>
      <xdr:row>51</xdr:row>
      <xdr:rowOff>9351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6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32228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60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64636</xdr:rowOff>
    </xdr:from>
    <xdr:to>
      <xdr:col>50</xdr:col>
      <xdr:colOff>165100</xdr:colOff>
      <xdr:row>51</xdr:row>
      <xdr:rowOff>166236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8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11313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27095" y="85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52226</xdr:rowOff>
    </xdr:from>
    <xdr:to>
      <xdr:col>46</xdr:col>
      <xdr:colOff>38100</xdr:colOff>
      <xdr:row>53</xdr:row>
      <xdr:rowOff>153826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1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170353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91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124496</xdr:rowOff>
    </xdr:from>
    <xdr:to>
      <xdr:col>41</xdr:col>
      <xdr:colOff>101600</xdr:colOff>
      <xdr:row>51</xdr:row>
      <xdr:rowOff>54646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6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71173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4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170837</xdr:rowOff>
    </xdr:from>
    <xdr:to>
      <xdr:col>36</xdr:col>
      <xdr:colOff>165100</xdr:colOff>
      <xdr:row>52</xdr:row>
      <xdr:rowOff>100987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9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117514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69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27984</xdr:rowOff>
    </xdr:from>
    <xdr:to>
      <xdr:col>54</xdr:col>
      <xdr:colOff>189865</xdr:colOff>
      <xdr:row>77</xdr:row>
      <xdr:rowOff>104792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29484"/>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108619</xdr:rowOff>
    </xdr:from>
    <xdr:ext cx="534377"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104792</xdr:rowOff>
    </xdr:from>
    <xdr:to>
      <xdr:col>55</xdr:col>
      <xdr:colOff>88900</xdr:colOff>
      <xdr:row>77</xdr:row>
      <xdr:rowOff>104792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0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146111</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27984</xdr:rowOff>
    </xdr:from>
    <xdr:to>
      <xdr:col>55</xdr:col>
      <xdr:colOff>88900</xdr:colOff>
      <xdr:row>70</xdr:row>
      <xdr:rowOff>27984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2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27984</xdr:rowOff>
    </xdr:from>
    <xdr:to>
      <xdr:col>55</xdr:col>
      <xdr:colOff>0</xdr:colOff>
      <xdr:row>70</xdr:row>
      <xdr:rowOff>130625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029484"/>
          <a:ext cx="838200" cy="10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82529</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426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104102</xdr:rowOff>
    </xdr:from>
    <xdr:to>
      <xdr:col>55</xdr:col>
      <xdr:colOff>50800</xdr:colOff>
      <xdr:row>73</xdr:row>
      <xdr:rowOff>34252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2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130625</xdr:rowOff>
    </xdr:from>
    <xdr:to>
      <xdr:col>50</xdr:col>
      <xdr:colOff>114300</xdr:colOff>
      <xdr:row>70</xdr:row>
      <xdr:rowOff>158903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132125"/>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52667</xdr:rowOff>
    </xdr:from>
    <xdr:to>
      <xdr:col>50</xdr:col>
      <xdr:colOff>165100</xdr:colOff>
      <xdr:row>72</xdr:row>
      <xdr:rowOff>154267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23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145394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4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133802</xdr:rowOff>
    </xdr:from>
    <xdr:to>
      <xdr:col>45</xdr:col>
      <xdr:colOff>177800</xdr:colOff>
      <xdr:row>70</xdr:row>
      <xdr:rowOff>158903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135302"/>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91094</xdr:rowOff>
    </xdr:from>
    <xdr:to>
      <xdr:col>46</xdr:col>
      <xdr:colOff>38100</xdr:colOff>
      <xdr:row>73</xdr:row>
      <xdr:rowOff>21244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243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12371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52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72858</xdr:rowOff>
    </xdr:from>
    <xdr:to>
      <xdr:col>41</xdr:col>
      <xdr:colOff>50800</xdr:colOff>
      <xdr:row>70</xdr:row>
      <xdr:rowOff>133802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074358"/>
          <a:ext cx="889000" cy="6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144769</xdr:rowOff>
    </xdr:from>
    <xdr:to>
      <xdr:col>41</xdr:col>
      <xdr:colOff>101600</xdr:colOff>
      <xdr:row>72</xdr:row>
      <xdr:rowOff>74919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31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66046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4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79893</xdr:rowOff>
    </xdr:from>
    <xdr:to>
      <xdr:col>36</xdr:col>
      <xdr:colOff>165100</xdr:colOff>
      <xdr:row>73</xdr:row>
      <xdr:rowOff>10043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42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51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148634</xdr:rowOff>
    </xdr:from>
    <xdr:to>
      <xdr:col>55</xdr:col>
      <xdr:colOff>50800</xdr:colOff>
      <xdr:row>70</xdr:row>
      <xdr:rowOff>78784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19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101661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1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79825</xdr:rowOff>
    </xdr:from>
    <xdr:to>
      <xdr:col>50</xdr:col>
      <xdr:colOff>165100</xdr:colOff>
      <xdr:row>71</xdr:row>
      <xdr:rowOff>9975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0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26502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18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108103</xdr:rowOff>
    </xdr:from>
    <xdr:to>
      <xdr:col>46</xdr:col>
      <xdr:colOff>38100</xdr:colOff>
      <xdr:row>71</xdr:row>
      <xdr:rowOff>38253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1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54780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18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83002</xdr:rowOff>
    </xdr:from>
    <xdr:to>
      <xdr:col>41</xdr:col>
      <xdr:colOff>101600</xdr:colOff>
      <xdr:row>71</xdr:row>
      <xdr:rowOff>13152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0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29679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185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22058</xdr:rowOff>
    </xdr:from>
    <xdr:to>
      <xdr:col>36</xdr:col>
      <xdr:colOff>165100</xdr:colOff>
      <xdr:row>70</xdr:row>
      <xdr:rowOff>123658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0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140185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17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87618</xdr:rowOff>
    </xdr:from>
    <xdr:to>
      <xdr:col>54</xdr:col>
      <xdr:colOff>189865</xdr:colOff>
      <xdr:row>96</xdr:row>
      <xdr:rowOff>46431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18118"/>
          <a:ext cx="1270" cy="98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50258</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50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46431</xdr:rowOff>
    </xdr:from>
    <xdr:to>
      <xdr:col>55</xdr:col>
      <xdr:colOff>88900</xdr:colOff>
      <xdr:row>96</xdr:row>
      <xdr:rowOff>46431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50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34295</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9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87618</xdr:rowOff>
    </xdr:from>
    <xdr:to>
      <xdr:col>55</xdr:col>
      <xdr:colOff>88900</xdr:colOff>
      <xdr:row>90</xdr:row>
      <xdr:rowOff>87618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1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6731</xdr:rowOff>
    </xdr:from>
    <xdr:to>
      <xdr:col>55</xdr:col>
      <xdr:colOff>0</xdr:colOff>
      <xdr:row>96</xdr:row>
      <xdr:rowOff>6959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46593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61180</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00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38303</xdr:rowOff>
    </xdr:from>
    <xdr:to>
      <xdr:col>55</xdr:col>
      <xdr:colOff>50800</xdr:colOff>
      <xdr:row>94</xdr:row>
      <xdr:rowOff>139903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1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6959</xdr:rowOff>
    </xdr:from>
    <xdr:to>
      <xdr:col>50</xdr:col>
      <xdr:colOff>114300</xdr:colOff>
      <xdr:row>97</xdr:row>
      <xdr:rowOff>65557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66159"/>
          <a:ext cx="889000" cy="2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70193</xdr:rowOff>
    </xdr:from>
    <xdr:to>
      <xdr:col>50</xdr:col>
      <xdr:colOff>165100</xdr:colOff>
      <xdr:row>96</xdr:row>
      <xdr:rowOff>343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35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16870</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59411" y="161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163551</xdr:rowOff>
    </xdr:from>
    <xdr:to>
      <xdr:col>45</xdr:col>
      <xdr:colOff>177800</xdr:colOff>
      <xdr:row>97</xdr:row>
      <xdr:rowOff>65557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451301"/>
          <a:ext cx="889000" cy="2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20358</xdr:rowOff>
    </xdr:from>
    <xdr:to>
      <xdr:col>46</xdr:col>
      <xdr:colOff>38100</xdr:colOff>
      <xdr:row>96</xdr:row>
      <xdr:rowOff>121958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4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138485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2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163551</xdr:rowOff>
    </xdr:from>
    <xdr:to>
      <xdr:col>41</xdr:col>
      <xdr:colOff>50800</xdr:colOff>
      <xdr:row>97</xdr:row>
      <xdr:rowOff>147129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451301"/>
          <a:ext cx="889000" cy="32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146774</xdr:rowOff>
    </xdr:from>
    <xdr:to>
      <xdr:col>41</xdr:col>
      <xdr:colOff>101600</xdr:colOff>
      <xdr:row>95</xdr:row>
      <xdr:rowOff>76924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2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93451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0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169063</xdr:rowOff>
    </xdr:from>
    <xdr:to>
      <xdr:col>36</xdr:col>
      <xdr:colOff>165100</xdr:colOff>
      <xdr:row>96</xdr:row>
      <xdr:rowOff>99213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45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115740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127381</xdr:rowOff>
    </xdr:from>
    <xdr:to>
      <xdr:col>55</xdr:col>
      <xdr:colOff>50800</xdr:colOff>
      <xdr:row>96</xdr:row>
      <xdr:rowOff>57531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4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42308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127609</xdr:rowOff>
    </xdr:from>
    <xdr:to>
      <xdr:col>50</xdr:col>
      <xdr:colOff>165100</xdr:colOff>
      <xdr:row>96</xdr:row>
      <xdr:rowOff>57759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48886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59411" y="165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14757</xdr:rowOff>
    </xdr:from>
    <xdr:to>
      <xdr:col>46</xdr:col>
      <xdr:colOff>38100</xdr:colOff>
      <xdr:row>97</xdr:row>
      <xdr:rowOff>116357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107484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112751</xdr:rowOff>
    </xdr:from>
    <xdr:to>
      <xdr:col>41</xdr:col>
      <xdr:colOff>101600</xdr:colOff>
      <xdr:row>96</xdr:row>
      <xdr:rowOff>42901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34028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96329</xdr:rowOff>
    </xdr:from>
    <xdr:to>
      <xdr:col>36</xdr:col>
      <xdr:colOff>165100</xdr:colOff>
      <xdr:row>98</xdr:row>
      <xdr:rowOff>26479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17606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84425</xdr:rowOff>
    </xdr:from>
    <xdr:to>
      <xdr:col>85</xdr:col>
      <xdr:colOff>126364</xdr:colOff>
      <xdr:row>37</xdr:row>
      <xdr:rowOff>56444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570825"/>
          <a:ext cx="1269" cy="829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60271</xdr:rowOff>
    </xdr:from>
    <xdr:ext cx="469744"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4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56444</xdr:rowOff>
    </xdr:from>
    <xdr:to>
      <xdr:col>86</xdr:col>
      <xdr:colOff>25400</xdr:colOff>
      <xdr:row>37</xdr:row>
      <xdr:rowOff>56444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4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31102</xdr:rowOff>
    </xdr:from>
    <xdr:ext cx="534377"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3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84425</xdr:rowOff>
    </xdr:from>
    <xdr:to>
      <xdr:col>86</xdr:col>
      <xdr:colOff>25400</xdr:colOff>
      <xdr:row>32</xdr:row>
      <xdr:rowOff>84425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57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120818</xdr:rowOff>
    </xdr:from>
    <xdr:to>
      <xdr:col>85</xdr:col>
      <xdr:colOff>127000</xdr:colOff>
      <xdr:row>36</xdr:row>
      <xdr:rowOff>160411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5950118"/>
          <a:ext cx="838200" cy="3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107388</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59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84511</xdr:rowOff>
    </xdr:from>
    <xdr:to>
      <xdr:col>85</xdr:col>
      <xdr:colOff>177800</xdr:colOff>
      <xdr:row>36</xdr:row>
      <xdr:rowOff>14661</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0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34407</xdr:rowOff>
    </xdr:from>
    <xdr:to>
      <xdr:col>81</xdr:col>
      <xdr:colOff>50800</xdr:colOff>
      <xdr:row>34</xdr:row>
      <xdr:rowOff>120818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586370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110206</xdr:rowOff>
    </xdr:from>
    <xdr:to>
      <xdr:col>81</xdr:col>
      <xdr:colOff>101600</xdr:colOff>
      <xdr:row>36</xdr:row>
      <xdr:rowOff>40356</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31483</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01411" y="62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34407</xdr:rowOff>
    </xdr:from>
    <xdr:to>
      <xdr:col>76</xdr:col>
      <xdr:colOff>114300</xdr:colOff>
      <xdr:row>36</xdr:row>
      <xdr:rowOff>138969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5863707"/>
          <a:ext cx="889000" cy="4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73264</xdr:rowOff>
    </xdr:from>
    <xdr:to>
      <xdr:col>76</xdr:col>
      <xdr:colOff>165100</xdr:colOff>
      <xdr:row>36</xdr:row>
      <xdr:rowOff>3414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07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165991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16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138969</xdr:rowOff>
    </xdr:from>
    <xdr:to>
      <xdr:col>71</xdr:col>
      <xdr:colOff>177800</xdr:colOff>
      <xdr:row>37</xdr:row>
      <xdr:rowOff>157393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311169"/>
          <a:ext cx="889000" cy="18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118435</xdr:rowOff>
    </xdr:from>
    <xdr:to>
      <xdr:col>72</xdr:col>
      <xdr:colOff>38100</xdr:colOff>
      <xdr:row>37</xdr:row>
      <xdr:rowOff>48585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2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39712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8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36688</xdr:rowOff>
    </xdr:from>
    <xdr:to>
      <xdr:col>67</xdr:col>
      <xdr:colOff>101600</xdr:colOff>
      <xdr:row>36</xdr:row>
      <xdr:rowOff>138288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20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154815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598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109611</xdr:rowOff>
    </xdr:from>
    <xdr:to>
      <xdr:col>85</xdr:col>
      <xdr:colOff>177800</xdr:colOff>
      <xdr:row>37</xdr:row>
      <xdr:rowOff>39761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24538</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70018</xdr:rowOff>
    </xdr:from>
    <xdr:to>
      <xdr:col>81</xdr:col>
      <xdr:colOff>101600</xdr:colOff>
      <xdr:row>35</xdr:row>
      <xdr:rowOff>168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8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16695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01411" y="56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155057</xdr:rowOff>
    </xdr:from>
    <xdr:to>
      <xdr:col>76</xdr:col>
      <xdr:colOff>165100</xdr:colOff>
      <xdr:row>34</xdr:row>
      <xdr:rowOff>85207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58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101734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55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88169</xdr:rowOff>
    </xdr:from>
    <xdr:to>
      <xdr:col>72</xdr:col>
      <xdr:colOff>38100</xdr:colOff>
      <xdr:row>37</xdr:row>
      <xdr:rowOff>18319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34846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106593</xdr:rowOff>
    </xdr:from>
    <xdr:to>
      <xdr:col>67</xdr:col>
      <xdr:colOff>101600</xdr:colOff>
      <xdr:row>38</xdr:row>
      <xdr:rowOff>36743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5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27870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4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9474</xdr:rowOff>
    </xdr:from>
    <xdr:to>
      <xdr:col>85</xdr:col>
      <xdr:colOff>126364</xdr:colOff>
      <xdr:row>79</xdr:row>
      <xdr:rowOff>21286</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868224"/>
          <a:ext cx="1269" cy="69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25113</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21286</xdr:rowOff>
    </xdr:from>
    <xdr:to>
      <xdr:col>86</xdr:col>
      <xdr:colOff>25400</xdr:colOff>
      <xdr:row>79</xdr:row>
      <xdr:rowOff>21286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6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127601</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264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9474</xdr:rowOff>
    </xdr:from>
    <xdr:to>
      <xdr:col>86</xdr:col>
      <xdr:colOff>25400</xdr:colOff>
      <xdr:row>75</xdr:row>
      <xdr:rowOff>9474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86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98590</xdr:rowOff>
    </xdr:from>
    <xdr:to>
      <xdr:col>85</xdr:col>
      <xdr:colOff>127000</xdr:colOff>
      <xdr:row>75</xdr:row>
      <xdr:rowOff>99238</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785890"/>
          <a:ext cx="838200" cy="1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170730</xdr:rowOff>
    </xdr:from>
    <xdr:ext cx="599010"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30294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20853</xdr:rowOff>
    </xdr:from>
    <xdr:to>
      <xdr:col>85</xdr:col>
      <xdr:colOff>177800</xdr:colOff>
      <xdr:row>76</xdr:row>
      <xdr:rowOff>122453</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19380</xdr:rowOff>
    </xdr:from>
    <xdr:to>
      <xdr:col>81</xdr:col>
      <xdr:colOff>50800</xdr:colOff>
      <xdr:row>74</xdr:row>
      <xdr:rowOff>98590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020880"/>
          <a:ext cx="889000" cy="7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41351</xdr:rowOff>
    </xdr:from>
    <xdr:to>
      <xdr:col>81</xdr:col>
      <xdr:colOff>101600</xdr:colOff>
      <xdr:row>75</xdr:row>
      <xdr:rowOff>142951</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9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75</xdr:row>
      <xdr:rowOff>134078</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169095" y="129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19380</xdr:rowOff>
    </xdr:from>
    <xdr:to>
      <xdr:col>76</xdr:col>
      <xdr:colOff>114300</xdr:colOff>
      <xdr:row>74</xdr:row>
      <xdr:rowOff>104229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020880"/>
          <a:ext cx="889000" cy="77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141325</xdr:rowOff>
    </xdr:from>
    <xdr:to>
      <xdr:col>76</xdr:col>
      <xdr:colOff>165100</xdr:colOff>
      <xdr:row>75</xdr:row>
      <xdr:rowOff>71475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8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62602</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292795" y="129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58280</xdr:rowOff>
    </xdr:from>
    <xdr:to>
      <xdr:col>71</xdr:col>
      <xdr:colOff>177800</xdr:colOff>
      <xdr:row>74</xdr:row>
      <xdr:rowOff>104229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274558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119876</xdr:rowOff>
    </xdr:from>
    <xdr:to>
      <xdr:col>72</xdr:col>
      <xdr:colOff>38100</xdr:colOff>
      <xdr:row>76</xdr:row>
      <xdr:rowOff>50025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978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41152</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03795" y="1307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67983</xdr:rowOff>
    </xdr:from>
    <xdr:to>
      <xdr:col>67</xdr:col>
      <xdr:colOff>101600</xdr:colOff>
      <xdr:row>76</xdr:row>
      <xdr:rowOff>169583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9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160710</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14795" y="1319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48438</xdr:rowOff>
    </xdr:from>
    <xdr:to>
      <xdr:col>85</xdr:col>
      <xdr:colOff>177800</xdr:colOff>
      <xdr:row>75</xdr:row>
      <xdr:rowOff>150037</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907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134815</xdr:rowOff>
    </xdr:from>
    <xdr:ext cx="599010"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82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47790</xdr:rowOff>
    </xdr:from>
    <xdr:to>
      <xdr:col>81</xdr:col>
      <xdr:colOff>101600</xdr:colOff>
      <xdr:row>74</xdr:row>
      <xdr:rowOff>149390</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7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72</xdr:row>
      <xdr:rowOff>165917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69095" y="125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140030</xdr:rowOff>
    </xdr:from>
    <xdr:to>
      <xdr:col>76</xdr:col>
      <xdr:colOff>165100</xdr:colOff>
      <xdr:row>70</xdr:row>
      <xdr:rowOff>70180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19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86707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174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53429</xdr:rowOff>
    </xdr:from>
    <xdr:to>
      <xdr:col>72</xdr:col>
      <xdr:colOff>38100</xdr:colOff>
      <xdr:row>74</xdr:row>
      <xdr:rowOff>155029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7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51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7480</xdr:rowOff>
    </xdr:from>
    <xdr:to>
      <xdr:col>67</xdr:col>
      <xdr:colOff>101600</xdr:colOff>
      <xdr:row>74</xdr:row>
      <xdr:rowOff>109080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6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125607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4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70022</xdr:rowOff>
    </xdr:from>
    <xdr:to>
      <xdr:col>85</xdr:col>
      <xdr:colOff>126364</xdr:colOff>
      <xdr:row>99</xdr:row>
      <xdr:rowOff>57632</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6357772"/>
          <a:ext cx="1269" cy="67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61459</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703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57632</xdr:rowOff>
    </xdr:from>
    <xdr:to>
      <xdr:col>86</xdr:col>
      <xdr:colOff>25400</xdr:colOff>
      <xdr:row>99</xdr:row>
      <xdr:rowOff>57632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70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16699</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61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70022</xdr:rowOff>
    </xdr:from>
    <xdr:to>
      <xdr:col>86</xdr:col>
      <xdr:colOff>25400</xdr:colOff>
      <xdr:row>95</xdr:row>
      <xdr:rowOff>70022</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635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82001</xdr:rowOff>
    </xdr:from>
    <xdr:to>
      <xdr:col>85</xdr:col>
      <xdr:colOff>127000</xdr:colOff>
      <xdr:row>95</xdr:row>
      <xdr:rowOff>70022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198301"/>
          <a:ext cx="838200" cy="15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586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82001</xdr:rowOff>
    </xdr:from>
    <xdr:to>
      <xdr:col>81</xdr:col>
      <xdr:colOff>50800</xdr:colOff>
      <xdr:row>96</xdr:row>
      <xdr:rowOff>113823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6198301"/>
          <a:ext cx="889000" cy="37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35362</xdr:rowOff>
    </xdr:from>
    <xdr:to>
      <xdr:col>81</xdr:col>
      <xdr:colOff>101600</xdr:colOff>
      <xdr:row>96</xdr:row>
      <xdr:rowOff>136962</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49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128089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5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114691</xdr:rowOff>
    </xdr:from>
    <xdr:to>
      <xdr:col>76</xdr:col>
      <xdr:colOff>114300</xdr:colOff>
      <xdr:row>96</xdr:row>
      <xdr:rowOff>113823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5888091"/>
          <a:ext cx="889000" cy="68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79984</xdr:rowOff>
    </xdr:from>
    <xdr:to>
      <xdr:col>76</xdr:col>
      <xdr:colOff>165100</xdr:colOff>
      <xdr:row>99</xdr:row>
      <xdr:rowOff>10134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8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9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114691</xdr:rowOff>
    </xdr:from>
    <xdr:to>
      <xdr:col>71</xdr:col>
      <xdr:colOff>177800</xdr:colOff>
      <xdr:row>97</xdr:row>
      <xdr:rowOff>8849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5888091"/>
          <a:ext cx="889000" cy="75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19314</xdr:rowOff>
    </xdr:from>
    <xdr:to>
      <xdr:col>72</xdr:col>
      <xdr:colOff>38100</xdr:colOff>
      <xdr:row>93</xdr:row>
      <xdr:rowOff>120914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596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112041</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0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55570</xdr:rowOff>
    </xdr:from>
    <xdr:to>
      <xdr:col>67</xdr:col>
      <xdr:colOff>101600</xdr:colOff>
      <xdr:row>96</xdr:row>
      <xdr:rowOff>157170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2247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2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19222</xdr:rowOff>
    </xdr:from>
    <xdr:to>
      <xdr:col>85</xdr:col>
      <xdr:colOff>177800</xdr:colOff>
      <xdr:row>95</xdr:row>
      <xdr:rowOff>120822</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3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143699</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25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31201</xdr:rowOff>
    </xdr:from>
    <xdr:to>
      <xdr:col>81</xdr:col>
      <xdr:colOff>101600</xdr:colOff>
      <xdr:row>94</xdr:row>
      <xdr:rowOff>132801</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14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149328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59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63023</xdr:rowOff>
    </xdr:from>
    <xdr:to>
      <xdr:col>76</xdr:col>
      <xdr:colOff>165100</xdr:colOff>
      <xdr:row>96</xdr:row>
      <xdr:rowOff>164623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5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9700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63891</xdr:rowOff>
    </xdr:from>
    <xdr:to>
      <xdr:col>72</xdr:col>
      <xdr:colOff>38100</xdr:colOff>
      <xdr:row>92</xdr:row>
      <xdr:rowOff>165491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58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10568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56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129499</xdr:rowOff>
    </xdr:from>
    <xdr:to>
      <xdr:col>67</xdr:col>
      <xdr:colOff>101600</xdr:colOff>
      <xdr:row>97</xdr:row>
      <xdr:rowOff>59649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50776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147320</xdr:rowOff>
    </xdr:from>
    <xdr:to>
      <xdr:col>116</xdr:col>
      <xdr:colOff>62864</xdr:colOff>
      <xdr:row>39</xdr:row>
      <xdr:rowOff>40640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290820"/>
          <a:ext cx="1269"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44467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310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40640</xdr:rowOff>
    </xdr:from>
    <xdr:to>
      <xdr:col>116</xdr:col>
      <xdr:colOff>152400</xdr:colOff>
      <xdr:row>39</xdr:row>
      <xdr:rowOff>40640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2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93997</xdr:rowOff>
    </xdr:from>
    <xdr:ext cx="378565"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506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147320</xdr:rowOff>
    </xdr:from>
    <xdr:to>
      <xdr:col>116</xdr:col>
      <xdr:colOff>152400</xdr:colOff>
      <xdr:row>30</xdr:row>
      <xdr:rowOff>147320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29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33020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1323300" y="6715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107967</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108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85090</xdr:rowOff>
    </xdr:from>
    <xdr:to>
      <xdr:col>116</xdr:col>
      <xdr:colOff>114300</xdr:colOff>
      <xdr:row>37</xdr:row>
      <xdr:rowOff>15240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33020</xdr:rowOff>
    </xdr:from>
    <xdr:to>
      <xdr:col>111</xdr:col>
      <xdr:colOff>177800</xdr:colOff>
      <xdr:row>39</xdr:row>
      <xdr:rowOff>40640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0434300" y="6719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69850</xdr:rowOff>
    </xdr:from>
    <xdr:to>
      <xdr:col>112</xdr:col>
      <xdr:colOff>38100</xdr:colOff>
      <xdr:row>37</xdr:row>
      <xdr:rowOff>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16527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60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40640</xdr:rowOff>
    </xdr:from>
    <xdr:to>
      <xdr:col>107</xdr:col>
      <xdr:colOff>50800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9545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130810</xdr:rowOff>
    </xdr:from>
    <xdr:to>
      <xdr:col>107</xdr:col>
      <xdr:colOff>101600</xdr:colOff>
      <xdr:row>36</xdr:row>
      <xdr:rowOff>60960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13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77487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590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58420</xdr:rowOff>
    </xdr:from>
    <xdr:to>
      <xdr:col>102</xdr:col>
      <xdr:colOff>165100</xdr:colOff>
      <xdr:row>35</xdr:row>
      <xdr:rowOff>160020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5097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583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73660</xdr:rowOff>
    </xdr:from>
    <xdr:to>
      <xdr:col>98</xdr:col>
      <xdr:colOff>38100</xdr:colOff>
      <xdr:row>36</xdr:row>
      <xdr:rowOff>3810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20337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579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74947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85950" y="6761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161290</xdr:rowOff>
    </xdr:from>
    <xdr:to>
      <xdr:col>107</xdr:col>
      <xdr:colOff>101600</xdr:colOff>
      <xdr:row>39</xdr:row>
      <xdr:rowOff>91440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82567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16561</xdr:rowOff>
    </xdr:from>
    <xdr:to>
      <xdr:col>116</xdr:col>
      <xdr:colOff>62864</xdr:colOff>
      <xdr:row>59</xdr:row>
      <xdr:rowOff>978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9103411"/>
          <a:ext cx="1269" cy="101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4805</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978</xdr:rowOff>
    </xdr:from>
    <xdr:to>
      <xdr:col>116</xdr:col>
      <xdr:colOff>152400</xdr:colOff>
      <xdr:row>59</xdr:row>
      <xdr:rowOff>978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1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134688</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87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16561</xdr:rowOff>
    </xdr:from>
    <xdr:to>
      <xdr:col>116</xdr:col>
      <xdr:colOff>152400</xdr:colOff>
      <xdr:row>53</xdr:row>
      <xdr:rowOff>16561</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910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86017</xdr:rowOff>
    </xdr:from>
    <xdr:to>
      <xdr:col>116</xdr:col>
      <xdr:colOff>63500</xdr:colOff>
      <xdr:row>53</xdr:row>
      <xdr:rowOff>16561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8829967"/>
          <a:ext cx="838200" cy="27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82434</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683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104007</xdr:rowOff>
    </xdr:from>
    <xdr:to>
      <xdr:col>116</xdr:col>
      <xdr:colOff>114300</xdr:colOff>
      <xdr:row>57</xdr:row>
      <xdr:rowOff>34157</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70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37611</xdr:rowOff>
    </xdr:from>
    <xdr:to>
      <xdr:col>111</xdr:col>
      <xdr:colOff>177800</xdr:colOff>
      <xdr:row>51</xdr:row>
      <xdr:rowOff>86017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8781561"/>
          <a:ext cx="8890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8833</xdr:rowOff>
    </xdr:from>
    <xdr:to>
      <xdr:col>112</xdr:col>
      <xdr:colOff>38100</xdr:colOff>
      <xdr:row>56</xdr:row>
      <xdr:rowOff>110433</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6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101560</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7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9017</xdr:rowOff>
    </xdr:from>
    <xdr:to>
      <xdr:col>107</xdr:col>
      <xdr:colOff>50800</xdr:colOff>
      <xdr:row>51</xdr:row>
      <xdr:rowOff>37611</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8752967"/>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162605</xdr:rowOff>
    </xdr:from>
    <xdr:to>
      <xdr:col>107</xdr:col>
      <xdr:colOff>101600</xdr:colOff>
      <xdr:row>56</xdr:row>
      <xdr:rowOff>92755</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9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83882</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6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9017</xdr:rowOff>
    </xdr:from>
    <xdr:to>
      <xdr:col>102</xdr:col>
      <xdr:colOff>114300</xdr:colOff>
      <xdr:row>52</xdr:row>
      <xdr:rowOff>69329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8752967"/>
          <a:ext cx="889000" cy="23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149079</xdr:rowOff>
    </xdr:from>
    <xdr:to>
      <xdr:col>102</xdr:col>
      <xdr:colOff>165100</xdr:colOff>
      <xdr:row>56</xdr:row>
      <xdr:rowOff>79229</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5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70356</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6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58801</xdr:rowOff>
    </xdr:from>
    <xdr:to>
      <xdr:col>98</xdr:col>
      <xdr:colOff>38100</xdr:colOff>
      <xdr:row>56</xdr:row>
      <xdr:rowOff>160401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6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151528</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137211</xdr:rowOff>
    </xdr:from>
    <xdr:to>
      <xdr:col>116</xdr:col>
      <xdr:colOff>114300</xdr:colOff>
      <xdr:row>53</xdr:row>
      <xdr:rowOff>67361</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0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90238</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0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35217</xdr:rowOff>
    </xdr:from>
    <xdr:to>
      <xdr:col>112</xdr:col>
      <xdr:colOff>38100</xdr:colOff>
      <xdr:row>51</xdr:row>
      <xdr:rowOff>136817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87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153344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5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158261</xdr:rowOff>
    </xdr:from>
    <xdr:to>
      <xdr:col>107</xdr:col>
      <xdr:colOff>101600</xdr:colOff>
      <xdr:row>51</xdr:row>
      <xdr:rowOff>88411</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87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104938</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5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129667</xdr:rowOff>
    </xdr:from>
    <xdr:to>
      <xdr:col>102</xdr:col>
      <xdr:colOff>165100</xdr:colOff>
      <xdr:row>51</xdr:row>
      <xdr:rowOff>59817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870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76344</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47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18529</xdr:rowOff>
    </xdr:from>
    <xdr:to>
      <xdr:col>98</xdr:col>
      <xdr:colOff>38100</xdr:colOff>
      <xdr:row>52</xdr:row>
      <xdr:rowOff>120129</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89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136656</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87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42926</xdr:rowOff>
    </xdr:from>
    <xdr:to>
      <xdr:col>116</xdr:col>
      <xdr:colOff>62864</xdr:colOff>
      <xdr:row>77</xdr:row>
      <xdr:rowOff>36068</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044426"/>
          <a:ext cx="1269"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39895</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36068</xdr:rowOff>
    </xdr:from>
    <xdr:to>
      <xdr:col>116</xdr:col>
      <xdr:colOff>152400</xdr:colOff>
      <xdr:row>77</xdr:row>
      <xdr:rowOff>36068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237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161053</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8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42926</xdr:rowOff>
    </xdr:from>
    <xdr:to>
      <xdr:col>116</xdr:col>
      <xdr:colOff>152400</xdr:colOff>
      <xdr:row>70</xdr:row>
      <xdr:rowOff>42926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044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36068</xdr:rowOff>
    </xdr:from>
    <xdr:to>
      <xdr:col>116</xdr:col>
      <xdr:colOff>63500</xdr:colOff>
      <xdr:row>77</xdr:row>
      <xdr:rowOff>95504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323771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8907</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35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157480</xdr:rowOff>
    </xdr:from>
    <xdr:to>
      <xdr:col>116</xdr:col>
      <xdr:colOff>114300</xdr:colOff>
      <xdr:row>73</xdr:row>
      <xdr:rowOff>87630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5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95504</xdr:rowOff>
    </xdr:from>
    <xdr:to>
      <xdr:col>111</xdr:col>
      <xdr:colOff>177800</xdr:colOff>
      <xdr:row>78</xdr:row>
      <xdr:rowOff>127508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29715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139192</xdr:rowOff>
    </xdr:from>
    <xdr:to>
      <xdr:col>112</xdr:col>
      <xdr:colOff>38100</xdr:colOff>
      <xdr:row>73</xdr:row>
      <xdr:rowOff>69342</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4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85869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25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103124</xdr:rowOff>
    </xdr:from>
    <xdr:to>
      <xdr:col>107</xdr:col>
      <xdr:colOff>50800</xdr:colOff>
      <xdr:row>78</xdr:row>
      <xdr:rowOff>127508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9545300" y="13304774"/>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28702</xdr:rowOff>
    </xdr:from>
    <xdr:to>
      <xdr:col>107</xdr:col>
      <xdr:colOff>101600</xdr:colOff>
      <xdr:row>74</xdr:row>
      <xdr:rowOff>130302</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27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146829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24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103124</xdr:rowOff>
    </xdr:from>
    <xdr:to>
      <xdr:col>102</xdr:col>
      <xdr:colOff>114300</xdr:colOff>
      <xdr:row>79</xdr:row>
      <xdr:rowOff>18542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8656300" y="13304774"/>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56896</xdr:rowOff>
    </xdr:from>
    <xdr:to>
      <xdr:col>102</xdr:col>
      <xdr:colOff>165100</xdr:colOff>
      <xdr:row>74</xdr:row>
      <xdr:rowOff>158496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274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3573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251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85090</xdr:rowOff>
    </xdr:from>
    <xdr:to>
      <xdr:col>98</xdr:col>
      <xdr:colOff>38100</xdr:colOff>
      <xdr:row>76</xdr:row>
      <xdr:rowOff>15239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2943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31767</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27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156718</xdr:rowOff>
    </xdr:from>
    <xdr:to>
      <xdr:col>116</xdr:col>
      <xdr:colOff>114300</xdr:colOff>
      <xdr:row>77</xdr:row>
      <xdr:rowOff>86868</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71645</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31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44704</xdr:rowOff>
    </xdr:from>
    <xdr:to>
      <xdr:col>112</xdr:col>
      <xdr:colOff>38100</xdr:colOff>
      <xdr:row>77</xdr:row>
      <xdr:rowOff>146304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2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137431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33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76708</xdr:rowOff>
    </xdr:from>
    <xdr:to>
      <xdr:col>107</xdr:col>
      <xdr:colOff>101600</xdr:colOff>
      <xdr:row>79</xdr:row>
      <xdr:rowOff>6858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169435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52324</xdr:rowOff>
    </xdr:from>
    <xdr:to>
      <xdr:col>102</xdr:col>
      <xdr:colOff>165100</xdr:colOff>
      <xdr:row>77</xdr:row>
      <xdr:rowOff>153924</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145051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3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139192</xdr:rowOff>
    </xdr:from>
    <xdr:to>
      <xdr:col>98</xdr:col>
      <xdr:colOff>38100</xdr:colOff>
      <xdr:row>79</xdr:row>
      <xdr:rowOff>69342</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5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60469</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60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土が東西に長く、離島、中山間地域を抱える本県は、行政サービスを実施する上で効率的に実施することが困難な面があることから、住民一人当たりのコストが高くなる傾向にあり、国が基準を定めている教員や警察官をはじめとした職員数及び人件費・物件費等の内部管理経費が多くならざるを得ない状況にあり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これまで、教員・警察官等を除いた一般行政部門を中心とする職員について、平成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月時点では平成</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年度からの累計で</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人の定員削減を実施しました。今後は、令和６年</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に策定した第２期中期財政運営方針に基づき定員管理を行い、島根創生をはじめとする行政課題に適切に対応するため、正規職員について令和元年度の人員の維持を基本としつつ、定年引上げ期間中は、隔年で定年退職者が生じないことから、安定的な職員採用や将来の職員の年齢構成を考慮し、採用者数の平準化を図ります。併せて、再任用短時間勤務職員及び会計年度任用職員については、毎年度、業務の効率化を図りながら、担うべき業務量に応じて適切な配置を行うこと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人件費については、定年の段階的な引き上げに伴う退職手当の増加や給与改定により増加しています。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物件費及び補助費等については、新型コロナウイルス感染症対策に係る医療提供体制の確保や消費喚起策等の減により減少しています。　災害復旧事業費については、過年度に発生した災害への対応の減のため、減少しています。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貸付金については、新型コロナウイルス感染症対策に係る中小企業制度融資の貸付金の減により減少しています。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財政健全化のため県債の新規発行の抑制や執行節減により生じた財源を活用した繰上償還を進めており、令和６年度は、過去の県債発行抑制の効果による償還額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今後とも、行政の効率化・最適化やスクラップ・アンド・ビルドの徹底により、コストの縮減に努めます。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642,590
632,135
6,707.78
537,598,706
509,639,149
14,014,403
279,820,319
855,565,816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110308</xdr:rowOff>
    </xdr:from>
    <xdr:to>
      <xdr:col>24</xdr:col>
      <xdr:colOff>62865</xdr:colOff>
      <xdr:row>36</xdr:row>
      <xdr:rowOff>64589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3808"/>
          <a:ext cx="1270" cy="98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68416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64589</xdr:rowOff>
    </xdr:from>
    <xdr:to>
      <xdr:col>24</xdr:col>
      <xdr:colOff>152400</xdr:colOff>
      <xdr:row>36</xdr:row>
      <xdr:rowOff>64589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236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56985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110308</xdr:rowOff>
    </xdr:from>
    <xdr:to>
      <xdr:col>24</xdr:col>
      <xdr:colOff>152400</xdr:colOff>
      <xdr:row>30</xdr:row>
      <xdr:rowOff>110308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79284</xdr:rowOff>
    </xdr:from>
    <xdr:to>
      <xdr:col>24</xdr:col>
      <xdr:colOff>63500</xdr:colOff>
      <xdr:row>36</xdr:row>
      <xdr:rowOff>44994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8003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39931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69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17054</xdr:rowOff>
    </xdr:from>
    <xdr:to>
      <xdr:col>24</xdr:col>
      <xdr:colOff>114300</xdr:colOff>
      <xdr:row>34</xdr:row>
      <xdr:rowOff>118654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4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44994</xdr:rowOff>
    </xdr:from>
    <xdr:to>
      <xdr:col>19</xdr:col>
      <xdr:colOff>177800</xdr:colOff>
      <xdr:row>37</xdr:row>
      <xdr:rowOff>17236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71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137886</xdr:rowOff>
    </xdr:from>
    <xdr:to>
      <xdr:col>20</xdr:col>
      <xdr:colOff>38100</xdr:colOff>
      <xdr:row>36</xdr:row>
      <xdr:rowOff>68036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3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84563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91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17236</xdr:rowOff>
    </xdr:from>
    <xdr:to>
      <xdr:col>15</xdr:col>
      <xdr:colOff>50800</xdr:colOff>
      <xdr:row>37</xdr:row>
      <xdr:rowOff>59690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6088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134620</xdr:rowOff>
    </xdr:from>
    <xdr:to>
      <xdr:col>15</xdr:col>
      <xdr:colOff>101600</xdr:colOff>
      <xdr:row>37</xdr:row>
      <xdr:rowOff>64770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81297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59690</xdr:rowOff>
    </xdr:from>
    <xdr:to>
      <xdr:col>10</xdr:col>
      <xdr:colOff>114300</xdr:colOff>
      <xdr:row>38</xdr:row>
      <xdr:rowOff>62956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03340"/>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137886</xdr:rowOff>
    </xdr:from>
    <xdr:to>
      <xdr:col>10</xdr:col>
      <xdr:colOff>165100</xdr:colOff>
      <xdr:row>37</xdr:row>
      <xdr:rowOff>68036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84563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8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67673</xdr:rowOff>
    </xdr:from>
    <xdr:to>
      <xdr:col>6</xdr:col>
      <xdr:colOff>38100</xdr:colOff>
      <xdr:row>37</xdr:row>
      <xdr:rowOff>169273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1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14350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8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28484</xdr:rowOff>
    </xdr:from>
    <xdr:to>
      <xdr:col>24</xdr:col>
      <xdr:colOff>114300</xdr:colOff>
      <xdr:row>35</xdr:row>
      <xdr:rowOff>130084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165644</xdr:rowOff>
    </xdr:from>
    <xdr:to>
      <xdr:col>20</xdr:col>
      <xdr:colOff>38100</xdr:colOff>
      <xdr:row>36</xdr:row>
      <xdr:rowOff>95794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36</xdr:row>
      <xdr:rowOff>86921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49728" y="62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137886</xdr:rowOff>
    </xdr:from>
    <xdr:to>
      <xdr:col>15</xdr:col>
      <xdr:colOff>101600</xdr:colOff>
      <xdr:row>37</xdr:row>
      <xdr:rowOff>68036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59163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8890</xdr:rowOff>
    </xdr:from>
    <xdr:to>
      <xdr:col>10</xdr:col>
      <xdr:colOff>165100</xdr:colOff>
      <xdr:row>37</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101617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12156</xdr:rowOff>
    </xdr:from>
    <xdr:to>
      <xdr:col>6</xdr:col>
      <xdr:colOff>38100</xdr:colOff>
      <xdr:row>38</xdr:row>
      <xdr:rowOff>113756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104883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1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150787</xdr:rowOff>
    </xdr:from>
    <xdr:to>
      <xdr:col>24</xdr:col>
      <xdr:colOff>62865</xdr:colOff>
      <xdr:row>58</xdr:row>
      <xdr:rowOff>59424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94737"/>
          <a:ext cx="1270" cy="11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63251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59424</xdr:rowOff>
    </xdr:from>
    <xdr:to>
      <xdr:col>24</xdr:col>
      <xdr:colOff>152400</xdr:colOff>
      <xdr:row>58</xdr:row>
      <xdr:rowOff>59424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97464</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150787</xdr:rowOff>
    </xdr:from>
    <xdr:to>
      <xdr:col>24</xdr:col>
      <xdr:colOff>152400</xdr:colOff>
      <xdr:row>51</xdr:row>
      <xdr:rowOff>150787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150787</xdr:rowOff>
    </xdr:from>
    <xdr:to>
      <xdr:col>24</xdr:col>
      <xdr:colOff>63500</xdr:colOff>
      <xdr:row>52</xdr:row>
      <xdr:rowOff>65062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894737"/>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88892</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47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110465</xdr:rowOff>
    </xdr:from>
    <xdr:to>
      <xdr:col>24</xdr:col>
      <xdr:colOff>114300</xdr:colOff>
      <xdr:row>55</xdr:row>
      <xdr:rowOff>40615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36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65062</xdr:rowOff>
    </xdr:from>
    <xdr:to>
      <xdr:col>19</xdr:col>
      <xdr:colOff>177800</xdr:colOff>
      <xdr:row>54</xdr:row>
      <xdr:rowOff>73330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8980462"/>
          <a:ext cx="889000" cy="35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97015</xdr:rowOff>
    </xdr:from>
    <xdr:to>
      <xdr:col>20</xdr:col>
      <xdr:colOff>38100</xdr:colOff>
      <xdr:row>55</xdr:row>
      <xdr:rowOff>27165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3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4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57747</xdr:rowOff>
    </xdr:from>
    <xdr:to>
      <xdr:col>15</xdr:col>
      <xdr:colOff>50800</xdr:colOff>
      <xdr:row>54</xdr:row>
      <xdr:rowOff>73330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01697"/>
          <a:ext cx="889000" cy="52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141135</xdr:rowOff>
    </xdr:from>
    <xdr:to>
      <xdr:col>15</xdr:col>
      <xdr:colOff>101600</xdr:colOff>
      <xdr:row>56</xdr:row>
      <xdr:rowOff>71285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62412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57747</xdr:rowOff>
    </xdr:from>
    <xdr:to>
      <xdr:col>10</xdr:col>
      <xdr:colOff>114300</xdr:colOff>
      <xdr:row>57</xdr:row>
      <xdr:rowOff>16180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01697"/>
          <a:ext cx="889000" cy="98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162014</xdr:rowOff>
    </xdr:from>
    <xdr:to>
      <xdr:col>10</xdr:col>
      <xdr:colOff>165100</xdr:colOff>
      <xdr:row>53</xdr:row>
      <xdr:rowOff>92164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0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83291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1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54839</xdr:rowOff>
    </xdr:from>
    <xdr:to>
      <xdr:col>6</xdr:col>
      <xdr:colOff>38100</xdr:colOff>
      <xdr:row>57</xdr:row>
      <xdr:rowOff>156439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147566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99987</xdr:rowOff>
    </xdr:from>
    <xdr:to>
      <xdr:col>24</xdr:col>
      <xdr:colOff>114300</xdr:colOff>
      <xdr:row>52</xdr:row>
      <xdr:rowOff>30137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8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53014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14262</xdr:rowOff>
    </xdr:from>
    <xdr:to>
      <xdr:col>20</xdr:col>
      <xdr:colOff>38100</xdr:colOff>
      <xdr:row>52</xdr:row>
      <xdr:rowOff>115862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9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132389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870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22530</xdr:rowOff>
    </xdr:from>
    <xdr:to>
      <xdr:col>15</xdr:col>
      <xdr:colOff>101600</xdr:colOff>
      <xdr:row>54</xdr:row>
      <xdr:rowOff>124130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140657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6947</xdr:rowOff>
    </xdr:from>
    <xdr:to>
      <xdr:col>10</xdr:col>
      <xdr:colOff>165100</xdr:colOff>
      <xdr:row>51</xdr:row>
      <xdr:rowOff>108547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125074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5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136830</xdr:rowOff>
    </xdr:from>
    <xdr:to>
      <xdr:col>6</xdr:col>
      <xdr:colOff>38100</xdr:colOff>
      <xdr:row>57</xdr:row>
      <xdr:rowOff>66980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83507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102470</xdr:rowOff>
    </xdr:from>
    <xdr:to>
      <xdr:col>24</xdr:col>
      <xdr:colOff>62865</xdr:colOff>
      <xdr:row>77</xdr:row>
      <xdr:rowOff>102471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32520"/>
          <a:ext cx="127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106298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102471</xdr:rowOff>
    </xdr:from>
    <xdr:to>
      <xdr:col>24</xdr:col>
      <xdr:colOff>152400</xdr:colOff>
      <xdr:row>77</xdr:row>
      <xdr:rowOff>102471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0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49147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102470</xdr:rowOff>
    </xdr:from>
    <xdr:to>
      <xdr:col>24</xdr:col>
      <xdr:colOff>152400</xdr:colOff>
      <xdr:row>69</xdr:row>
      <xdr:rowOff>102470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102471</xdr:rowOff>
    </xdr:from>
    <xdr:to>
      <xdr:col>24</xdr:col>
      <xdr:colOff>63500</xdr:colOff>
      <xdr:row>78</xdr:row>
      <xdr:rowOff>140571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04121"/>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26106</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370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3229</xdr:rowOff>
    </xdr:from>
    <xdr:to>
      <xdr:col>24</xdr:col>
      <xdr:colOff>114300</xdr:colOff>
      <xdr:row>73</xdr:row>
      <xdr:rowOff>104829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51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165826</xdr:rowOff>
    </xdr:from>
    <xdr:to>
      <xdr:col>19</xdr:col>
      <xdr:colOff>177800</xdr:colOff>
      <xdr:row>78</xdr:row>
      <xdr:rowOff>140571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67476"/>
          <a:ext cx="889000" cy="14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24674</xdr:rowOff>
    </xdr:from>
    <xdr:to>
      <xdr:col>20</xdr:col>
      <xdr:colOff>38100</xdr:colOff>
      <xdr:row>75</xdr:row>
      <xdr:rowOff>126274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8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142801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265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165826</xdr:rowOff>
    </xdr:from>
    <xdr:to>
      <xdr:col>15</xdr:col>
      <xdr:colOff>50800</xdr:colOff>
      <xdr:row>78</xdr:row>
      <xdr:rowOff>158206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7476"/>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35560</xdr:rowOff>
    </xdr:from>
    <xdr:to>
      <xdr:col>15</xdr:col>
      <xdr:colOff>101600</xdr:colOff>
      <xdr:row>75</xdr:row>
      <xdr:rowOff>137160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82223</xdr:rowOff>
    </xdr:from>
    <xdr:to>
      <xdr:col>10</xdr:col>
      <xdr:colOff>114300</xdr:colOff>
      <xdr:row>78</xdr:row>
      <xdr:rowOff>158206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83873"/>
          <a:ext cx="889000" cy="24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71810</xdr:rowOff>
    </xdr:from>
    <xdr:to>
      <xdr:col>10</xdr:col>
      <xdr:colOff>165100</xdr:colOff>
      <xdr:row>75</xdr:row>
      <xdr:rowOff>1960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18487</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25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42091</xdr:rowOff>
    </xdr:from>
    <xdr:to>
      <xdr:col>6</xdr:col>
      <xdr:colOff>38100</xdr:colOff>
      <xdr:row>73</xdr:row>
      <xdr:rowOff>143691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5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160218</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23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51671</xdr:rowOff>
    </xdr:from>
    <xdr:to>
      <xdr:col>24</xdr:col>
      <xdr:colOff>114300</xdr:colOff>
      <xdr:row>77</xdr:row>
      <xdr:rowOff>153271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138048</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89771</xdr:rowOff>
    </xdr:from>
    <xdr:to>
      <xdr:col>20</xdr:col>
      <xdr:colOff>38100</xdr:colOff>
      <xdr:row>79</xdr:row>
      <xdr:rowOff>19921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11048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5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115026</xdr:rowOff>
    </xdr:from>
    <xdr:to>
      <xdr:col>15</xdr:col>
      <xdr:colOff>101600</xdr:colOff>
      <xdr:row>78</xdr:row>
      <xdr:rowOff>45176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36303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4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107406</xdr:rowOff>
    </xdr:from>
    <xdr:to>
      <xdr:col>10</xdr:col>
      <xdr:colOff>165100</xdr:colOff>
      <xdr:row>79</xdr:row>
      <xdr:rowOff>37556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28683</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31423</xdr:rowOff>
    </xdr:from>
    <xdr:to>
      <xdr:col>6</xdr:col>
      <xdr:colOff>38100</xdr:colOff>
      <xdr:row>77</xdr:row>
      <xdr:rowOff>133023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3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124150</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3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98</xdr:row>
      <xdr:rowOff>29195</xdr:rowOff>
    </xdr:from>
    <xdr:to>
      <xdr:col>24</xdr:col>
      <xdr:colOff>62865</xdr:colOff>
      <xdr:row>98</xdr:row>
      <xdr:rowOff>116292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831295"/>
          <a:ext cx="1270" cy="8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13972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116292</xdr:rowOff>
    </xdr:from>
    <xdr:to>
      <xdr:col>24</xdr:col>
      <xdr:colOff>152400</xdr:colOff>
      <xdr:row>98</xdr:row>
      <xdr:rowOff>116292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1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147322</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66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29195</xdr:rowOff>
    </xdr:from>
    <xdr:to>
      <xdr:col>24</xdr:col>
      <xdr:colOff>152400</xdr:colOff>
      <xdr:row>98</xdr:row>
      <xdr:rowOff>29195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3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121230</xdr:rowOff>
    </xdr:from>
    <xdr:to>
      <xdr:col>24</xdr:col>
      <xdr:colOff>63500</xdr:colOff>
      <xdr:row>98</xdr:row>
      <xdr:rowOff>116292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80430"/>
          <a:ext cx="838200" cy="33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102872</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33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17760</xdr:rowOff>
    </xdr:from>
    <xdr:to>
      <xdr:col>24</xdr:col>
      <xdr:colOff>114300</xdr:colOff>
      <xdr:row>98</xdr:row>
      <xdr:rowOff>119360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33950</xdr:rowOff>
    </xdr:from>
    <xdr:to>
      <xdr:col>19</xdr:col>
      <xdr:colOff>177800</xdr:colOff>
      <xdr:row>96</xdr:row>
      <xdr:rowOff>121230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464450"/>
          <a:ext cx="889000" cy="11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74178</xdr:rowOff>
    </xdr:from>
    <xdr:to>
      <xdr:col>20</xdr:col>
      <xdr:colOff>38100</xdr:colOff>
      <xdr:row>97</xdr:row>
      <xdr:rowOff>4328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166905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62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33950</xdr:rowOff>
    </xdr:from>
    <xdr:to>
      <xdr:col>15</xdr:col>
      <xdr:colOff>50800</xdr:colOff>
      <xdr:row>93</xdr:row>
      <xdr:rowOff>24211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464450"/>
          <a:ext cx="889000" cy="50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55158</xdr:rowOff>
    </xdr:from>
    <xdr:to>
      <xdr:col>15</xdr:col>
      <xdr:colOff>101600</xdr:colOff>
      <xdr:row>90</xdr:row>
      <xdr:rowOff>156758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48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147885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5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24211</xdr:rowOff>
    </xdr:from>
    <xdr:to>
      <xdr:col>10</xdr:col>
      <xdr:colOff>114300</xdr:colOff>
      <xdr:row>94</xdr:row>
      <xdr:rowOff>5237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969061"/>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35407</xdr:rowOff>
    </xdr:from>
    <xdr:to>
      <xdr:col>10</xdr:col>
      <xdr:colOff>165100</xdr:colOff>
      <xdr:row>92</xdr:row>
      <xdr:rowOff>137007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80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153534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67686</xdr:rowOff>
    </xdr:from>
    <xdr:to>
      <xdr:col>6</xdr:col>
      <xdr:colOff>38100</xdr:colOff>
      <xdr:row>93</xdr:row>
      <xdr:rowOff>169286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14363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7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65492</xdr:rowOff>
    </xdr:from>
    <xdr:to>
      <xdr:col>24</xdr:col>
      <xdr:colOff>114300</xdr:colOff>
      <xdr:row>98</xdr:row>
      <xdr:rowOff>167092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58422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70430</xdr:rowOff>
    </xdr:from>
    <xdr:to>
      <xdr:col>20</xdr:col>
      <xdr:colOff>38100</xdr:colOff>
      <xdr:row>97</xdr:row>
      <xdr:rowOff>580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17107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30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154600</xdr:rowOff>
    </xdr:from>
    <xdr:to>
      <xdr:col>15</xdr:col>
      <xdr:colOff>101600</xdr:colOff>
      <xdr:row>90</xdr:row>
      <xdr:rowOff>84750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4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101277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1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144861</xdr:rowOff>
    </xdr:from>
    <xdr:to>
      <xdr:col>10</xdr:col>
      <xdr:colOff>165100</xdr:colOff>
      <xdr:row>93</xdr:row>
      <xdr:rowOff>75011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91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66138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125887</xdr:rowOff>
    </xdr:from>
    <xdr:to>
      <xdr:col>6</xdr:col>
      <xdr:colOff>38100</xdr:colOff>
      <xdr:row>94</xdr:row>
      <xdr:rowOff>56037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0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47164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90170</xdr:rowOff>
    </xdr:from>
    <xdr:to>
      <xdr:col>54</xdr:col>
      <xdr:colOff>189865</xdr:colOff>
      <xdr:row>38</xdr:row>
      <xdr:rowOff>50800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33670"/>
          <a:ext cx="127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54627</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50800</xdr:rowOff>
    </xdr:from>
    <xdr:to>
      <xdr:col>55</xdr:col>
      <xdr:colOff>88900</xdr:colOff>
      <xdr:row>38</xdr:row>
      <xdr:rowOff>50800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56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36847</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90170</xdr:rowOff>
    </xdr:from>
    <xdr:to>
      <xdr:col>55</xdr:col>
      <xdr:colOff>88900</xdr:colOff>
      <xdr:row>30</xdr:row>
      <xdr:rowOff>90170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3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157480</xdr:rowOff>
    </xdr:from>
    <xdr:to>
      <xdr:col>55</xdr:col>
      <xdr:colOff>0</xdr:colOff>
      <xdr:row>31</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300980"/>
          <a:ext cx="8382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34307</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5692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55880</xdr:rowOff>
    </xdr:from>
    <xdr:to>
      <xdr:col>55</xdr:col>
      <xdr:colOff>50800</xdr:colOff>
      <xdr:row>33</xdr:row>
      <xdr:rowOff>157480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571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157480</xdr:rowOff>
    </xdr:from>
    <xdr:to>
      <xdr:col>50</xdr:col>
      <xdr:colOff>114300</xdr:colOff>
      <xdr:row>31</xdr:row>
      <xdr:rowOff>137160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30098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147320</xdr:rowOff>
    </xdr:from>
    <xdr:to>
      <xdr:col>50</xdr:col>
      <xdr:colOff>165100</xdr:colOff>
      <xdr:row>33</xdr:row>
      <xdr:rowOff>77470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563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68597</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137160</xdr:rowOff>
    </xdr:from>
    <xdr:to>
      <xdr:col>45</xdr:col>
      <xdr:colOff>177800</xdr:colOff>
      <xdr:row>33</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452110"/>
          <a:ext cx="8890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3810</xdr:rowOff>
    </xdr:from>
    <xdr:to>
      <xdr:col>46</xdr:col>
      <xdr:colOff>38100</xdr:colOff>
      <xdr:row>34</xdr:row>
      <xdr:rowOff>105410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583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96537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86360</xdr:rowOff>
    </xdr:from>
    <xdr:to>
      <xdr:col>41</xdr:col>
      <xdr:colOff>50800</xdr:colOff>
      <xdr:row>33</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5727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123190</xdr:rowOff>
    </xdr:from>
    <xdr:to>
      <xdr:col>41</xdr:col>
      <xdr:colOff>101600</xdr:colOff>
      <xdr:row>35</xdr:row>
      <xdr:rowOff>53340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44467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100330</xdr:rowOff>
    </xdr:from>
    <xdr:to>
      <xdr:col>36</xdr:col>
      <xdr:colOff>165100</xdr:colOff>
      <xdr:row>35</xdr:row>
      <xdr:rowOff>30480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21607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12700</xdr:rowOff>
    </xdr:from>
    <xdr:to>
      <xdr:col>55</xdr:col>
      <xdr:colOff>50800</xdr:colOff>
      <xdr:row>31</xdr:row>
      <xdr:rowOff>114300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35577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106680</xdr:rowOff>
    </xdr:from>
    <xdr:to>
      <xdr:col>50</xdr:col>
      <xdr:colOff>165100</xdr:colOff>
      <xdr:row>31</xdr:row>
      <xdr:rowOff>36830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2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29</xdr:row>
      <xdr:rowOff>53357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502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86360</xdr:rowOff>
    </xdr:from>
    <xdr:to>
      <xdr:col>46</xdr:col>
      <xdr:colOff>38100</xdr:colOff>
      <xdr:row>32</xdr:row>
      <xdr:rowOff>16510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4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33037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1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20320</xdr:rowOff>
    </xdr:from>
    <xdr:to>
      <xdr:col>41</xdr:col>
      <xdr:colOff>101600</xdr:colOff>
      <xdr:row>33</xdr:row>
      <xdr:rowOff>121920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138447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4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35560</xdr:rowOff>
    </xdr:from>
    <xdr:to>
      <xdr:col>36</xdr:col>
      <xdr:colOff>165100</xdr:colOff>
      <xdr:row>32</xdr:row>
      <xdr:rowOff>137160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153687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4540</xdr:rowOff>
    </xdr:from>
    <xdr:to>
      <xdr:col>54</xdr:col>
      <xdr:colOff>189865</xdr:colOff>
      <xdr:row>58</xdr:row>
      <xdr:rowOff>137128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19940"/>
          <a:ext cx="127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122667</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4540</xdr:rowOff>
    </xdr:from>
    <xdr:to>
      <xdr:col>55</xdr:col>
      <xdr:colOff>88900</xdr:colOff>
      <xdr:row>52</xdr:row>
      <xdr:rowOff>4540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1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147130</xdr:rowOff>
    </xdr:from>
    <xdr:to>
      <xdr:col>55</xdr:col>
      <xdr:colOff>0</xdr:colOff>
      <xdr:row>52</xdr:row>
      <xdr:rowOff>4540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8719630"/>
          <a:ext cx="838200" cy="20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67727</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9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89300</xdr:rowOff>
    </xdr:from>
    <xdr:to>
      <xdr:col>55</xdr:col>
      <xdr:colOff>50800</xdr:colOff>
      <xdr:row>56</xdr:row>
      <xdr:rowOff>19450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147130</xdr:rowOff>
    </xdr:from>
    <xdr:to>
      <xdr:col>50</xdr:col>
      <xdr:colOff>114300</xdr:colOff>
      <xdr:row>53</xdr:row>
      <xdr:rowOff>105581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8719630"/>
          <a:ext cx="889000" cy="4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132562</xdr:rowOff>
    </xdr:from>
    <xdr:to>
      <xdr:col>50</xdr:col>
      <xdr:colOff>165100</xdr:colOff>
      <xdr:row>55</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4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55690</xdr:rowOff>
    </xdr:from>
    <xdr:to>
      <xdr:col>45</xdr:col>
      <xdr:colOff>177800</xdr:colOff>
      <xdr:row>53</xdr:row>
      <xdr:rowOff>105581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142540"/>
          <a:ext cx="889000" cy="4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85928</xdr:rowOff>
    </xdr:from>
    <xdr:to>
      <xdr:col>46</xdr:col>
      <xdr:colOff>38100</xdr:colOff>
      <xdr:row>56</xdr:row>
      <xdr:rowOff>16078</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7205</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55690</xdr:rowOff>
    </xdr:from>
    <xdr:to>
      <xdr:col>41</xdr:col>
      <xdr:colOff>50800</xdr:colOff>
      <xdr:row>53</xdr:row>
      <xdr:rowOff>141815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142540"/>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30607</xdr:rowOff>
    </xdr:from>
    <xdr:to>
      <xdr:col>41</xdr:col>
      <xdr:colOff>101600</xdr:colOff>
      <xdr:row>55</xdr:row>
      <xdr:rowOff>132207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123334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150393</xdr:rowOff>
    </xdr:from>
    <xdr:to>
      <xdr:col>36</xdr:col>
      <xdr:colOff>165100</xdr:colOff>
      <xdr:row>56</xdr:row>
      <xdr:rowOff>80543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125190</xdr:rowOff>
    </xdr:from>
    <xdr:to>
      <xdr:col>55</xdr:col>
      <xdr:colOff>50800</xdr:colOff>
      <xdr:row>52</xdr:row>
      <xdr:rowOff>55340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86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78217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8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96330</xdr:rowOff>
    </xdr:from>
    <xdr:to>
      <xdr:col>50</xdr:col>
      <xdr:colOff>165100</xdr:colOff>
      <xdr:row>51</xdr:row>
      <xdr:rowOff>26480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6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43007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84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54781</xdr:rowOff>
    </xdr:from>
    <xdr:to>
      <xdr:col>46</xdr:col>
      <xdr:colOff>38100</xdr:colOff>
      <xdr:row>53</xdr:row>
      <xdr:rowOff>156381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1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1458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891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4890</xdr:rowOff>
    </xdr:from>
    <xdr:to>
      <xdr:col>41</xdr:col>
      <xdr:colOff>101600</xdr:colOff>
      <xdr:row>53</xdr:row>
      <xdr:rowOff>106490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0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123017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91015</xdr:rowOff>
    </xdr:from>
    <xdr:to>
      <xdr:col>36</xdr:col>
      <xdr:colOff>165100</xdr:colOff>
      <xdr:row>54</xdr:row>
      <xdr:rowOff>21165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1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37692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88559</xdr:rowOff>
    </xdr:from>
    <xdr:to>
      <xdr:col>54</xdr:col>
      <xdr:colOff>189865</xdr:colOff>
      <xdr:row>79</xdr:row>
      <xdr:rowOff>140337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775859"/>
          <a:ext cx="1270" cy="909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144164</xdr:rowOff>
    </xdr:from>
    <xdr:ext cx="534377"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140337</xdr:rowOff>
    </xdr:from>
    <xdr:to>
      <xdr:col>55</xdr:col>
      <xdr:colOff>88900</xdr:colOff>
      <xdr:row>79</xdr:row>
      <xdr:rowOff>140337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84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35236</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25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88559</xdr:rowOff>
    </xdr:from>
    <xdr:to>
      <xdr:col>55</xdr:col>
      <xdr:colOff>88900</xdr:colOff>
      <xdr:row>74</xdr:row>
      <xdr:rowOff>88559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77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102977</xdr:rowOff>
    </xdr:from>
    <xdr:to>
      <xdr:col>55</xdr:col>
      <xdr:colOff>0</xdr:colOff>
      <xdr:row>74</xdr:row>
      <xdr:rowOff>88559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447377"/>
          <a:ext cx="838200" cy="32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18683</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0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40256</xdr:rowOff>
    </xdr:from>
    <xdr:to>
      <xdr:col>55</xdr:col>
      <xdr:colOff>50800</xdr:colOff>
      <xdr:row>77</xdr:row>
      <xdr:rowOff>141856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24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75954</xdr:rowOff>
    </xdr:from>
    <xdr:to>
      <xdr:col>50</xdr:col>
      <xdr:colOff>114300</xdr:colOff>
      <xdr:row>72</xdr:row>
      <xdr:rowOff>102977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248904"/>
          <a:ext cx="889000" cy="19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138457</xdr:rowOff>
    </xdr:from>
    <xdr:to>
      <xdr:col>50</xdr:col>
      <xdr:colOff>165100</xdr:colOff>
      <xdr:row>76</xdr:row>
      <xdr:rowOff>68607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99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59734</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3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16028</xdr:rowOff>
    </xdr:from>
    <xdr:to>
      <xdr:col>45</xdr:col>
      <xdr:colOff>177800</xdr:colOff>
      <xdr:row>71</xdr:row>
      <xdr:rowOff>75954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2188978"/>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35408</xdr:rowOff>
    </xdr:from>
    <xdr:to>
      <xdr:col>46</xdr:col>
      <xdr:colOff>38100</xdr:colOff>
      <xdr:row>75</xdr:row>
      <xdr:rowOff>137008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89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128134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16028</xdr:rowOff>
    </xdr:from>
    <xdr:to>
      <xdr:col>41</xdr:col>
      <xdr:colOff>50800</xdr:colOff>
      <xdr:row>73</xdr:row>
      <xdr:rowOff>4075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2188978"/>
          <a:ext cx="889000" cy="33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78156</xdr:rowOff>
    </xdr:from>
    <xdr:to>
      <xdr:col>41</xdr:col>
      <xdr:colOff>101600</xdr:colOff>
      <xdr:row>75</xdr:row>
      <xdr:rowOff>8306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76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170883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8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135698</xdr:rowOff>
    </xdr:from>
    <xdr:to>
      <xdr:col>36</xdr:col>
      <xdr:colOff>165100</xdr:colOff>
      <xdr:row>76</xdr:row>
      <xdr:rowOff>65847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9944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56974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37759</xdr:rowOff>
    </xdr:from>
    <xdr:to>
      <xdr:col>55</xdr:col>
      <xdr:colOff>50800</xdr:colOff>
      <xdr:row>74</xdr:row>
      <xdr:rowOff>139359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7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162236</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67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52177</xdr:rowOff>
    </xdr:from>
    <xdr:to>
      <xdr:col>50</xdr:col>
      <xdr:colOff>165100</xdr:colOff>
      <xdr:row>72</xdr:row>
      <xdr:rowOff>153777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3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170304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17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25154</xdr:rowOff>
    </xdr:from>
    <xdr:to>
      <xdr:col>46</xdr:col>
      <xdr:colOff>38100</xdr:colOff>
      <xdr:row>71</xdr:row>
      <xdr:rowOff>126754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1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143281</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50795" y="119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136678</xdr:rowOff>
    </xdr:from>
    <xdr:to>
      <xdr:col>41</xdr:col>
      <xdr:colOff>101600</xdr:colOff>
      <xdr:row>71</xdr:row>
      <xdr:rowOff>66828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1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83355</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61795" y="1191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124725</xdr:rowOff>
    </xdr:from>
    <xdr:to>
      <xdr:col>36</xdr:col>
      <xdr:colOff>165100</xdr:colOff>
      <xdr:row>73</xdr:row>
      <xdr:rowOff>54875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4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71402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2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111777</xdr:rowOff>
    </xdr:from>
    <xdr:ext cx="59541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08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100552</xdr:rowOff>
    </xdr:from>
    <xdr:to>
      <xdr:col>54</xdr:col>
      <xdr:colOff>189865</xdr:colOff>
      <xdr:row>97</xdr:row>
      <xdr:rowOff>61919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31052"/>
          <a:ext cx="1270" cy="116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65746</xdr:rowOff>
    </xdr:from>
    <xdr:ext cx="599010"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69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61919</xdr:rowOff>
    </xdr:from>
    <xdr:to>
      <xdr:col>55</xdr:col>
      <xdr:colOff>88900</xdr:colOff>
      <xdr:row>97</xdr:row>
      <xdr:rowOff>61919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6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47229</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0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100552</xdr:rowOff>
    </xdr:from>
    <xdr:to>
      <xdr:col>55</xdr:col>
      <xdr:colOff>88900</xdr:colOff>
      <xdr:row>90</xdr:row>
      <xdr:rowOff>100552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100552</xdr:rowOff>
    </xdr:from>
    <xdr:to>
      <xdr:col>55</xdr:col>
      <xdr:colOff>0</xdr:colOff>
      <xdr:row>91</xdr:row>
      <xdr:rowOff>109468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5531052"/>
          <a:ext cx="8382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69042</xdr:rowOff>
    </xdr:from>
    <xdr:ext cx="599010"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584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90615</xdr:rowOff>
    </xdr:from>
    <xdr:to>
      <xdr:col>55</xdr:col>
      <xdr:colOff>50800</xdr:colOff>
      <xdr:row>93</xdr:row>
      <xdr:rowOff>20765</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58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109468</xdr:rowOff>
    </xdr:from>
    <xdr:to>
      <xdr:col>50</xdr:col>
      <xdr:colOff>114300</xdr:colOff>
      <xdr:row>93</xdr:row>
      <xdr:rowOff>16370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5711418"/>
          <a:ext cx="889000" cy="2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154166</xdr:rowOff>
    </xdr:from>
    <xdr:to>
      <xdr:col>50</xdr:col>
      <xdr:colOff>165100</xdr:colOff>
      <xdr:row>94</xdr:row>
      <xdr:rowOff>84316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09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94</xdr:row>
      <xdr:rowOff>75443</xdr:rowOff>
    </xdr:from>
    <xdr:ext cx="599010"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27095" y="1619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80321</xdr:rowOff>
    </xdr:from>
    <xdr:to>
      <xdr:col>45</xdr:col>
      <xdr:colOff>177800</xdr:colOff>
      <xdr:row>93</xdr:row>
      <xdr:rowOff>16370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5682271"/>
          <a:ext cx="889000" cy="2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26549</xdr:rowOff>
    </xdr:from>
    <xdr:to>
      <xdr:col>46</xdr:col>
      <xdr:colOff>38100</xdr:colOff>
      <xdr:row>95</xdr:row>
      <xdr:rowOff>128149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3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119276</xdr:rowOff>
    </xdr:from>
    <xdr:ext cx="599010"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50795" y="164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80321</xdr:rowOff>
    </xdr:from>
    <xdr:to>
      <xdr:col>41</xdr:col>
      <xdr:colOff>50800</xdr:colOff>
      <xdr:row>91</xdr:row>
      <xdr:rowOff>159074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5682271"/>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125819</xdr:rowOff>
    </xdr:from>
    <xdr:to>
      <xdr:col>41</xdr:col>
      <xdr:colOff>101600</xdr:colOff>
      <xdr:row>93</xdr:row>
      <xdr:rowOff>55969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589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47096</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61795" y="15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131363</xdr:rowOff>
    </xdr:from>
    <xdr:to>
      <xdr:col>36</xdr:col>
      <xdr:colOff>165100</xdr:colOff>
      <xdr:row>95</xdr:row>
      <xdr:rowOff>61513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24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52640</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672795" y="1634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49752</xdr:rowOff>
    </xdr:from>
    <xdr:to>
      <xdr:col>55</xdr:col>
      <xdr:colOff>50800</xdr:colOff>
      <xdr:row>90</xdr:row>
      <xdr:rowOff>151352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54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2779</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43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58668</xdr:rowOff>
    </xdr:from>
    <xdr:to>
      <xdr:col>50</xdr:col>
      <xdr:colOff>165100</xdr:colOff>
      <xdr:row>91</xdr:row>
      <xdr:rowOff>160268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56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5345</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27095" y="154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137020</xdr:rowOff>
    </xdr:from>
    <xdr:to>
      <xdr:col>46</xdr:col>
      <xdr:colOff>38100</xdr:colOff>
      <xdr:row>93</xdr:row>
      <xdr:rowOff>67170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59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83697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568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29521</xdr:rowOff>
    </xdr:from>
    <xdr:to>
      <xdr:col>41</xdr:col>
      <xdr:colOff>101600</xdr:colOff>
      <xdr:row>91</xdr:row>
      <xdr:rowOff>131121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56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147648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540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108274</xdr:rowOff>
    </xdr:from>
    <xdr:to>
      <xdr:col>36</xdr:col>
      <xdr:colOff>165100</xdr:colOff>
      <xdr:row>92</xdr:row>
      <xdr:rowOff>38424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57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54951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54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161417</xdr:rowOff>
    </xdr:from>
    <xdr:to>
      <xdr:col>85</xdr:col>
      <xdr:colOff>126364</xdr:colOff>
      <xdr:row>34</xdr:row>
      <xdr:rowOff>116459</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04917"/>
          <a:ext cx="1269" cy="64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120286</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5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116459</xdr:rowOff>
    </xdr:from>
    <xdr:to>
      <xdr:col>86</xdr:col>
      <xdr:colOff>25400</xdr:colOff>
      <xdr:row>34</xdr:row>
      <xdr:rowOff>116459</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594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108094</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08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161417</xdr:rowOff>
    </xdr:from>
    <xdr:to>
      <xdr:col>86</xdr:col>
      <xdr:colOff>25400</xdr:colOff>
      <xdr:row>30</xdr:row>
      <xdr:rowOff>161417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161417</xdr:rowOff>
    </xdr:from>
    <xdr:to>
      <xdr:col>85</xdr:col>
      <xdr:colOff>127000</xdr:colOff>
      <xdr:row>35</xdr:row>
      <xdr:rowOff>80264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5304917"/>
          <a:ext cx="838200" cy="77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25036</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5511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46609</xdr:rowOff>
    </xdr:from>
    <xdr:to>
      <xdr:col>85</xdr:col>
      <xdr:colOff>177800</xdr:colOff>
      <xdr:row>32</xdr:row>
      <xdr:rowOff>148209</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55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80264</xdr:rowOff>
    </xdr:from>
    <xdr:to>
      <xdr:col>81</xdr:col>
      <xdr:colOff>50800</xdr:colOff>
      <xdr:row>36</xdr:row>
      <xdr:rowOff>118745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081014"/>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130192</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3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118745</xdr:rowOff>
    </xdr:from>
    <xdr:to>
      <xdr:col>76</xdr:col>
      <xdr:colOff>114300</xdr:colOff>
      <xdr:row>37</xdr:row>
      <xdr:rowOff>139319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629094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160718</xdr:rowOff>
    </xdr:from>
    <xdr:to>
      <xdr:col>76</xdr:col>
      <xdr:colOff>165100</xdr:colOff>
      <xdr:row>37</xdr:row>
      <xdr:rowOff>90868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81995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118364</xdr:rowOff>
    </xdr:from>
    <xdr:to>
      <xdr:col>71</xdr:col>
      <xdr:colOff>177800</xdr:colOff>
      <xdr:row>37</xdr:row>
      <xdr:rowOff>139319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814300" y="6290564"/>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75755</xdr:rowOff>
    </xdr:from>
    <xdr:to>
      <xdr:col>72</xdr:col>
      <xdr:colOff>38100</xdr:colOff>
      <xdr:row>36</xdr:row>
      <xdr:rowOff>5905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22432</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58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4128</xdr:rowOff>
    </xdr:from>
    <xdr:to>
      <xdr:col>67</xdr:col>
      <xdr:colOff>101600</xdr:colOff>
      <xdr:row>37</xdr:row>
      <xdr:rowOff>105728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3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96855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4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110617</xdr:rowOff>
    </xdr:from>
    <xdr:to>
      <xdr:col>85</xdr:col>
      <xdr:colOff>177800</xdr:colOff>
      <xdr:row>31</xdr:row>
      <xdr:rowOff>40767</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52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63644</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520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29464</xdr:rowOff>
    </xdr:from>
    <xdr:to>
      <xdr:col>81</xdr:col>
      <xdr:colOff>101600</xdr:colOff>
      <xdr:row>35</xdr:row>
      <xdr:rowOff>131064</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147591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67945</xdr:rowOff>
    </xdr:from>
    <xdr:to>
      <xdr:col>76</xdr:col>
      <xdr:colOff>165100</xdr:colOff>
      <xdr:row>36</xdr:row>
      <xdr:rowOff>169545</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14622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88519</xdr:rowOff>
    </xdr:from>
    <xdr:to>
      <xdr:col>72</xdr:col>
      <xdr:colOff>38100</xdr:colOff>
      <xdr:row>38</xdr:row>
      <xdr:rowOff>18669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4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67564</xdr:rowOff>
    </xdr:from>
    <xdr:to>
      <xdr:col>67</xdr:col>
      <xdr:colOff>101600</xdr:colOff>
      <xdr:row>36</xdr:row>
      <xdr:rowOff>169164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2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14241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130404</xdr:rowOff>
    </xdr:from>
    <xdr:to>
      <xdr:col>85</xdr:col>
      <xdr:colOff>126364</xdr:colOff>
      <xdr:row>54</xdr:row>
      <xdr:rowOff>122631</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874354"/>
          <a:ext cx="1269" cy="506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126458</xdr:rowOff>
    </xdr:from>
    <xdr:ext cx="599010"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93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122631</xdr:rowOff>
    </xdr:from>
    <xdr:to>
      <xdr:col>86</xdr:col>
      <xdr:colOff>25400</xdr:colOff>
      <xdr:row>54</xdr:row>
      <xdr:rowOff>122631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938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77081</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64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130404</xdr:rowOff>
    </xdr:from>
    <xdr:to>
      <xdr:col>86</xdr:col>
      <xdr:colOff>25400</xdr:colOff>
      <xdr:row>51</xdr:row>
      <xdr:rowOff>130404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87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130404</xdr:rowOff>
    </xdr:from>
    <xdr:to>
      <xdr:col>85</xdr:col>
      <xdr:colOff>127000</xdr:colOff>
      <xdr:row>57</xdr:row>
      <xdr:rowOff>20371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5481300" y="8874354"/>
          <a:ext cx="838200" cy="9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73423</xdr:rowOff>
    </xdr:from>
    <xdr:ext cx="599010"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8988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94996</xdr:rowOff>
    </xdr:from>
    <xdr:to>
      <xdr:col>85</xdr:col>
      <xdr:colOff>177800</xdr:colOff>
      <xdr:row>53</xdr:row>
      <xdr:rowOff>25146</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0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77368</xdr:rowOff>
    </xdr:from>
    <xdr:to>
      <xdr:col>81</xdr:col>
      <xdr:colOff>50800</xdr:colOff>
      <xdr:row>57</xdr:row>
      <xdr:rowOff>20371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9164218"/>
          <a:ext cx="889000" cy="6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24740</xdr:rowOff>
    </xdr:from>
    <xdr:to>
      <xdr:col>81</xdr:col>
      <xdr:colOff>101600</xdr:colOff>
      <xdr:row>58</xdr:row>
      <xdr:rowOff>126340</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9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117467</xdr:rowOff>
    </xdr:from>
    <xdr:ext cx="59901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169095" y="100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77368</xdr:rowOff>
    </xdr:from>
    <xdr:to>
      <xdr:col>76</xdr:col>
      <xdr:colOff>114300</xdr:colOff>
      <xdr:row>53</xdr:row>
      <xdr:rowOff>100305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3703300" y="9164218"/>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152070</xdr:rowOff>
    </xdr:from>
    <xdr:to>
      <xdr:col>76</xdr:col>
      <xdr:colOff>165100</xdr:colOff>
      <xdr:row>57</xdr:row>
      <xdr:rowOff>82220</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73347</xdr:rowOff>
    </xdr:from>
    <xdr:ext cx="59901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292795" y="98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100305</xdr:rowOff>
    </xdr:from>
    <xdr:to>
      <xdr:col>71</xdr:col>
      <xdr:colOff>177800</xdr:colOff>
      <xdr:row>55</xdr:row>
      <xdr:rowOff>146406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187155"/>
          <a:ext cx="889000" cy="3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108483</xdr:rowOff>
    </xdr:from>
    <xdr:to>
      <xdr:col>72</xdr:col>
      <xdr:colOff>38100</xdr:colOff>
      <xdr:row>57</xdr:row>
      <xdr:rowOff>38633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70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29760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03795" y="98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11405</xdr:rowOff>
    </xdr:from>
    <xdr:to>
      <xdr:col>67</xdr:col>
      <xdr:colOff>101600</xdr:colOff>
      <xdr:row>58</xdr:row>
      <xdr:rowOff>113005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95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104132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14795" y="1004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79604</xdr:rowOff>
    </xdr:from>
    <xdr:to>
      <xdr:col>85</xdr:col>
      <xdr:colOff>177800</xdr:colOff>
      <xdr:row>52</xdr:row>
      <xdr:rowOff>9754</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882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32631</xdr:rowOff>
    </xdr:from>
    <xdr:ext cx="599010"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77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141021</xdr:rowOff>
    </xdr:from>
    <xdr:to>
      <xdr:col>81</xdr:col>
      <xdr:colOff>101600</xdr:colOff>
      <xdr:row>57</xdr:row>
      <xdr:rowOff>71171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87698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69095" y="951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26568</xdr:rowOff>
    </xdr:from>
    <xdr:to>
      <xdr:col>76</xdr:col>
      <xdr:colOff>165100</xdr:colOff>
      <xdr:row>53</xdr:row>
      <xdr:rowOff>128168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144695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292795" y="88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49505</xdr:rowOff>
    </xdr:from>
    <xdr:to>
      <xdr:col>72</xdr:col>
      <xdr:colOff>38100</xdr:colOff>
      <xdr:row>53</xdr:row>
      <xdr:rowOff>151105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1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167632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891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95606</xdr:rowOff>
    </xdr:from>
    <xdr:to>
      <xdr:col>67</xdr:col>
      <xdr:colOff>101600</xdr:colOff>
      <xdr:row>56</xdr:row>
      <xdr:rowOff>25756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5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42283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30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84424</xdr:rowOff>
    </xdr:from>
    <xdr:to>
      <xdr:col>85</xdr:col>
      <xdr:colOff>126364</xdr:colOff>
      <xdr:row>77</xdr:row>
      <xdr:rowOff>56398</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428824"/>
          <a:ext cx="1269" cy="82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60225</xdr:rowOff>
    </xdr:from>
    <xdr:ext cx="469744"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26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56398</xdr:rowOff>
    </xdr:from>
    <xdr:to>
      <xdr:col>86</xdr:col>
      <xdr:colOff>25400</xdr:colOff>
      <xdr:row>77</xdr:row>
      <xdr:rowOff>56398</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25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31101</xdr:rowOff>
    </xdr:from>
    <xdr:ext cx="534377"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220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84424</xdr:rowOff>
    </xdr:from>
    <xdr:to>
      <xdr:col>86</xdr:col>
      <xdr:colOff>25400</xdr:colOff>
      <xdr:row>72</xdr:row>
      <xdr:rowOff>84424</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42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120817</xdr:rowOff>
    </xdr:from>
    <xdr:to>
      <xdr:col>85</xdr:col>
      <xdr:colOff>127000</xdr:colOff>
      <xdr:row>76</xdr:row>
      <xdr:rowOff>160412</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2808117"/>
          <a:ext cx="838200" cy="3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107388</xdr:rowOff>
    </xdr:from>
    <xdr:ext cx="534377"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279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84511</xdr:rowOff>
    </xdr:from>
    <xdr:to>
      <xdr:col>85</xdr:col>
      <xdr:colOff>177800</xdr:colOff>
      <xdr:row>76</xdr:row>
      <xdr:rowOff>14661</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29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34407</xdr:rowOff>
    </xdr:from>
    <xdr:to>
      <xdr:col>81</xdr:col>
      <xdr:colOff>50800</xdr:colOff>
      <xdr:row>74</xdr:row>
      <xdr:rowOff>120817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272170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110206</xdr:rowOff>
    </xdr:from>
    <xdr:to>
      <xdr:col>81</xdr:col>
      <xdr:colOff>101600</xdr:colOff>
      <xdr:row>76</xdr:row>
      <xdr:rowOff>40356</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296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31483</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01411" y="1306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34407</xdr:rowOff>
    </xdr:from>
    <xdr:to>
      <xdr:col>76</xdr:col>
      <xdr:colOff>114300</xdr:colOff>
      <xdr:row>76</xdr:row>
      <xdr:rowOff>138968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3703300" y="12721707"/>
          <a:ext cx="889000" cy="4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73264</xdr:rowOff>
    </xdr:from>
    <xdr:to>
      <xdr:col>76</xdr:col>
      <xdr:colOff>165100</xdr:colOff>
      <xdr:row>76</xdr:row>
      <xdr:rowOff>3414</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293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165991</xdr:rowOff>
    </xdr:from>
    <xdr:ext cx="534377"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25111" y="13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138968</xdr:rowOff>
    </xdr:from>
    <xdr:to>
      <xdr:col>71</xdr:col>
      <xdr:colOff>177800</xdr:colOff>
      <xdr:row>77</xdr:row>
      <xdr:rowOff>157393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3169168"/>
          <a:ext cx="889000" cy="18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118435</xdr:rowOff>
    </xdr:from>
    <xdr:to>
      <xdr:col>72</xdr:col>
      <xdr:colOff>38100</xdr:colOff>
      <xdr:row>77</xdr:row>
      <xdr:rowOff>48585</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314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39712</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32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36688</xdr:rowOff>
    </xdr:from>
    <xdr:to>
      <xdr:col>67</xdr:col>
      <xdr:colOff>101600</xdr:colOff>
      <xdr:row>76</xdr:row>
      <xdr:rowOff>138288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306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154815</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28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109612</xdr:rowOff>
    </xdr:from>
    <xdr:to>
      <xdr:col>85</xdr:col>
      <xdr:colOff>177800</xdr:colOff>
      <xdr:row>77</xdr:row>
      <xdr:rowOff>39762</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1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24539</xdr:rowOff>
    </xdr:from>
    <xdr:ext cx="469744"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05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70017</xdr:rowOff>
    </xdr:from>
    <xdr:to>
      <xdr:col>81</xdr:col>
      <xdr:colOff>101600</xdr:colOff>
      <xdr:row>75</xdr:row>
      <xdr:rowOff>167</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27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16694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01411" y="125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155057</xdr:rowOff>
    </xdr:from>
    <xdr:to>
      <xdr:col>76</xdr:col>
      <xdr:colOff>165100</xdr:colOff>
      <xdr:row>74</xdr:row>
      <xdr:rowOff>85207</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26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101734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244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88168</xdr:rowOff>
    </xdr:from>
    <xdr:to>
      <xdr:col>72</xdr:col>
      <xdr:colOff>38100</xdr:colOff>
      <xdr:row>77</xdr:row>
      <xdr:rowOff>18318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34845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8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106593</xdr:rowOff>
    </xdr:from>
    <xdr:to>
      <xdr:col>67</xdr:col>
      <xdr:colOff>101600</xdr:colOff>
      <xdr:row>78</xdr:row>
      <xdr:rowOff>36743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27870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公債費グラフ枠">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4750</xdr:rowOff>
    </xdr:from>
    <xdr:to>
      <xdr:col>85</xdr:col>
      <xdr:colOff>126364</xdr:colOff>
      <xdr:row>99</xdr:row>
      <xdr:rowOff>17666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6317595" y="16292500"/>
          <a:ext cx="1269" cy="69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21493</xdr:rowOff>
    </xdr:from>
    <xdr:ext cx="534377" cy="259045"/>
    <xdr:sp macro="" textlink="">
      <xdr:nvSpPr>
        <xdr:cNvPr id="666" name="公債費最小値テキスト">
          <a:extLst>
            <a:ext uri="{FF2B5EF4-FFF2-40B4-BE49-F238E27FC236}">
              <a16:creationId xmlns:a16="http://schemas.microsoft.com/office/drawing/2014/main" id="{00000000-0008-0000-0700-00009A020000}"/>
            </a:ext>
          </a:extLst>
        </xdr:cNvPr>
        <xdr:cNvSpPr txBox="1"/>
      </xdr:nvSpPr>
      <xdr:spPr>
        <a:xfrm>
          <a:off x="16370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17666</xdr:rowOff>
    </xdr:from>
    <xdr:to>
      <xdr:col>86</xdr:col>
      <xdr:colOff>25400</xdr:colOff>
      <xdr:row>99</xdr:row>
      <xdr:rowOff>17666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6230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122877</xdr:rowOff>
    </xdr:from>
    <xdr:ext cx="599010" cy="259045"/>
    <xdr:sp macro="" textlink="">
      <xdr:nvSpPr>
        <xdr:cNvPr id="668" name="公債費最大値テキスト">
          <a:extLst>
            <a:ext uri="{FF2B5EF4-FFF2-40B4-BE49-F238E27FC236}">
              <a16:creationId xmlns:a16="http://schemas.microsoft.com/office/drawing/2014/main" id="{00000000-0008-0000-0700-00009C020000}"/>
            </a:ext>
          </a:extLst>
        </xdr:cNvPr>
        <xdr:cNvSpPr txBox="1"/>
      </xdr:nvSpPr>
      <xdr:spPr>
        <a:xfrm>
          <a:off x="16370300" y="160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4750</xdr:rowOff>
    </xdr:from>
    <xdr:to>
      <xdr:col>86</xdr:col>
      <xdr:colOff>25400</xdr:colOff>
      <xdr:row>95</xdr:row>
      <xdr:rowOff>4750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29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91351</xdr:rowOff>
    </xdr:from>
    <xdr:to>
      <xdr:col>85</xdr:col>
      <xdr:colOff>127000</xdr:colOff>
      <xdr:row>95</xdr:row>
      <xdr:rowOff>92036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5481300" y="16207651"/>
          <a:ext cx="838200" cy="17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165473</xdr:rowOff>
    </xdr:from>
    <xdr:ext cx="599010" cy="259045"/>
    <xdr:sp macro="" textlink="">
      <xdr:nvSpPr>
        <xdr:cNvPr id="671" name="公債費平均値テキスト">
          <a:extLst>
            <a:ext uri="{FF2B5EF4-FFF2-40B4-BE49-F238E27FC236}">
              <a16:creationId xmlns:a16="http://schemas.microsoft.com/office/drawing/2014/main" id="{00000000-0008-0000-0700-00009F020000}"/>
            </a:ext>
          </a:extLst>
        </xdr:cNvPr>
        <xdr:cNvSpPr txBox="1"/>
      </xdr:nvSpPr>
      <xdr:spPr>
        <a:xfrm>
          <a:off x="16370300" y="16453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15596</xdr:rowOff>
    </xdr:from>
    <xdr:to>
      <xdr:col>85</xdr:col>
      <xdr:colOff>177800</xdr:colOff>
      <xdr:row>96</xdr:row>
      <xdr:rowOff>117196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6268700" y="1647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169990</xdr:rowOff>
    </xdr:from>
    <xdr:to>
      <xdr:col>81</xdr:col>
      <xdr:colOff>50800</xdr:colOff>
      <xdr:row>94</xdr:row>
      <xdr:rowOff>91351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4592300" y="15429040"/>
          <a:ext cx="889000" cy="77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36285</xdr:rowOff>
    </xdr:from>
    <xdr:to>
      <xdr:col>81</xdr:col>
      <xdr:colOff>101600</xdr:colOff>
      <xdr:row>95</xdr:row>
      <xdr:rowOff>137885</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5430500" y="1632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95</xdr:row>
      <xdr:rowOff>129012</xdr:rowOff>
    </xdr:from>
    <xdr:ext cx="59901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5169095" y="1641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169990</xdr:rowOff>
    </xdr:from>
    <xdr:to>
      <xdr:col>76</xdr:col>
      <xdr:colOff>114300</xdr:colOff>
      <xdr:row>94</xdr:row>
      <xdr:rowOff>91199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3703300" y="15429040"/>
          <a:ext cx="889000" cy="7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131381</xdr:rowOff>
    </xdr:from>
    <xdr:to>
      <xdr:col>76</xdr:col>
      <xdr:colOff>165100</xdr:colOff>
      <xdr:row>95</xdr:row>
      <xdr:rowOff>61531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4541500" y="1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52658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4292795" y="1634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44945</xdr:rowOff>
    </xdr:from>
    <xdr:to>
      <xdr:col>71</xdr:col>
      <xdr:colOff>177800</xdr:colOff>
      <xdr:row>94</xdr:row>
      <xdr:rowOff>91199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814300" y="16161245"/>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112674</xdr:rowOff>
    </xdr:from>
    <xdr:to>
      <xdr:col>72</xdr:col>
      <xdr:colOff>38100</xdr:colOff>
      <xdr:row>96</xdr:row>
      <xdr:rowOff>42824</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3652500" y="1640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33951</xdr:rowOff>
    </xdr:from>
    <xdr:ext cx="59901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3403795" y="16493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60477</xdr:rowOff>
    </xdr:from>
    <xdr:to>
      <xdr:col>67</xdr:col>
      <xdr:colOff>101600</xdr:colOff>
      <xdr:row>96</xdr:row>
      <xdr:rowOff>162077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2763500" y="1651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153204</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514795" y="1661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41236</xdr:rowOff>
    </xdr:from>
    <xdr:to>
      <xdr:col>85</xdr:col>
      <xdr:colOff>177800</xdr:colOff>
      <xdr:row>95</xdr:row>
      <xdr:rowOff>142836</xdr:rowOff>
    </xdr:to>
    <xdr:sp macro="" textlink="">
      <xdr:nvSpPr>
        <xdr:cNvPr id="689" name="楕円 688">
          <a:extLst>
            <a:ext uri="{FF2B5EF4-FFF2-40B4-BE49-F238E27FC236}">
              <a16:creationId xmlns:a16="http://schemas.microsoft.com/office/drawing/2014/main" id="{00000000-0008-0000-0700-0000B1020000}"/>
            </a:ext>
          </a:extLst>
        </xdr:cNvPr>
        <xdr:cNvSpPr/>
      </xdr:nvSpPr>
      <xdr:spPr>
        <a:xfrm>
          <a:off x="16268700" y="163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127613</xdr:rowOff>
    </xdr:from>
    <xdr:ext cx="599010" cy="259045"/>
    <xdr:sp macro="" textlink="">
      <xdr:nvSpPr>
        <xdr:cNvPr id="690" name="公債費該当値テキスト">
          <a:extLst>
            <a:ext uri="{FF2B5EF4-FFF2-40B4-BE49-F238E27FC236}">
              <a16:creationId xmlns:a16="http://schemas.microsoft.com/office/drawing/2014/main" id="{00000000-0008-0000-0700-0000B2020000}"/>
            </a:ext>
          </a:extLst>
        </xdr:cNvPr>
        <xdr:cNvSpPr txBox="1"/>
      </xdr:nvSpPr>
      <xdr:spPr>
        <a:xfrm>
          <a:off x="16370300" y="1624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40551</xdr:rowOff>
    </xdr:from>
    <xdr:to>
      <xdr:col>81</xdr:col>
      <xdr:colOff>101600</xdr:colOff>
      <xdr:row>94</xdr:row>
      <xdr:rowOff>142151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5430500" y="161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92</xdr:row>
      <xdr:rowOff>158678</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69095" y="1593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119190</xdr:rowOff>
    </xdr:from>
    <xdr:to>
      <xdr:col>76</xdr:col>
      <xdr:colOff>165100</xdr:colOff>
      <xdr:row>90</xdr:row>
      <xdr:rowOff>49340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4541500" y="153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65867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515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40399</xdr:rowOff>
    </xdr:from>
    <xdr:to>
      <xdr:col>72</xdr:col>
      <xdr:colOff>38100</xdr:colOff>
      <xdr:row>94</xdr:row>
      <xdr:rowOff>141999</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3652500" y="161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158526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593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165595</xdr:rowOff>
    </xdr:from>
    <xdr:to>
      <xdr:col>67</xdr:col>
      <xdr:colOff>101600</xdr:colOff>
      <xdr:row>94</xdr:row>
      <xdr:rowOff>95745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2763500" y="161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112272</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588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55336</xdr:rowOff>
    </xdr:from>
    <xdr:to>
      <xdr:col>116</xdr:col>
      <xdr:colOff>62864</xdr:colOff>
      <xdr:row>38</xdr:row>
      <xdr:rowOff>161472</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5370286"/>
          <a:ext cx="1269"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165299</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680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161472</xdr:rowOff>
    </xdr:from>
    <xdr:to>
      <xdr:col>116</xdr:col>
      <xdr:colOff>152400</xdr:colOff>
      <xdr:row>38</xdr:row>
      <xdr:rowOff>161472</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6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2013</xdr:rowOff>
    </xdr:from>
    <xdr:ext cx="313932"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51455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55336</xdr:rowOff>
    </xdr:from>
    <xdr:to>
      <xdr:col>116</xdr:col>
      <xdr:colOff>152400</xdr:colOff>
      <xdr:row>31</xdr:row>
      <xdr:rowOff>55336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53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115207</xdr:rowOff>
    </xdr:from>
    <xdr:to>
      <xdr:col>116</xdr:col>
      <xdr:colOff>63500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458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41020</xdr:rowOff>
    </xdr:from>
    <xdr:ext cx="249299"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04177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18143</xdr:rowOff>
    </xdr:from>
    <xdr:to>
      <xdr:col>116</xdr:col>
      <xdr:colOff>114300</xdr:colOff>
      <xdr:row>36</xdr:row>
      <xdr:rowOff>119743</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19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115207</xdr:rowOff>
    </xdr:from>
    <xdr:to>
      <xdr:col>111</xdr:col>
      <xdr:colOff>177800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4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110672</xdr:rowOff>
    </xdr:from>
    <xdr:to>
      <xdr:col>112</xdr:col>
      <xdr:colOff>38100</xdr:colOff>
      <xdr:row>39</xdr:row>
      <xdr:rowOff>40822</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31949</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859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115207</xdr:rowOff>
    </xdr:from>
    <xdr:to>
      <xdr:col>107</xdr:col>
      <xdr:colOff>50800</xdr:colOff>
      <xdr:row>38</xdr:row>
      <xdr:rowOff>52615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545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1815</xdr:rowOff>
    </xdr:from>
    <xdr:to>
      <xdr:col>107</xdr:col>
      <xdr:colOff>101600</xdr:colOff>
      <xdr:row>38</xdr:row>
      <xdr:rowOff>103415</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5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94542</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6609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115207</xdr:rowOff>
    </xdr:from>
    <xdr:to>
      <xdr:col>102</xdr:col>
      <xdr:colOff>114300</xdr:colOff>
      <xdr:row>38</xdr:row>
      <xdr:rowOff>52615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4588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110672</xdr:rowOff>
    </xdr:from>
    <xdr:to>
      <xdr:col>102</xdr:col>
      <xdr:colOff>165100</xdr:colOff>
      <xdr:row>39</xdr:row>
      <xdr:rowOff>40822</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6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31949</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420650" y="6718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80736</xdr:rowOff>
    </xdr:from>
    <xdr:to>
      <xdr:col>98</xdr:col>
      <xdr:colOff>38100</xdr:colOff>
      <xdr:row>36</xdr:row>
      <xdr:rowOff>10886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608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34</xdr:row>
      <xdr:rowOff>27413</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531650" y="5856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64407</xdr:rowOff>
    </xdr:from>
    <xdr:to>
      <xdr:col>116</xdr:col>
      <xdr:colOff>114300</xdr:colOff>
      <xdr:row>37</xdr:row>
      <xdr:rowOff>166007</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42834</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38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64407</xdr:rowOff>
    </xdr:from>
    <xdr:to>
      <xdr:col>112</xdr:col>
      <xdr:colOff>38100</xdr:colOff>
      <xdr:row>37</xdr:row>
      <xdr:rowOff>166007</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11084</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183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64407</xdr:rowOff>
    </xdr:from>
    <xdr:to>
      <xdr:col>107</xdr:col>
      <xdr:colOff>101600</xdr:colOff>
      <xdr:row>37</xdr:row>
      <xdr:rowOff>166007</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11084</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183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1815</xdr:rowOff>
    </xdr:from>
    <xdr:to>
      <xdr:col>102</xdr:col>
      <xdr:colOff>165100</xdr:colOff>
      <xdr:row>38</xdr:row>
      <xdr:rowOff>103415</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119941</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29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64407</xdr:rowOff>
    </xdr:from>
    <xdr:to>
      <xdr:col>98</xdr:col>
      <xdr:colOff>38100</xdr:colOff>
      <xdr:row>37</xdr:row>
      <xdr:rowOff>166007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157134</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県土が東西に長く、離島、中山間地域を抱える本県は、行政サービスを実施する上で効率的に実施することが困難な面があることから、住民一人当たりのコストが高くなる傾向があります。</a:t>
          </a:r>
          <a:endParaRPr kumimoji="1" lang="ja-JP" altLang="en-US" sz="1050" b="0" i="0" u="none" strike="sng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衛生費については、新型コロナウイルス感染症対策に係る医療提供体制の確保等の経費の減により減少しています。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商工費については、新型コロナウイルス感染症対策に係る中小企業制度融資の貸付金や消費喚起策等に伴う経費の減により、前年度より減少しています。</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教育費については、定年の段階的な引き上げに伴う退職手当の増や給与改定による人件費の増により増加しています。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災害復旧費については、過年度に発生した災害への対応の減のため、減少しています。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また、公債費については、過去の県債発行抑制の効果による償還額の減により減少しています。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今後とも、行政の効率化・最適化やスクラップ・アンド・ビルドの徹底により、コストの縮減に努めます。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令和６年度の財政調整基金残高は、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億円となっています。令和６年</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月に策定した第２期中期財政運営方針に基づき、今後の予想し得ない状況変化に備えるため令和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年度末に</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億円程度を確保することとしています。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実質収支額は、執行節減により２月補正以後に生じた財源を翌年度へ繰越し、繰上償還に活用することとしており、比率は低下しています。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実質単年度収支は、単年度収支額が減少したため、比率は低下しています。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島根県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一般会計については、「財政運営指針（</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）」、「中期財政運営方針（</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）」に基づき、行政の効率化、事務事業の見直し、財源の確保に努めてきた結果、引き続き、実質収支は安定しています。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公営企業会計（法適用、法非適用）については、収益の確保、経費の縮減の結果、全事業において黒字を確保しています。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一般会計や公営企業など全ての会計にわたり、引き続き収支改善のための取組を着実に推進し、更なる改善に努めます。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537598706</v>
      </c>
      <c r="BO4" s="370"/>
      <c r="BP4" s="370"/>
      <c r="BQ4" s="370"/>
      <c r="BR4" s="370"/>
      <c r="BS4" s="370"/>
      <c r="BT4" s="370"/>
      <c r="BU4" s="371"/>
      <c r="BV4" s="369">
        <v>561454234</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5</v>
      </c>
      <c r="CU4" s="413"/>
      <c r="CV4" s="413"/>
      <c r="CW4" s="413"/>
      <c r="CX4" s="413"/>
      <c r="CY4" s="413"/>
      <c r="CZ4" s="413"/>
      <c r="DA4" s="414"/>
      <c r="DB4" s="412">
        <v>6.3</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509639149</v>
      </c>
      <c r="BO5" s="380"/>
      <c r="BP5" s="380"/>
      <c r="BQ5" s="380"/>
      <c r="BR5" s="380"/>
      <c r="BS5" s="380"/>
      <c r="BT5" s="380"/>
      <c r="BU5" s="381"/>
      <c r="BV5" s="379">
        <v>528059488</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89.2</v>
      </c>
      <c r="CU5" s="416"/>
      <c r="CV5" s="416"/>
      <c r="CW5" s="416"/>
      <c r="CX5" s="416"/>
      <c r="CY5" s="416"/>
      <c r="CZ5" s="416"/>
      <c r="DA5" s="417"/>
      <c r="DB5" s="415">
        <v>86.4</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11160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27959557</v>
      </c>
      <c r="BO6" s="380"/>
      <c r="BP6" s="380"/>
      <c r="BQ6" s="380"/>
      <c r="BR6" s="380"/>
      <c r="BS6" s="380"/>
      <c r="BT6" s="380"/>
      <c r="BU6" s="381"/>
      <c r="BV6" s="379">
        <v>33394746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89.4</v>
      </c>
      <c r="CU6" s="386"/>
      <c r="CV6" s="386"/>
      <c r="CW6" s="386"/>
      <c r="CX6" s="386"/>
      <c r="CY6" s="386"/>
      <c r="CZ6" s="386"/>
      <c r="DA6" s="387"/>
      <c r="DB6" s="385">
        <v>86.8</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1</v>
      </c>
      <c r="AJ7" s="373"/>
      <c r="AK7" s="373"/>
      <c r="AL7" s="373"/>
      <c r="AM7" s="373"/>
      <c r="AN7" s="373"/>
      <c r="AO7" s="373"/>
      <c r="AP7" s="374"/>
      <c r="AQ7" s="372">
        <v>8924</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13945154</v>
      </c>
      <c r="BO7" s="380"/>
      <c r="BP7" s="380"/>
      <c r="BQ7" s="380"/>
      <c r="BR7" s="380"/>
      <c r="BS7" s="380"/>
      <c r="BT7" s="380"/>
      <c r="BU7" s="381"/>
      <c r="BV7" s="379">
        <v>15875164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279820319</v>
      </c>
      <c r="CU7" s="380"/>
      <c r="CV7" s="380"/>
      <c r="CW7" s="380"/>
      <c r="CX7" s="380"/>
      <c r="CY7" s="380"/>
      <c r="CZ7" s="380"/>
      <c r="DA7" s="381"/>
      <c r="DB7" s="379">
        <v>276422240</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7285</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14014403</v>
      </c>
      <c r="BO8" s="380"/>
      <c r="BP8" s="380"/>
      <c r="BQ8" s="380"/>
      <c r="BR8" s="380"/>
      <c r="BS8" s="380"/>
      <c r="BT8" s="380"/>
      <c r="BU8" s="381"/>
      <c r="BV8" s="379">
        <v>17519582</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0.27455000000000002</v>
      </c>
      <c r="CU8" s="462"/>
      <c r="CV8" s="462"/>
      <c r="CW8" s="462"/>
      <c r="CX8" s="462"/>
      <c r="CY8" s="462"/>
      <c r="CZ8" s="462"/>
      <c r="DA8" s="463"/>
      <c r="DB8" s="461">
        <v>0.25491000000000003</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671126</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9400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-3505179</v>
      </c>
      <c r="BO9" s="380"/>
      <c r="BP9" s="380"/>
      <c r="BQ9" s="380"/>
      <c r="BR9" s="380"/>
      <c r="BS9" s="380"/>
      <c r="BT9" s="380"/>
      <c r="BU9" s="381"/>
      <c r="BV9" s="379">
        <v>-3215847</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19.2</v>
      </c>
      <c r="CU9" s="416"/>
      <c r="CV9" s="416"/>
      <c r="CW9" s="416"/>
      <c r="CX9" s="416"/>
      <c r="CY9" s="416"/>
      <c r="CZ9" s="416"/>
      <c r="DA9" s="417"/>
      <c r="DB9" s="415">
        <v>20.100000000000001</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694352</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8200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567949</v>
      </c>
      <c r="BO10" s="380"/>
      <c r="BP10" s="380"/>
      <c r="BQ10" s="380"/>
      <c r="BR10" s="380"/>
      <c r="BS10" s="380"/>
      <c r="BT10" s="380"/>
      <c r="BU10" s="381"/>
      <c r="BV10" s="379">
        <v>71025</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34</v>
      </c>
      <c r="AJ11" s="373"/>
      <c r="AK11" s="373"/>
      <c r="AL11" s="373"/>
      <c r="AM11" s="373"/>
      <c r="AN11" s="373"/>
      <c r="AO11" s="373"/>
      <c r="AP11" s="374"/>
      <c r="AQ11" s="372">
        <v>7600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2078613</v>
      </c>
      <c r="BO11" s="380"/>
      <c r="BP11" s="380"/>
      <c r="BQ11" s="380"/>
      <c r="BR11" s="380"/>
      <c r="BS11" s="380"/>
      <c r="BT11" s="380"/>
      <c r="BU11" s="381"/>
      <c r="BV11" s="379">
        <v>5387848</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642590</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632135</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-858617</v>
      </c>
      <c r="BO13" s="380"/>
      <c r="BP13" s="380"/>
      <c r="BQ13" s="380"/>
      <c r="BR13" s="380"/>
      <c r="BS13" s="380"/>
      <c r="BT13" s="380"/>
      <c r="BU13" s="381"/>
      <c r="BV13" s="379">
        <v>2243026</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7</v>
      </c>
      <c r="CU13" s="416"/>
      <c r="CV13" s="416"/>
      <c r="CW13" s="416"/>
      <c r="CX13" s="416"/>
      <c r="CY13" s="416"/>
      <c r="CZ13" s="416"/>
      <c r="DA13" s="417"/>
      <c r="DB13" s="415">
        <v>6.5</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650624</v>
      </c>
      <c r="S14" s="508"/>
      <c r="T14" s="508"/>
      <c r="U14" s="508"/>
      <c r="V14" s="509"/>
      <c r="W14" s="424"/>
      <c r="X14" s="425"/>
      <c r="Y14" s="426"/>
      <c r="Z14" s="458" t="s">
        <v>131</v>
      </c>
      <c r="AA14" s="459"/>
      <c r="AB14" s="459"/>
      <c r="AC14" s="459"/>
      <c r="AD14" s="459"/>
      <c r="AE14" s="459"/>
      <c r="AF14" s="459"/>
      <c r="AG14" s="459"/>
      <c r="AH14" s="460"/>
      <c r="AI14" s="372">
        <v>4360</v>
      </c>
      <c r="AJ14" s="373"/>
      <c r="AK14" s="373"/>
      <c r="AL14" s="373"/>
      <c r="AM14" s="374"/>
      <c r="AN14" s="372">
        <v>13899680</v>
      </c>
      <c r="AO14" s="373"/>
      <c r="AP14" s="373"/>
      <c r="AQ14" s="373"/>
      <c r="AR14" s="373"/>
      <c r="AS14" s="374"/>
      <c r="AT14" s="372">
        <v>3188</v>
      </c>
      <c r="AU14" s="373"/>
      <c r="AV14" s="373"/>
      <c r="AW14" s="373"/>
      <c r="AX14" s="373"/>
      <c r="AY14" s="375"/>
      <c r="AZ14" s="366" t="s">
        <v>132</v>
      </c>
      <c r="BA14" s="367"/>
      <c r="BB14" s="367"/>
      <c r="BC14" s="367"/>
      <c r="BD14" s="367"/>
      <c r="BE14" s="367"/>
      <c r="BF14" s="367"/>
      <c r="BG14" s="367"/>
      <c r="BH14" s="367"/>
      <c r="BI14" s="367"/>
      <c r="BJ14" s="367"/>
      <c r="BK14" s="367"/>
      <c r="BL14" s="367"/>
      <c r="BM14" s="368"/>
      <c r="BN14" s="369">
        <v>75177759</v>
      </c>
      <c r="BO14" s="370"/>
      <c r="BP14" s="370"/>
      <c r="BQ14" s="370"/>
      <c r="BR14" s="370"/>
      <c r="BS14" s="370"/>
      <c r="BT14" s="370"/>
      <c r="BU14" s="371"/>
      <c r="BV14" s="369">
        <v>70297438</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157.9</v>
      </c>
      <c r="CU14" s="511"/>
      <c r="CV14" s="511"/>
      <c r="CW14" s="511"/>
      <c r="CX14" s="511"/>
      <c r="CY14" s="511"/>
      <c r="CZ14" s="511"/>
      <c r="DA14" s="512"/>
      <c r="DB14" s="510">
        <v>161.80000000000001</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641037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261346405</v>
      </c>
      <c r="BO15" s="380"/>
      <c r="BP15" s="380"/>
      <c r="BQ15" s="380"/>
      <c r="BR15" s="380"/>
      <c r="BS15" s="380"/>
      <c r="BT15" s="380"/>
      <c r="BU15" s="381"/>
      <c r="BV15" s="379">
        <v>258881097</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t="s">
        <v>118</v>
      </c>
      <c r="AJ16" s="373"/>
      <c r="AK16" s="373"/>
      <c r="AL16" s="373"/>
      <c r="AM16" s="374"/>
      <c r="AN16" s="372" t="s">
        <v>118</v>
      </c>
      <c r="AO16" s="373"/>
      <c r="AP16" s="373"/>
      <c r="AQ16" s="373"/>
      <c r="AR16" s="373"/>
      <c r="AS16" s="374"/>
      <c r="AT16" s="372" t="s">
        <v>118</v>
      </c>
      <c r="AU16" s="373"/>
      <c r="AV16" s="373"/>
      <c r="AW16" s="373"/>
      <c r="AX16" s="373"/>
      <c r="AY16" s="375"/>
      <c r="AZ16" s="376" t="s">
        <v>140</v>
      </c>
      <c r="BA16" s="377"/>
      <c r="BB16" s="377"/>
      <c r="BC16" s="377"/>
      <c r="BD16" s="377"/>
      <c r="BE16" s="377"/>
      <c r="BF16" s="377"/>
      <c r="BG16" s="377"/>
      <c r="BH16" s="377"/>
      <c r="BI16" s="377"/>
      <c r="BJ16" s="377"/>
      <c r="BK16" s="377"/>
      <c r="BL16" s="377"/>
      <c r="BM16" s="378"/>
      <c r="BN16" s="379">
        <v>93040462</v>
      </c>
      <c r="BO16" s="380"/>
      <c r="BP16" s="380"/>
      <c r="BQ16" s="380"/>
      <c r="BR16" s="380"/>
      <c r="BS16" s="380"/>
      <c r="BT16" s="380"/>
      <c r="BU16" s="381"/>
      <c r="BV16" s="379">
        <v>86529629</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1498</v>
      </c>
      <c r="AJ17" s="373"/>
      <c r="AK17" s="373"/>
      <c r="AL17" s="373"/>
      <c r="AM17" s="374"/>
      <c r="AN17" s="372">
        <v>4950890</v>
      </c>
      <c r="AO17" s="373"/>
      <c r="AP17" s="373"/>
      <c r="AQ17" s="373"/>
      <c r="AR17" s="373"/>
      <c r="AS17" s="374"/>
      <c r="AT17" s="372">
        <v>3305</v>
      </c>
      <c r="AU17" s="373"/>
      <c r="AV17" s="373"/>
      <c r="AW17" s="373"/>
      <c r="AX17" s="373"/>
      <c r="AY17" s="375"/>
      <c r="AZ17" s="376" t="s">
        <v>144</v>
      </c>
      <c r="BA17" s="377"/>
      <c r="BB17" s="377"/>
      <c r="BC17" s="377"/>
      <c r="BD17" s="377"/>
      <c r="BE17" s="377"/>
      <c r="BF17" s="377"/>
      <c r="BG17" s="377"/>
      <c r="BH17" s="377"/>
      <c r="BI17" s="377"/>
      <c r="BJ17" s="377"/>
      <c r="BK17" s="377"/>
      <c r="BL17" s="377"/>
      <c r="BM17" s="378"/>
      <c r="BN17" s="379">
        <v>251871584</v>
      </c>
      <c r="BO17" s="380"/>
      <c r="BP17" s="380"/>
      <c r="BQ17" s="380"/>
      <c r="BR17" s="380"/>
      <c r="BS17" s="380"/>
      <c r="BT17" s="380"/>
      <c r="BU17" s="381"/>
      <c r="BV17" s="379">
        <v>243410778</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6708</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6706</v>
      </c>
      <c r="AJ18" s="373"/>
      <c r="AK18" s="373"/>
      <c r="AL18" s="373"/>
      <c r="AM18" s="374"/>
      <c r="AN18" s="372">
        <v>24685484</v>
      </c>
      <c r="AO18" s="373"/>
      <c r="AP18" s="373"/>
      <c r="AQ18" s="373"/>
      <c r="AR18" s="373"/>
      <c r="AS18" s="374"/>
      <c r="AT18" s="372">
        <v>3681</v>
      </c>
      <c r="AU18" s="373"/>
      <c r="AV18" s="373"/>
      <c r="AW18" s="373"/>
      <c r="AX18" s="373"/>
      <c r="AY18" s="375"/>
      <c r="AZ18" s="491" t="s">
        <v>147</v>
      </c>
      <c r="BA18" s="492"/>
      <c r="BB18" s="492"/>
      <c r="BC18" s="492"/>
      <c r="BD18" s="492"/>
      <c r="BE18" s="492"/>
      <c r="BF18" s="492"/>
      <c r="BG18" s="492"/>
      <c r="BH18" s="492"/>
      <c r="BI18" s="492"/>
      <c r="BJ18" s="492"/>
      <c r="BK18" s="492"/>
      <c r="BL18" s="492"/>
      <c r="BM18" s="493"/>
      <c r="BN18" s="529">
        <v>349644784</v>
      </c>
      <c r="BO18" s="530"/>
      <c r="BP18" s="530"/>
      <c r="BQ18" s="530"/>
      <c r="BR18" s="530"/>
      <c r="BS18" s="530"/>
      <c r="BT18" s="530"/>
      <c r="BU18" s="531"/>
      <c r="BV18" s="529">
        <v>352747553</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96</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600</v>
      </c>
      <c r="AJ19" s="373"/>
      <c r="AK19" s="373"/>
      <c r="AL19" s="373"/>
      <c r="AM19" s="374"/>
      <c r="AN19" s="372">
        <v>1649400</v>
      </c>
      <c r="AO19" s="373"/>
      <c r="AP19" s="373"/>
      <c r="AQ19" s="373"/>
      <c r="AR19" s="373"/>
      <c r="AS19" s="374"/>
      <c r="AT19" s="372">
        <v>2749</v>
      </c>
      <c r="AU19" s="373"/>
      <c r="AV19" s="373"/>
      <c r="AW19" s="373"/>
      <c r="AX19" s="373"/>
      <c r="AY19" s="375"/>
      <c r="AZ19" s="366" t="s">
        <v>150</v>
      </c>
      <c r="BA19" s="367"/>
      <c r="BB19" s="367"/>
      <c r="BC19" s="367"/>
      <c r="BD19" s="367"/>
      <c r="BE19" s="367"/>
      <c r="BF19" s="367"/>
      <c r="BG19" s="367"/>
      <c r="BH19" s="367"/>
      <c r="BI19" s="367"/>
      <c r="BJ19" s="367"/>
      <c r="BK19" s="367"/>
      <c r="BL19" s="367"/>
      <c r="BM19" s="368"/>
      <c r="BN19" s="369">
        <v>855565816</v>
      </c>
      <c r="BO19" s="370"/>
      <c r="BP19" s="370"/>
      <c r="BQ19" s="370"/>
      <c r="BR19" s="370"/>
      <c r="BS19" s="370"/>
      <c r="BT19" s="370"/>
      <c r="BU19" s="371"/>
      <c r="BV19" s="369">
        <v>870481785</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269892</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13164</v>
      </c>
      <c r="AJ20" s="373"/>
      <c r="AK20" s="373"/>
      <c r="AL20" s="373"/>
      <c r="AM20" s="374"/>
      <c r="AN20" s="372">
        <v>45185454</v>
      </c>
      <c r="AO20" s="373"/>
      <c r="AP20" s="373"/>
      <c r="AQ20" s="373"/>
      <c r="AR20" s="373"/>
      <c r="AS20" s="374"/>
      <c r="AT20" s="372">
        <v>3433</v>
      </c>
      <c r="AU20" s="373"/>
      <c r="AV20" s="373"/>
      <c r="AW20" s="373"/>
      <c r="AX20" s="373"/>
      <c r="AY20" s="375"/>
      <c r="AZ20" s="376" t="s">
        <v>153</v>
      </c>
      <c r="BA20" s="377"/>
      <c r="BB20" s="377"/>
      <c r="BC20" s="377"/>
      <c r="BD20" s="377"/>
      <c r="BE20" s="377"/>
      <c r="BF20" s="377"/>
      <c r="BG20" s="377"/>
      <c r="BH20" s="377"/>
      <c r="BI20" s="377"/>
      <c r="BJ20" s="377"/>
      <c r="BK20" s="377"/>
      <c r="BL20" s="377"/>
      <c r="BM20" s="378"/>
      <c r="BN20" s="379">
        <v>252756678</v>
      </c>
      <c r="BO20" s="380"/>
      <c r="BP20" s="380"/>
      <c r="BQ20" s="380"/>
      <c r="BR20" s="380"/>
      <c r="BS20" s="380"/>
      <c r="BT20" s="380"/>
      <c r="BU20" s="381"/>
      <c r="BV20" s="379">
        <v>256213018</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98.2</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577280888</v>
      </c>
      <c r="BO21" s="530"/>
      <c r="BP21" s="530"/>
      <c r="BQ21" s="530"/>
      <c r="BR21" s="530"/>
      <c r="BS21" s="530"/>
      <c r="BT21" s="530"/>
      <c r="BU21" s="531"/>
      <c r="BV21" s="529">
        <v>573243940</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82574272</v>
      </c>
      <c r="BO22" s="380"/>
      <c r="BP22" s="380"/>
      <c r="BQ22" s="380"/>
      <c r="BR22" s="380"/>
      <c r="BS22" s="380"/>
      <c r="BT22" s="380"/>
      <c r="BU22" s="381"/>
      <c r="BV22" s="379">
        <v>71635760</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1442423</v>
      </c>
      <c r="BO23" s="380"/>
      <c r="BP23" s="380"/>
      <c r="BQ23" s="380"/>
      <c r="BR23" s="380"/>
      <c r="BS23" s="380"/>
      <c r="BT23" s="380"/>
      <c r="BU23" s="381"/>
      <c r="BV23" s="379">
        <v>1570873</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7978560</v>
      </c>
      <c r="BO24" s="380"/>
      <c r="BP24" s="380"/>
      <c r="BQ24" s="380"/>
      <c r="BR24" s="380"/>
      <c r="BS24" s="380"/>
      <c r="BT24" s="380"/>
      <c r="BU24" s="381"/>
      <c r="BV24" s="379">
        <v>7978441</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v>5978560</v>
      </c>
      <c r="BO25" s="530"/>
      <c r="BP25" s="530"/>
      <c r="BQ25" s="530"/>
      <c r="BR25" s="530"/>
      <c r="BS25" s="530"/>
      <c r="BT25" s="530"/>
      <c r="BU25" s="531"/>
      <c r="BV25" s="529">
        <v>5978441</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18443966</v>
      </c>
      <c r="BO26" s="370"/>
      <c r="BP26" s="370"/>
      <c r="BQ26" s="370"/>
      <c r="BR26" s="370"/>
      <c r="BS26" s="370"/>
      <c r="BT26" s="370"/>
      <c r="BU26" s="371"/>
      <c r="BV26" s="369">
        <v>17876017</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10202159</v>
      </c>
      <c r="BO27" s="380"/>
      <c r="BP27" s="380"/>
      <c r="BQ27" s="380"/>
      <c r="BR27" s="380"/>
      <c r="BS27" s="380"/>
      <c r="BT27" s="380"/>
      <c r="BU27" s="381"/>
      <c r="BV27" s="379">
        <v>9838266</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25249814</v>
      </c>
      <c r="BO28" s="530"/>
      <c r="BP28" s="530"/>
      <c r="BQ28" s="530"/>
      <c r="BR28" s="530"/>
      <c r="BS28" s="530"/>
      <c r="BT28" s="530"/>
      <c r="BU28" s="531"/>
      <c r="BV28" s="529">
        <v>24977163</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f>IF(BG32="","",MAX(C32:D41,U32:V41,AM32:AN41)+1)</f>
        <v>18</v>
      </c>
      <c r="BF32" s="549"/>
      <c r="BG32" s="550" t="str">
        <f>IF('各会計、関係団体の財政状況及び健全化判断比率'!B35="","",'各会計、関係団体の財政状況及び健全化判断比率'!B35)</f>
        <v>中海水中貯木場特別会計</v>
      </c>
      <c r="BH32" s="550"/>
      <c r="BI32" s="550"/>
      <c r="BJ32" s="550"/>
      <c r="BK32" s="550"/>
      <c r="BL32" s="550"/>
      <c r="BM32" s="550"/>
      <c r="BN32" s="550"/>
      <c r="BO32" s="550"/>
      <c r="BP32" s="550"/>
      <c r="BQ32" s="550"/>
      <c r="BR32" s="550"/>
      <c r="BS32" s="550"/>
      <c r="BT32" s="550"/>
      <c r="BU32" s="550"/>
      <c r="BV32" s="144"/>
      <c r="BW32" s="549">
        <f>IF(BY32="","",MAX(C32:D41,U32:V41,AM32:AN41,BE32:BF41)+1)</f>
        <v>20</v>
      </c>
      <c r="BX32" s="549"/>
      <c r="BY32" s="550" t="str">
        <f>IF('各会計、関係団体の財政状況及び健全化判断比率'!B68="","",'各会計、関係団体の財政状況及び健全化判断比率'!B68)</f>
        <v>隠岐広域連合</v>
      </c>
      <c r="BZ32" s="550"/>
      <c r="CA32" s="550"/>
      <c r="CB32" s="550"/>
      <c r="CC32" s="550"/>
      <c r="CD32" s="550"/>
      <c r="CE32" s="550"/>
      <c r="CF32" s="550"/>
      <c r="CG32" s="550"/>
      <c r="CH32" s="550"/>
      <c r="CI32" s="550"/>
      <c r="CJ32" s="550"/>
      <c r="CK32" s="550"/>
      <c r="CL32" s="550"/>
      <c r="CM32" s="550"/>
      <c r="CN32" s="144"/>
      <c r="CO32" s="549">
        <f>IF(CQ32="","",MAX(C32:D41,U32:V41,AM32:AN41,BE32:BF41,BW32:BX41)+1)</f>
        <v>30</v>
      </c>
      <c r="CP32" s="549"/>
      <c r="CQ32" s="550" t="str">
        <f>IF('各会計、関係団体の財政状況及び健全化判断比率'!BS7="","",'各会計、関係団体の財政状況及び健全化判断比率'!BS7)</f>
        <v>島根県野菜価格安定基金協会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f t="shared" ref="BE33:BE41" si="2">IF(BG33="","",BE32+1)</f>
        <v>19</v>
      </c>
      <c r="BF33" s="549"/>
      <c r="BG33" s="550" t="str">
        <f>IF('各会計、関係団体の財政状況及び健全化判断比率'!B36="","",'各会計、関係団体の財政状況及び健全化判断比率'!B36)</f>
        <v>臨港地域整備特別会計</v>
      </c>
      <c r="BH33" s="550"/>
      <c r="BI33" s="550"/>
      <c r="BJ33" s="550"/>
      <c r="BK33" s="550"/>
      <c r="BL33" s="550"/>
      <c r="BM33" s="550"/>
      <c r="BN33" s="550"/>
      <c r="BO33" s="550"/>
      <c r="BP33" s="550"/>
      <c r="BQ33" s="550"/>
      <c r="BR33" s="550"/>
      <c r="BS33" s="550"/>
      <c r="BT33" s="550"/>
      <c r="BU33" s="550"/>
      <c r="BV33" s="144"/>
      <c r="BW33" s="549">
        <f t="shared" ref="BW33:BW41" si="3">IF(BY33="","",BW32+1)</f>
        <v>21</v>
      </c>
      <c r="BX33" s="549"/>
      <c r="BY33" s="550" t="str">
        <f>IF('各会計、関係団体の財政状況及び健全化判断比率'!B69="","",'各会計、関係団体の財政状況及び健全化判断比率'!B69)</f>
        <v>　①一般会計</v>
      </c>
      <c r="BZ33" s="550"/>
      <c r="CA33" s="550"/>
      <c r="CB33" s="550"/>
      <c r="CC33" s="550"/>
      <c r="CD33" s="550"/>
      <c r="CE33" s="550"/>
      <c r="CF33" s="550"/>
      <c r="CG33" s="550"/>
      <c r="CH33" s="550"/>
      <c r="CI33" s="550"/>
      <c r="CJ33" s="550"/>
      <c r="CK33" s="550"/>
      <c r="CL33" s="550"/>
      <c r="CM33" s="550"/>
      <c r="CN33" s="144"/>
      <c r="CO33" s="549">
        <f t="shared" ref="CO33:CO41" si="4">IF(CQ33="","",CO32+1)</f>
        <v>31</v>
      </c>
      <c r="CP33" s="549"/>
      <c r="CQ33" s="550" t="str">
        <f>IF('各会計、関係団体の財政状況及び健全化判断比率'!BS8="","",'各会計、関係団体の財政状況及び健全化判断比率'!BS8)</f>
        <v>島根県畜産振興協会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総務事務集中処理特別会計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水道事業会計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f t="shared" si="3"/>
        <v>22</v>
      </c>
      <c r="BX34" s="549"/>
      <c r="BY34" s="550" t="str">
        <f>IF('各会計、関係団体の財政状況及び健全化判断比率'!B70="","",'各会計、関係団体の財政状況及び健全化判断比率'!B70)</f>
        <v>　②消防事業特別会計</v>
      </c>
      <c r="BZ34" s="550"/>
      <c r="CA34" s="550"/>
      <c r="CB34" s="550"/>
      <c r="CC34" s="550"/>
      <c r="CD34" s="550"/>
      <c r="CE34" s="550"/>
      <c r="CF34" s="550"/>
      <c r="CG34" s="550"/>
      <c r="CH34" s="550"/>
      <c r="CI34" s="550"/>
      <c r="CJ34" s="550"/>
      <c r="CK34" s="550"/>
      <c r="CL34" s="550"/>
      <c r="CM34" s="550"/>
      <c r="CN34" s="144"/>
      <c r="CO34" s="549">
        <f t="shared" si="4"/>
        <v>32</v>
      </c>
      <c r="CP34" s="549"/>
      <c r="CQ34" s="550" t="str">
        <f>IF('各会計、関係団体の財政状況及び健全化判断比率'!BS9="","",'各会計、関係団体の財政状況及び健全化判断比率'!BS9)</f>
        <v>島根県林業公社（林業公社）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証紙特別会計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病院事業会計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f t="shared" si="3"/>
        <v>23</v>
      </c>
      <c r="BX35" s="549"/>
      <c r="BY35" s="550" t="str">
        <f>IF('各会計、関係団体の財政状況及び健全化判断比率'!B71="","",'各会計、関係団体の財政状況及び健全化判断比率'!B71)</f>
        <v>　③介護保険事業特別会計</v>
      </c>
      <c r="BZ35" s="550"/>
      <c r="CA35" s="550"/>
      <c r="CB35" s="550"/>
      <c r="CC35" s="550"/>
      <c r="CD35" s="550"/>
      <c r="CE35" s="550"/>
      <c r="CF35" s="550"/>
      <c r="CG35" s="550"/>
      <c r="CH35" s="550"/>
      <c r="CI35" s="550"/>
      <c r="CJ35" s="550"/>
      <c r="CK35" s="550"/>
      <c r="CL35" s="550"/>
      <c r="CM35" s="550"/>
      <c r="CN35" s="144"/>
      <c r="CO35" s="549">
        <f t="shared" si="4"/>
        <v>33</v>
      </c>
      <c r="CP35" s="549"/>
      <c r="CQ35" s="550" t="str">
        <f>IF('各会計、関係団体の財政状況及び健全化判断比率'!BS10="","",'各会計、関係団体の財政状況及び健全化判断比率'!BS10)</f>
        <v>島根県水産振興協会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市町村振興資金特別会計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流域下水道事業会計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f t="shared" si="3"/>
        <v>24</v>
      </c>
      <c r="BX36" s="549"/>
      <c r="BY36" s="550" t="str">
        <f>IF('各会計、関係団体の財政状況及び健全化判断比率'!B72="","",'各会計、関係団体の財政状況及び健全化判断比率'!B72)</f>
        <v>　④隠岐病院事業特別会計</v>
      </c>
      <c r="BZ36" s="550"/>
      <c r="CA36" s="550"/>
      <c r="CB36" s="550"/>
      <c r="CC36" s="550"/>
      <c r="CD36" s="550"/>
      <c r="CE36" s="550"/>
      <c r="CF36" s="550"/>
      <c r="CG36" s="550"/>
      <c r="CH36" s="550"/>
      <c r="CI36" s="550"/>
      <c r="CJ36" s="550"/>
      <c r="CK36" s="550"/>
      <c r="CL36" s="550"/>
      <c r="CM36" s="550"/>
      <c r="CN36" s="144"/>
      <c r="CO36" s="549">
        <f t="shared" si="4"/>
        <v>34</v>
      </c>
      <c r="CP36" s="549"/>
      <c r="CQ36" s="550" t="str">
        <f>IF('各会計、関係団体の財政状況及び健全化判断比率'!BS11="","",'各会計、関係団体の財政状況及び健全化判断比率'!BS11)</f>
        <v>島根県育英会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農林漁業改善資金特別会計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宅地造成事業会計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f t="shared" si="3"/>
        <v>25</v>
      </c>
      <c r="BX37" s="549"/>
      <c r="BY37" s="550" t="str">
        <f>IF('各会計、関係団体の財政状況及び健全化判断比率'!B73="","",'各会計、関係団体の財政状況及び健全化判断比率'!B73)</f>
        <v>　⑤隠岐島前病院事業特別会計</v>
      </c>
      <c r="BZ37" s="550"/>
      <c r="CA37" s="550"/>
      <c r="CB37" s="550"/>
      <c r="CC37" s="550"/>
      <c r="CD37" s="550"/>
      <c r="CE37" s="550"/>
      <c r="CF37" s="550"/>
      <c r="CG37" s="550"/>
      <c r="CH37" s="550"/>
      <c r="CI37" s="550"/>
      <c r="CJ37" s="550"/>
      <c r="CK37" s="550"/>
      <c r="CL37" s="550"/>
      <c r="CM37" s="550"/>
      <c r="CN37" s="144"/>
      <c r="CO37" s="549">
        <f t="shared" si="4"/>
        <v>35</v>
      </c>
      <c r="CP37" s="549"/>
      <c r="CQ37" s="550" t="str">
        <f>IF('各会計、関係団体の財政状況及び健全化判断比率'!BS12="","",'各会計、関係団体の財政状況及び健全化判断比率'!BS12)</f>
        <v>しまね海洋館</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島根あさひ社会復帰促進センター診療所特別会計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f t="shared" si="3"/>
        <v>26</v>
      </c>
      <c r="BX38" s="549"/>
      <c r="BY38" s="550" t="str">
        <f>IF('各会計、関係団体の財政状況及び健全化判断比率'!B74="","",'各会計、関係団体の財政状況及び健全化判断比率'!B74)</f>
        <v>　⑥中村診療所事業特別会計</v>
      </c>
      <c r="BZ38" s="550"/>
      <c r="CA38" s="550"/>
      <c r="CB38" s="550"/>
      <c r="CC38" s="550"/>
      <c r="CD38" s="550"/>
      <c r="CE38" s="550"/>
      <c r="CF38" s="550"/>
      <c r="CG38" s="550"/>
      <c r="CH38" s="550"/>
      <c r="CI38" s="550"/>
      <c r="CJ38" s="550"/>
      <c r="CK38" s="550"/>
      <c r="CL38" s="550"/>
      <c r="CM38" s="550"/>
      <c r="CN38" s="144"/>
      <c r="CO38" s="549">
        <f t="shared" si="4"/>
        <v>36</v>
      </c>
      <c r="CP38" s="549"/>
      <c r="CQ38" s="550" t="str">
        <f>IF('各会計、関係団体の財政状況及び健全化判断比率'!BS13="","",'各会計、関係団体の財政状況及び健全化判断比率'!BS13)</f>
        <v>ふるさと島根定住財団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母子父子寡婦福祉資金特別会計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f t="shared" si="3"/>
        <v>27</v>
      </c>
      <c r="BX39" s="549"/>
      <c r="BY39" s="550" t="str">
        <f>IF('各会計、関係団体の財政状況及び健全化判断比率'!B75="","",'各会計、関係団体の財政状況及び健全化判断比率'!B75)</f>
        <v>　⑦五箇診療所事業特別会計</v>
      </c>
      <c r="BZ39" s="550"/>
      <c r="CA39" s="550"/>
      <c r="CB39" s="550"/>
      <c r="CC39" s="550"/>
      <c r="CD39" s="550"/>
      <c r="CE39" s="550"/>
      <c r="CF39" s="550"/>
      <c r="CG39" s="550"/>
      <c r="CH39" s="550"/>
      <c r="CI39" s="550"/>
      <c r="CJ39" s="550"/>
      <c r="CK39" s="550"/>
      <c r="CL39" s="550"/>
      <c r="CM39" s="550"/>
      <c r="CN39" s="144"/>
      <c r="CO39" s="549">
        <f t="shared" si="4"/>
        <v>37</v>
      </c>
      <c r="CP39" s="549"/>
      <c r="CQ39" s="550" t="str">
        <f>IF('各会計、関係団体の財政状況及び健全化判断比率'!BS14="","",'各会計、関係団体の財政状況及び健全化判断比率'!BS14)</f>
        <v>しまね自然と環境財団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中小企業近代化資金特別会計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f t="shared" si="3"/>
        <v>28</v>
      </c>
      <c r="BX40" s="549"/>
      <c r="BY40" s="550" t="str">
        <f>IF('各会計、関係団体の財政状況及び健全化判断比率'!B76="","",'各会計、関係団体の財政状況及び健全化判断比率'!B76)</f>
        <v>　⑧都万診療所事業特別会計</v>
      </c>
      <c r="BZ40" s="550"/>
      <c r="CA40" s="550"/>
      <c r="CB40" s="550"/>
      <c r="CC40" s="550"/>
      <c r="CD40" s="550"/>
      <c r="CE40" s="550"/>
      <c r="CF40" s="550"/>
      <c r="CG40" s="550"/>
      <c r="CH40" s="550"/>
      <c r="CI40" s="550"/>
      <c r="CJ40" s="550"/>
      <c r="CK40" s="550"/>
      <c r="CL40" s="550"/>
      <c r="CM40" s="550"/>
      <c r="CN40" s="144"/>
      <c r="CO40" s="549">
        <f t="shared" si="4"/>
        <v>38</v>
      </c>
      <c r="CP40" s="549"/>
      <c r="CQ40" s="550" t="str">
        <f>IF('各会計、関係団体の財政状況及び健全化判断比率'!BS15="","",'各会計、関係団体の財政状況及び健全化判断比率'!BS15)</f>
        <v>島根県環境管理センター</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中小企業制度融資等特別会計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f t="shared" si="3"/>
        <v>29</v>
      </c>
      <c r="BX41" s="549"/>
      <c r="BY41" s="550" t="str">
        <f>IF('各会計、関係団体の財政状況及び健全化判断比率'!B77="","",'各会計、関係団体の財政状況及び健全化判断比率'!B77)</f>
        <v>　⑨西郷歯科診療所事業特別会計</v>
      </c>
      <c r="BZ41" s="550"/>
      <c r="CA41" s="550"/>
      <c r="CB41" s="550"/>
      <c r="CC41" s="550"/>
      <c r="CD41" s="550"/>
      <c r="CE41" s="550"/>
      <c r="CF41" s="550"/>
      <c r="CG41" s="550"/>
      <c r="CH41" s="550"/>
      <c r="CI41" s="550"/>
      <c r="CJ41" s="550"/>
      <c r="CK41" s="550"/>
      <c r="CL41" s="550"/>
      <c r="CM41" s="550"/>
      <c r="CN41" s="144"/>
      <c r="CO41" s="549">
        <f t="shared" si="4"/>
        <v>39</v>
      </c>
      <c r="CP41" s="549"/>
      <c r="CQ41" s="550" t="str">
        <f>IF('各会計、関係団体の財政状況及び健全化判断比率'!BS16="","",'各会計、関係団体の財政状況及び健全化判断比率'!BS16)</f>
        <v>しまね女性センター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Em0P/nLVwCuX+1NPhin1PWaoUZQq89ylaLdNQkfxsSwyMSDuFXPlySRbOQCoGu5cuVVp3PzkhUxvO7+9AL99Xw==" saltValue="dy8PhgHfDtel6XZC6s7RG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520</v>
      </c>
      <c r="G33" s="17" t="s">
        <v>521</v>
      </c>
      <c r="H33" s="17" t="s">
        <v>522</v>
      </c>
      <c r="I33" s="17" t="s">
        <v>523</v>
      </c>
      <c r="J33" s="18" t="s">
        <v>524</v>
      </c>
      <c r="K33" s="10"/>
      <c r="L33" s="10"/>
      <c r="M33" s="10"/>
      <c r="N33" s="10"/>
      <c r="O33" s="10"/>
      <c r="P33" s="10"/>
    </row>
    <row r="34" spans="1:16" ht="39" customHeight="1" x14ac:dyDescent="0.2">
      <c r="A34" s="10"/>
      <c r="B34" s="19"/>
      <c r="C34" s="1112" t="s">
        <v>526</v>
      </c>
      <c r="D34" s="1112"/>
      <c r="E34" s="1113"/>
      <c r="F34" s="20">
        <v>4.83</v>
      </c>
      <c r="G34" s="21">
        <v>4.92</v>
      </c>
      <c r="H34" s="21">
        <v>7.38</v>
      </c>
      <c r="I34" s="21">
        <v>6.26</v>
      </c>
      <c r="J34" s="22">
        <v>4.92</v>
      </c>
      <c r="K34" s="10"/>
      <c r="L34" s="10"/>
      <c r="M34" s="10"/>
      <c r="N34" s="10"/>
      <c r="O34" s="10"/>
      <c r="P34" s="10"/>
    </row>
    <row r="35" spans="1:16" ht="39" customHeight="1" x14ac:dyDescent="0.2">
      <c r="A35" s="10"/>
      <c r="B35" s="23"/>
      <c r="C35" s="1108" t="s">
        <v>527</v>
      </c>
      <c r="D35" s="1108"/>
      <c r="E35" s="1109"/>
      <c r="F35" s="24">
        <v>0.93</v>
      </c>
      <c r="G35" s="25">
        <v>1</v>
      </c>
      <c r="H35" s="25">
        <v>0.97</v>
      </c>
      <c r="I35" s="25">
        <v>1.33</v>
      </c>
      <c r="J35" s="26">
        <v>1.57</v>
      </c>
      <c r="K35" s="10"/>
      <c r="L35" s="10"/>
      <c r="M35" s="10"/>
      <c r="N35" s="10"/>
      <c r="O35" s="10"/>
      <c r="P35" s="10"/>
    </row>
    <row r="36" spans="1:16" ht="39" customHeight="1" x14ac:dyDescent="0.2">
      <c r="A36" s="10"/>
      <c r="B36" s="23"/>
      <c r="C36" s="1108" t="s">
        <v>528</v>
      </c>
      <c r="D36" s="1108"/>
      <c r="E36" s="1109"/>
      <c r="F36" s="24">
        <v>0.44</v>
      </c>
      <c r="G36" s="25">
        <v>0.43</v>
      </c>
      <c r="H36" s="25">
        <v>0.47</v>
      </c>
      <c r="I36" s="25">
        <v>0.46</v>
      </c>
      <c r="J36" s="26">
        <v>0.44</v>
      </c>
      <c r="K36" s="10"/>
      <c r="L36" s="10"/>
      <c r="M36" s="10"/>
      <c r="N36" s="10"/>
      <c r="O36" s="10"/>
      <c r="P36" s="10"/>
    </row>
    <row r="37" spans="1:16" ht="39" customHeight="1" x14ac:dyDescent="0.2">
      <c r="A37" s="10"/>
      <c r="B37" s="23"/>
      <c r="C37" s="1108" t="s">
        <v>529</v>
      </c>
      <c r="D37" s="1108"/>
      <c r="E37" s="1109"/>
      <c r="F37" s="24">
        <v>0.68</v>
      </c>
      <c r="G37" s="25">
        <v>0.67</v>
      </c>
      <c r="H37" s="25">
        <v>0.44</v>
      </c>
      <c r="I37" s="25">
        <v>0.46</v>
      </c>
      <c r="J37" s="26">
        <v>0.41</v>
      </c>
      <c r="K37" s="10"/>
      <c r="L37" s="10"/>
      <c r="M37" s="10"/>
      <c r="N37" s="10"/>
      <c r="O37" s="10"/>
      <c r="P37" s="10"/>
    </row>
    <row r="38" spans="1:16" ht="39" customHeight="1" x14ac:dyDescent="0.2">
      <c r="A38" s="10"/>
      <c r="B38" s="23"/>
      <c r="C38" s="1108" t="s">
        <v>530</v>
      </c>
      <c r="D38" s="1108"/>
      <c r="E38" s="1109"/>
      <c r="F38" s="24">
        <v>1.1000000000000001</v>
      </c>
      <c r="G38" s="25">
        <v>1.19</v>
      </c>
      <c r="H38" s="25">
        <v>1.39</v>
      </c>
      <c r="I38" s="25">
        <v>1.05</v>
      </c>
      <c r="J38" s="26">
        <v>0.35</v>
      </c>
      <c r="K38" s="10"/>
      <c r="L38" s="10"/>
      <c r="M38" s="10"/>
      <c r="N38" s="10"/>
      <c r="O38" s="10"/>
      <c r="P38" s="10"/>
    </row>
    <row r="39" spans="1:16" ht="39" customHeight="1" x14ac:dyDescent="0.2">
      <c r="A39" s="10"/>
      <c r="B39" s="23"/>
      <c r="C39" s="1108" t="s">
        <v>531</v>
      </c>
      <c r="D39" s="1108"/>
      <c r="E39" s="1109"/>
      <c r="F39" s="24">
        <v>1.29</v>
      </c>
      <c r="G39" s="25">
        <v>1.08</v>
      </c>
      <c r="H39" s="25">
        <v>0.39</v>
      </c>
      <c r="I39" s="25">
        <v>0.19</v>
      </c>
      <c r="J39" s="26">
        <v>0.34</v>
      </c>
      <c r="K39" s="10"/>
      <c r="L39" s="10"/>
      <c r="M39" s="10"/>
      <c r="N39" s="10"/>
      <c r="O39" s="10"/>
      <c r="P39" s="10"/>
    </row>
    <row r="40" spans="1:16" ht="39" customHeight="1" x14ac:dyDescent="0.2">
      <c r="A40" s="10"/>
      <c r="B40" s="23"/>
      <c r="C40" s="1108" t="s">
        <v>532</v>
      </c>
      <c r="D40" s="1108"/>
      <c r="E40" s="1109"/>
      <c r="F40" s="24">
        <v>0.12</v>
      </c>
      <c r="G40" s="25">
        <v>0.13</v>
      </c>
      <c r="H40" s="25">
        <v>0.15</v>
      </c>
      <c r="I40" s="25">
        <v>0.15</v>
      </c>
      <c r="J40" s="26">
        <v>0.13</v>
      </c>
      <c r="K40" s="10"/>
      <c r="L40" s="10"/>
      <c r="M40" s="10"/>
      <c r="N40" s="10"/>
      <c r="O40" s="10"/>
      <c r="P40" s="10"/>
    </row>
    <row r="41" spans="1:16" ht="39" customHeight="1" x14ac:dyDescent="0.2">
      <c r="A41" s="10"/>
      <c r="B41" s="23"/>
      <c r="C41" s="1108" t="s">
        <v>533</v>
      </c>
      <c r="D41" s="1108"/>
      <c r="E41" s="1109"/>
      <c r="F41" s="24">
        <v>0.1</v>
      </c>
      <c r="G41" s="25">
        <v>7.0000000000000007E-2</v>
      </c>
      <c r="H41" s="25">
        <v>0.02</v>
      </c>
      <c r="I41" s="25">
        <v>0.09</v>
      </c>
      <c r="J41" s="26">
        <v>0.13</v>
      </c>
      <c r="K41" s="10"/>
      <c r="L41" s="10"/>
      <c r="M41" s="10"/>
      <c r="N41" s="10"/>
      <c r="O41" s="10"/>
      <c r="P41" s="10"/>
    </row>
    <row r="42" spans="1:16" ht="39" customHeight="1" x14ac:dyDescent="0.2">
      <c r="A42" s="10"/>
      <c r="B42" s="27"/>
      <c r="C42" s="1108" t="s">
        <v>534</v>
      </c>
      <c r="D42" s="1108"/>
      <c r="E42" s="1109"/>
      <c r="F42" s="24" t="s">
        <v>482</v>
      </c>
      <c r="G42" s="25" t="s">
        <v>482</v>
      </c>
      <c r="H42" s="25" t="s">
        <v>482</v>
      </c>
      <c r="I42" s="25" t="s">
        <v>482</v>
      </c>
      <c r="J42" s="26" t="s">
        <v>482</v>
      </c>
      <c r="K42" s="10"/>
      <c r="L42" s="10"/>
      <c r="M42" s="10"/>
      <c r="N42" s="10"/>
      <c r="O42" s="10"/>
      <c r="P42" s="10"/>
    </row>
    <row r="43" spans="1:16" ht="39" customHeight="1" thickBot="1" x14ac:dyDescent="0.25">
      <c r="A43" s="10"/>
      <c r="B43" s="28"/>
      <c r="C43" s="1110" t="s">
        <v>535</v>
      </c>
      <c r="D43" s="1110"/>
      <c r="E43" s="1111"/>
      <c r="F43" s="29">
        <v>0.08</v>
      </c>
      <c r="G43" s="30">
        <v>0.09</v>
      </c>
      <c r="H43" s="30">
        <v>7.0000000000000007E-2</v>
      </c>
      <c r="I43" s="30">
        <v>7.0000000000000007E-2</v>
      </c>
      <c r="J43" s="31">
        <v>0.08</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G6/g7VC6gMcOMqG6tg6Y9mVfpgRb5BUgv3ebxHYvA/9IWbT2y2Inbad5a0A2fEWAMqvEAPyinK7sH5c6NVeWfg==" saltValue="snk9vX3/XlC4xwrPK5BW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520</v>
      </c>
      <c r="L44" s="42" t="s">
        <v>521</v>
      </c>
      <c r="M44" s="42" t="s">
        <v>522</v>
      </c>
      <c r="N44" s="42" t="s">
        <v>523</v>
      </c>
      <c r="O44" s="43" t="s">
        <v>524</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59737</v>
      </c>
      <c r="L45" s="46">
        <v>58117</v>
      </c>
      <c r="M45" s="46">
        <v>59180</v>
      </c>
      <c r="N45" s="46">
        <v>49901</v>
      </c>
      <c r="O45" s="47">
        <v>52099</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482</v>
      </c>
      <c r="L46" s="50" t="s">
        <v>482</v>
      </c>
      <c r="M46" s="50" t="s">
        <v>482</v>
      </c>
      <c r="N46" s="50" t="s">
        <v>482</v>
      </c>
      <c r="O46" s="51" t="s">
        <v>482</v>
      </c>
      <c r="P46" s="34"/>
      <c r="Q46" s="34"/>
      <c r="R46" s="34"/>
      <c r="S46" s="34"/>
      <c r="T46" s="34"/>
      <c r="U46" s="34"/>
    </row>
    <row r="47" spans="1:21" ht="30.75" customHeight="1" x14ac:dyDescent="0.2">
      <c r="A47" s="34"/>
      <c r="B47" s="1116"/>
      <c r="C47" s="1117"/>
      <c r="D47" s="48"/>
      <c r="E47" s="1122" t="s">
        <v>13</v>
      </c>
      <c r="F47" s="1122"/>
      <c r="G47" s="1122"/>
      <c r="H47" s="1122"/>
      <c r="I47" s="1122"/>
      <c r="J47" s="1123"/>
      <c r="K47" s="49">
        <v>9135</v>
      </c>
      <c r="L47" s="50">
        <v>9277</v>
      </c>
      <c r="M47" s="50">
        <v>9378</v>
      </c>
      <c r="N47" s="50">
        <v>9512</v>
      </c>
      <c r="O47" s="51">
        <v>9861</v>
      </c>
      <c r="P47" s="34"/>
      <c r="Q47" s="34"/>
      <c r="R47" s="34"/>
      <c r="S47" s="34"/>
      <c r="T47" s="34"/>
      <c r="U47" s="34"/>
    </row>
    <row r="48" spans="1:21" ht="30.75" customHeight="1" x14ac:dyDescent="0.2">
      <c r="A48" s="34"/>
      <c r="B48" s="1116"/>
      <c r="C48" s="1117"/>
      <c r="D48" s="48"/>
      <c r="E48" s="1122" t="s">
        <v>14</v>
      </c>
      <c r="F48" s="1122"/>
      <c r="G48" s="1122"/>
      <c r="H48" s="1122"/>
      <c r="I48" s="1122"/>
      <c r="J48" s="1123"/>
      <c r="K48" s="49">
        <v>2446</v>
      </c>
      <c r="L48" s="50">
        <v>2386</v>
      </c>
      <c r="M48" s="50">
        <v>2444</v>
      </c>
      <c r="N48" s="50">
        <v>2409</v>
      </c>
      <c r="O48" s="51">
        <v>2361</v>
      </c>
      <c r="P48" s="34"/>
      <c r="Q48" s="34"/>
      <c r="R48" s="34"/>
      <c r="S48" s="34"/>
      <c r="T48" s="34"/>
      <c r="U48" s="34"/>
    </row>
    <row r="49" spans="1:21" ht="30.75" customHeight="1" x14ac:dyDescent="0.2">
      <c r="A49" s="34"/>
      <c r="B49" s="1116"/>
      <c r="C49" s="1117"/>
      <c r="D49" s="48"/>
      <c r="E49" s="1122" t="s">
        <v>15</v>
      </c>
      <c r="F49" s="1122"/>
      <c r="G49" s="1122"/>
      <c r="H49" s="1122"/>
      <c r="I49" s="1122"/>
      <c r="J49" s="1123"/>
      <c r="K49" s="49">
        <v>362</v>
      </c>
      <c r="L49" s="50">
        <v>328</v>
      </c>
      <c r="M49" s="50">
        <v>287</v>
      </c>
      <c r="N49" s="50">
        <v>204</v>
      </c>
      <c r="O49" s="51">
        <v>168</v>
      </c>
      <c r="P49" s="34"/>
      <c r="Q49" s="34"/>
      <c r="R49" s="34"/>
      <c r="S49" s="34"/>
      <c r="T49" s="34"/>
      <c r="U49" s="34"/>
    </row>
    <row r="50" spans="1:21" ht="30.75" customHeight="1" x14ac:dyDescent="0.2">
      <c r="A50" s="34"/>
      <c r="B50" s="1116"/>
      <c r="C50" s="1117"/>
      <c r="D50" s="48"/>
      <c r="E50" s="1122" t="s">
        <v>16</v>
      </c>
      <c r="F50" s="1122"/>
      <c r="G50" s="1122"/>
      <c r="H50" s="1122"/>
      <c r="I50" s="1122"/>
      <c r="J50" s="1123"/>
      <c r="K50" s="49">
        <v>649</v>
      </c>
      <c r="L50" s="50">
        <v>607</v>
      </c>
      <c r="M50" s="50">
        <v>473</v>
      </c>
      <c r="N50" s="50">
        <v>364</v>
      </c>
      <c r="O50" s="51">
        <v>283</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482</v>
      </c>
      <c r="L51" s="50" t="s">
        <v>482</v>
      </c>
      <c r="M51" s="50" t="s">
        <v>482</v>
      </c>
      <c r="N51" s="50" t="s">
        <v>482</v>
      </c>
      <c r="O51" s="51" t="s">
        <v>482</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61007</v>
      </c>
      <c r="L52" s="50">
        <v>56984</v>
      </c>
      <c r="M52" s="50">
        <v>52977</v>
      </c>
      <c r="N52" s="50">
        <v>50163</v>
      </c>
      <c r="O52" s="51">
        <v>47276</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11322</v>
      </c>
      <c r="L53" s="55">
        <v>13731</v>
      </c>
      <c r="M53" s="55">
        <v>18785</v>
      </c>
      <c r="N53" s="55">
        <v>12227</v>
      </c>
      <c r="O53" s="56">
        <v>17496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3">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t="s">
        <v>482</v>
      </c>
      <c r="L57" s="68" t="s">
        <v>482</v>
      </c>
      <c r="M57" s="68" t="s">
        <v>482</v>
      </c>
      <c r="N57" s="68" t="s">
        <v>482</v>
      </c>
      <c r="O57" s="69" t="s">
        <v>482</v>
      </c>
      <c r="P57" s="34"/>
      <c r="Q57" s="34"/>
      <c r="R57" s="34"/>
      <c r="S57" s="34"/>
      <c r="T57" s="34"/>
      <c r="U57" s="34"/>
    </row>
    <row r="58" spans="1:21" ht="30.75" customHeight="1" x14ac:dyDescent="0.2">
      <c r="A58" s="34"/>
      <c r="B58" s="1132"/>
      <c r="C58" s="1133"/>
      <c r="D58" s="1139" t="s">
        <v>26</v>
      </c>
      <c r="E58" s="1140"/>
      <c r="F58" s="1140"/>
      <c r="G58" s="1140"/>
      <c r="H58" s="1140"/>
      <c r="I58" s="1140"/>
      <c r="J58" s="1141"/>
      <c r="K58" s="70">
        <v>30654</v>
      </c>
      <c r="L58" s="71">
        <v>31122</v>
      </c>
      <c r="M58" s="71">
        <v>35038</v>
      </c>
      <c r="N58" s="71">
        <v>39699</v>
      </c>
      <c r="O58" s="72">
        <v>44466</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30654</v>
      </c>
      <c r="L59" s="74">
        <v>31122</v>
      </c>
      <c r="M59" s="74">
        <v>33621</v>
      </c>
      <c r="N59" s="74">
        <v>37999</v>
      </c>
      <c r="O59" s="75">
        <v>42654</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1ZnuKOarec02jgoAYIDO56eWlbBSrwFTGCm3qnaDVAZXh29mvc4Fi/xNp3oy9XBvKQ8CO31L3ExewcZNQDbeLA==" saltValue="hmwQJMcd0aOYLpTkYE78/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520</v>
      </c>
      <c r="J40" s="336" t="s">
        <v>521</v>
      </c>
      <c r="K40" s="336" t="s">
        <v>522</v>
      </c>
      <c r="L40" s="336" t="s">
        <v>523</v>
      </c>
      <c r="M40" s="337" t="s">
        <v>524</v>
      </c>
    </row>
    <row r="41" spans="2:13" ht="27.75" customHeight="1" x14ac:dyDescent="0.2">
      <c r="B41" s="1145" t="s">
        <v>30</v>
      </c>
      <c r="C41" s="1146"/>
      <c r="D41" s="85"/>
      <c r="E41" s="1151" t="s">
        <v>31</v>
      </c>
      <c r="F41" s="1151"/>
      <c r="G41" s="1151"/>
      <c r="H41" s="1152"/>
      <c r="I41" s="338">
        <v>952514</v>
      </c>
      <c r="J41" s="339">
        <v>951728</v>
      </c>
      <c r="K41" s="339">
        <v>927537</v>
      </c>
      <c r="L41" s="339">
        <v>916784</v>
      </c>
      <c r="M41" s="340">
        <v>905370</v>
      </c>
    </row>
    <row r="42" spans="2:13" ht="27.75" customHeight="1" x14ac:dyDescent="0.2">
      <c r="B42" s="1147"/>
      <c r="C42" s="1148"/>
      <c r="D42" s="86"/>
      <c r="E42" s="1153" t="s">
        <v>32</v>
      </c>
      <c r="F42" s="1153"/>
      <c r="G42" s="1153"/>
      <c r="H42" s="1154"/>
      <c r="I42" s="341">
        <v>2994</v>
      </c>
      <c r="J42" s="342">
        <v>1898</v>
      </c>
      <c r="K42" s="342">
        <v>1430</v>
      </c>
      <c r="L42" s="342">
        <v>1094</v>
      </c>
      <c r="M42" s="343">
        <v>2010</v>
      </c>
    </row>
    <row r="43" spans="2:13" ht="27.75" customHeight="1" x14ac:dyDescent="0.2">
      <c r="B43" s="1147"/>
      <c r="C43" s="1148"/>
      <c r="D43" s="86"/>
      <c r="E43" s="1153" t="s">
        <v>33</v>
      </c>
      <c r="F43" s="1153"/>
      <c r="G43" s="1153"/>
      <c r="H43" s="1154"/>
      <c r="I43" s="341">
        <v>20341</v>
      </c>
      <c r="J43" s="342">
        <v>18774</v>
      </c>
      <c r="K43" s="342">
        <v>17089</v>
      </c>
      <c r="L43" s="342">
        <v>16341</v>
      </c>
      <c r="M43" s="343">
        <v>15574</v>
      </c>
    </row>
    <row r="44" spans="2:13" ht="27.75" customHeight="1" x14ac:dyDescent="0.2">
      <c r="B44" s="1147"/>
      <c r="C44" s="1148"/>
      <c r="D44" s="86"/>
      <c r="E44" s="1153" t="s">
        <v>34</v>
      </c>
      <c r="F44" s="1153"/>
      <c r="G44" s="1153"/>
      <c r="H44" s="1154"/>
      <c r="I44" s="341">
        <v>1483</v>
      </c>
      <c r="J44" s="342">
        <v>1240</v>
      </c>
      <c r="K44" s="342">
        <v>1215</v>
      </c>
      <c r="L44" s="342">
        <v>1125</v>
      </c>
      <c r="M44" s="343">
        <v>1072</v>
      </c>
    </row>
    <row r="45" spans="2:13" ht="27.75" customHeight="1" x14ac:dyDescent="0.2">
      <c r="B45" s="1147"/>
      <c r="C45" s="1148"/>
      <c r="D45" s="86"/>
      <c r="E45" s="1153" t="s">
        <v>35</v>
      </c>
      <c r="F45" s="1153"/>
      <c r="G45" s="1153"/>
      <c r="H45" s="1154"/>
      <c r="I45" s="341">
        <v>98783</v>
      </c>
      <c r="J45" s="342">
        <v>94843</v>
      </c>
      <c r="K45" s="342">
        <v>91670</v>
      </c>
      <c r="L45" s="342">
        <v>93143</v>
      </c>
      <c r="M45" s="343">
        <v>91365</v>
      </c>
    </row>
    <row r="46" spans="2:13" ht="27.75" customHeight="1" x14ac:dyDescent="0.2">
      <c r="B46" s="1147"/>
      <c r="C46" s="1148"/>
      <c r="D46" s="87"/>
      <c r="E46" s="1155" t="s">
        <v>36</v>
      </c>
      <c r="F46" s="1155"/>
      <c r="G46" s="1155"/>
      <c r="H46" s="1156"/>
      <c r="I46" s="341">
        <v>12281</v>
      </c>
      <c r="J46" s="342">
        <v>11352</v>
      </c>
      <c r="K46" s="342">
        <v>11492</v>
      </c>
      <c r="L46" s="342">
        <v>10327</v>
      </c>
      <c r="M46" s="343">
        <v>9491</v>
      </c>
    </row>
    <row r="47" spans="2:13" ht="27.75" customHeight="1" x14ac:dyDescent="0.2">
      <c r="B47" s="1147"/>
      <c r="C47" s="1148"/>
      <c r="D47" s="88"/>
      <c r="E47" s="1157" t="s">
        <v>37</v>
      </c>
      <c r="F47" s="1158"/>
      <c r="G47" s="1158"/>
      <c r="H47" s="1159"/>
      <c r="I47" s="341" t="s">
        <v>482</v>
      </c>
      <c r="J47" s="342" t="s">
        <v>482</v>
      </c>
      <c r="K47" s="342" t="s">
        <v>482</v>
      </c>
      <c r="L47" s="342" t="s">
        <v>482</v>
      </c>
      <c r="M47" s="343" t="s">
        <v>482</v>
      </c>
    </row>
    <row r="48" spans="2:13" ht="27.75" customHeight="1" x14ac:dyDescent="0.2">
      <c r="B48" s="1147"/>
      <c r="C48" s="1148"/>
      <c r="D48" s="86"/>
      <c r="E48" s="1153" t="s">
        <v>38</v>
      </c>
      <c r="F48" s="1153"/>
      <c r="G48" s="1153"/>
      <c r="H48" s="1154"/>
      <c r="I48" s="341" t="s">
        <v>482</v>
      </c>
      <c r="J48" s="342" t="s">
        <v>482</v>
      </c>
      <c r="K48" s="342" t="s">
        <v>482</v>
      </c>
      <c r="L48" s="342" t="s">
        <v>482</v>
      </c>
      <c r="M48" s="343" t="s">
        <v>482</v>
      </c>
    </row>
    <row r="49" spans="2:13" ht="27.75" customHeight="1" x14ac:dyDescent="0.2">
      <c r="B49" s="1149"/>
      <c r="C49" s="1150"/>
      <c r="D49" s="86"/>
      <c r="E49" s="1153" t="s">
        <v>39</v>
      </c>
      <c r="F49" s="1153"/>
      <c r="G49" s="1153"/>
      <c r="H49" s="1154"/>
      <c r="I49" s="341" t="s">
        <v>482</v>
      </c>
      <c r="J49" s="342" t="s">
        <v>482</v>
      </c>
      <c r="K49" s="342" t="s">
        <v>482</v>
      </c>
      <c r="L49" s="342" t="s">
        <v>482</v>
      </c>
      <c r="M49" s="343" t="s">
        <v>482</v>
      </c>
    </row>
    <row r="50" spans="2:13" ht="27.75" customHeight="1" x14ac:dyDescent="0.2">
      <c r="B50" s="1160" t="s">
        <v>40</v>
      </c>
      <c r="C50" s="1161"/>
      <c r="D50" s="89"/>
      <c r="E50" s="1153" t="s">
        <v>41</v>
      </c>
      <c r="F50" s="1153"/>
      <c r="G50" s="1153"/>
      <c r="H50" s="1154"/>
      <c r="I50" s="341">
        <v>70409</v>
      </c>
      <c r="J50" s="342">
        <v>87687</v>
      </c>
      <c r="K50" s="342">
        <v>82641</v>
      </c>
      <c r="L50" s="342">
        <v>95997</v>
      </c>
      <c r="M50" s="343">
        <v>100790</v>
      </c>
    </row>
    <row r="51" spans="2:13" ht="27.75" customHeight="1" x14ac:dyDescent="0.2">
      <c r="B51" s="1147"/>
      <c r="C51" s="1148"/>
      <c r="D51" s="86"/>
      <c r="E51" s="1153" t="s">
        <v>42</v>
      </c>
      <c r="F51" s="1153"/>
      <c r="G51" s="1153"/>
      <c r="H51" s="1154"/>
      <c r="I51" s="341">
        <v>10229</v>
      </c>
      <c r="J51" s="342">
        <v>9181</v>
      </c>
      <c r="K51" s="342">
        <v>8911</v>
      </c>
      <c r="L51" s="342">
        <v>9746</v>
      </c>
      <c r="M51" s="343">
        <v>9721</v>
      </c>
    </row>
    <row r="52" spans="2:13" ht="27.75" customHeight="1" x14ac:dyDescent="0.2">
      <c r="B52" s="1149"/>
      <c r="C52" s="1150"/>
      <c r="D52" s="86"/>
      <c r="E52" s="1153" t="s">
        <v>43</v>
      </c>
      <c r="F52" s="1153"/>
      <c r="G52" s="1153"/>
      <c r="H52" s="1154"/>
      <c r="I52" s="341">
        <v>619881</v>
      </c>
      <c r="J52" s="342">
        <v>610035</v>
      </c>
      <c r="K52" s="342">
        <v>585836</v>
      </c>
      <c r="L52" s="342">
        <v>565230</v>
      </c>
      <c r="M52" s="343">
        <v>543821</v>
      </c>
    </row>
    <row r="53" spans="2:13" ht="27.75" customHeight="1" thickBot="1" x14ac:dyDescent="0.25">
      <c r="B53" s="1162" t="s">
        <v>20</v>
      </c>
      <c r="C53" s="1163"/>
      <c r="D53" s="90"/>
      <c r="E53" s="1164" t="s">
        <v>44</v>
      </c>
      <c r="F53" s="1164"/>
      <c r="G53" s="1164"/>
      <c r="H53" s="1165"/>
      <c r="I53" s="344">
        <v>387876</v>
      </c>
      <c r="J53" s="345">
        <v>372932</v>
      </c>
      <c r="K53" s="345">
        <v>373045</v>
      </c>
      <c r="L53" s="345">
        <v>367841</v>
      </c>
      <c r="M53" s="346">
        <v>370549</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yfkokrrLjmbj+ObXQ/R8gjmuOOtgI7Xb6tGKr3RmmaF8qKV359IhVY8HPsUk0SuaGajvuFYKKoIRKP9v0Ba7Bg==" saltValue="qyyfnKA7c/bf/2fUZzNS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522</v>
      </c>
      <c r="G54" s="98" t="s">
        <v>523</v>
      </c>
      <c r="H54" s="99" t="s">
        <v>524</v>
      </c>
    </row>
    <row r="55" spans="2:8" ht="52.5" customHeight="1" x14ac:dyDescent="0.2">
      <c r="B55" s="100"/>
      <c r="C55" s="1171" t="s">
        <v>46</v>
      </c>
      <c r="D55" s="1171"/>
      <c r="E55" s="1172"/>
      <c r="F55" s="347">
        <v>17805</v>
      </c>
      <c r="G55" s="347">
        <v>17876</v>
      </c>
      <c r="H55" s="348">
        <v>18444</v>
      </c>
    </row>
    <row r="56" spans="2:8" ht="52.5" customHeight="1" x14ac:dyDescent="0.2">
      <c r="B56" s="101"/>
      <c r="C56" s="1173" t="s">
        <v>47</v>
      </c>
      <c r="D56" s="1173"/>
      <c r="E56" s="1174"/>
      <c r="F56" s="349">
        <v>6837</v>
      </c>
      <c r="G56" s="349">
        <v>9838</v>
      </c>
      <c r="H56" s="350">
        <v>10202</v>
      </c>
    </row>
    <row r="57" spans="2:8" ht="53.25" customHeight="1" x14ac:dyDescent="0.2">
      <c r="B57" s="101"/>
      <c r="C57" s="1175" t="s">
        <v>48</v>
      </c>
      <c r="D57" s="1175"/>
      <c r="E57" s="1176"/>
      <c r="F57" s="351">
        <v>20541</v>
      </c>
      <c r="G57" s="351">
        <v>24977</v>
      </c>
      <c r="H57" s="352">
        <v>25250</v>
      </c>
    </row>
    <row r="58" spans="2:8" ht="45.75" customHeight="1" x14ac:dyDescent="0.2">
      <c r="B58" s="102"/>
      <c r="C58" s="1166" t="s">
        <v>542</v>
      </c>
      <c r="D58" s="1167"/>
      <c r="E58" s="1168"/>
      <c r="F58" s="353">
        <v>3619</v>
      </c>
      <c r="G58" s="353">
        <v>5437</v>
      </c>
      <c r="H58" s="354">
        <v>7193</v>
      </c>
    </row>
    <row r="59" spans="2:8" ht="45.75" customHeight="1" x14ac:dyDescent="0.2">
      <c r="B59" s="102"/>
      <c r="C59" s="1166" t="s">
        <v>543</v>
      </c>
      <c r="D59" s="1167"/>
      <c r="E59" s="1168"/>
      <c r="F59" s="353">
        <v>4249</v>
      </c>
      <c r="G59" s="353">
        <v>3899</v>
      </c>
      <c r="H59" s="354">
        <v>3952</v>
      </c>
    </row>
    <row r="60" spans="2:8" ht="45.75" customHeight="1" x14ac:dyDescent="0.2">
      <c r="B60" s="102"/>
      <c r="C60" s="1166" t="s">
        <v>544</v>
      </c>
      <c r="D60" s="1167"/>
      <c r="E60" s="1168"/>
      <c r="F60" s="353">
        <v>3463</v>
      </c>
      <c r="G60" s="353">
        <v>2548</v>
      </c>
      <c r="H60" s="354">
        <v>2353</v>
      </c>
    </row>
    <row r="61" spans="2:8" ht="45.75" customHeight="1" x14ac:dyDescent="0.2">
      <c r="B61" s="102"/>
      <c r="C61" s="1166" t="s">
        <v>546</v>
      </c>
      <c r="D61" s="1167"/>
      <c r="E61" s="1168"/>
      <c r="F61" s="353">
        <v>1743</v>
      </c>
      <c r="G61" s="353">
        <v>1876</v>
      </c>
      <c r="H61" s="354">
        <v>1876</v>
      </c>
    </row>
    <row r="62" spans="2:8" ht="45.75" customHeight="1" thickBot="1" x14ac:dyDescent="0.25">
      <c r="B62" s="103"/>
      <c r="C62" s="1166" t="s">
        <v>545</v>
      </c>
      <c r="D62" s="1167"/>
      <c r="E62" s="1168"/>
      <c r="F62" s="355">
        <v>2394</v>
      </c>
      <c r="G62" s="355">
        <v>2343</v>
      </c>
      <c r="H62" s="356">
        <v>1817</v>
      </c>
    </row>
    <row r="63" spans="2:8" ht="52.5" customHeight="1" thickBot="1" x14ac:dyDescent="0.25">
      <c r="B63" s="104"/>
      <c r="C63" s="1169" t="s">
        <v>49</v>
      </c>
      <c r="D63" s="1169"/>
      <c r="E63" s="1170"/>
      <c r="F63" s="357">
        <v>45183</v>
      </c>
      <c r="G63" s="357">
        <v>52691</v>
      </c>
      <c r="H63" s="358">
        <v>53896</v>
      </c>
    </row>
    <row r="64" spans="2:8" ht="13" x14ac:dyDescent="0.2"/>
  </sheetData>
  <sheetProtection algorithmName="SHA-512" hashValue="SpLLwUpCE6HJq/J5u9p3AKrIZqjYoT/EcJkiG32qMcvPsyQ1wqGBsAkHY2C2PMZ/WIIDF+AWmlnz+naWdM0H3w==" saltValue="Bs2eWJfB199fdd8UWOLM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513</v>
      </c>
      <c r="B3" s="120"/>
      <c r="C3" s="121"/>
      <c r="D3" s="122">
        <v>168241</v>
      </c>
      <c r="E3" s="123"/>
      <c r="F3" s="124">
        <v>156891</v>
      </c>
      <c r="G3" s="125"/>
      <c r="H3" s="126"/>
    </row>
    <row r="4" spans="1:8" x14ac:dyDescent="0.2">
      <c r="A4" s="127"/>
      <c r="B4" s="128"/>
      <c r="C4" s="129"/>
      <c r="D4" s="130">
        <v>38209</v>
      </c>
      <c r="E4" s="131"/>
      <c r="F4" s="132">
        <v>35077</v>
      </c>
      <c r="G4" s="133"/>
      <c r="H4" s="134"/>
    </row>
    <row r="5" spans="1:8" x14ac:dyDescent="0.2">
      <c r="A5" s="115" t="s">
        <v>515</v>
      </c>
      <c r="B5" s="120"/>
      <c r="C5" s="121"/>
      <c r="D5" s="122">
        <v>174910</v>
      </c>
      <c r="E5" s="123"/>
      <c r="F5" s="124">
        <v>166403</v>
      </c>
      <c r="G5" s="125"/>
      <c r="H5" s="126"/>
    </row>
    <row r="6" spans="1:8" x14ac:dyDescent="0.2">
      <c r="A6" s="127"/>
      <c r="B6" s="128"/>
      <c r="C6" s="129"/>
      <c r="D6" s="130">
        <v>47436</v>
      </c>
      <c r="E6" s="131"/>
      <c r="F6" s="132">
        <v>40263</v>
      </c>
      <c r="G6" s="133"/>
      <c r="H6" s="134"/>
    </row>
    <row r="7" spans="1:8" x14ac:dyDescent="0.2">
      <c r="A7" s="115" t="s">
        <v>516</v>
      </c>
      <c r="B7" s="120"/>
      <c r="C7" s="121"/>
      <c r="D7" s="122">
        <v>161373</v>
      </c>
      <c r="E7" s="123"/>
      <c r="F7" s="124">
        <v>151639</v>
      </c>
      <c r="G7" s="125"/>
      <c r="H7" s="126"/>
    </row>
    <row r="8" spans="1:8" x14ac:dyDescent="0.2">
      <c r="A8" s="127"/>
      <c r="B8" s="128"/>
      <c r="C8" s="129"/>
      <c r="D8" s="130">
        <v>42275</v>
      </c>
      <c r="E8" s="131"/>
      <c r="F8" s="132">
        <v>37020</v>
      </c>
      <c r="G8" s="133"/>
      <c r="H8" s="134"/>
    </row>
    <row r="9" spans="1:8" x14ac:dyDescent="0.2">
      <c r="A9" s="115" t="s">
        <v>517</v>
      </c>
      <c r="B9" s="120"/>
      <c r="C9" s="121"/>
      <c r="D9" s="122">
        <v>171493</v>
      </c>
      <c r="E9" s="123"/>
      <c r="F9" s="124">
        <v>158322</v>
      </c>
      <c r="G9" s="125"/>
      <c r="H9" s="126"/>
    </row>
    <row r="10" spans="1:8" x14ac:dyDescent="0.2">
      <c r="A10" s="127"/>
      <c r="B10" s="128"/>
      <c r="C10" s="129"/>
      <c r="D10" s="130">
        <v>45136</v>
      </c>
      <c r="E10" s="131"/>
      <c r="F10" s="132">
        <v>40584</v>
      </c>
      <c r="G10" s="133"/>
      <c r="H10" s="134"/>
    </row>
    <row r="11" spans="1:8" x14ac:dyDescent="0.2">
      <c r="A11" s="115" t="s">
        <v>518</v>
      </c>
      <c r="B11" s="120"/>
      <c r="C11" s="121"/>
      <c r="D11" s="122">
        <v>176297</v>
      </c>
      <c r="E11" s="123"/>
      <c r="F11" s="124">
        <v>161654</v>
      </c>
      <c r="G11" s="125"/>
      <c r="H11" s="126"/>
    </row>
    <row r="12" spans="1:8" x14ac:dyDescent="0.2">
      <c r="A12" s="127"/>
      <c r="B12" s="128"/>
      <c r="C12" s="135"/>
      <c r="D12" s="130">
        <v>49997</v>
      </c>
      <c r="E12" s="131"/>
      <c r="F12" s="132">
        <v>41212</v>
      </c>
      <c r="G12" s="133"/>
      <c r="H12" s="134"/>
    </row>
    <row r="13" spans="1:8" x14ac:dyDescent="0.2">
      <c r="A13" s="115"/>
      <c r="B13" s="120"/>
      <c r="C13" s="121"/>
      <c r="D13" s="122">
        <v>170463</v>
      </c>
      <c r="E13" s="123"/>
      <c r="F13" s="124">
        <v>158982</v>
      </c>
      <c r="G13" s="136"/>
      <c r="H13" s="126"/>
    </row>
    <row r="14" spans="1:8" x14ac:dyDescent="0.2">
      <c r="A14" s="127"/>
      <c r="B14" s="128"/>
      <c r="C14" s="129"/>
      <c r="D14" s="130">
        <v>44611</v>
      </c>
      <c r="E14" s="131"/>
      <c r="F14" s="132">
        <v>38831</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4.93</v>
      </c>
      <c r="C19" s="137">
        <f>ROUND(VALUE(SUBSTITUTE(実質収支比率等に係る経年分析!G$48,"▲","-")),2)</f>
        <v>5.01</v>
      </c>
      <c r="D19" s="137">
        <f>ROUND(VALUE(SUBSTITUTE(実質収支比率等に係る経年分析!H$48,"▲","-")),2)</f>
        <v>7.46</v>
      </c>
      <c r="E19" s="137">
        <f>ROUND(VALUE(SUBSTITUTE(実質収支比率等に係る経年分析!I$48,"▲","-")),2)</f>
        <v>6.34</v>
      </c>
      <c r="F19" s="137">
        <f>ROUND(VALUE(SUBSTITUTE(実質収支比率等に係る経年分析!J$48,"▲","-")),2)</f>
        <v>5.01</v>
      </c>
    </row>
    <row r="20" spans="1:11" x14ac:dyDescent="0.2">
      <c r="A20" s="137" t="s">
        <v>54</v>
      </c>
      <c r="B20" s="137">
        <f>ROUND(VALUE(SUBSTITUTE(実質収支比率等に係る経年分析!F$47,"▲","-")),2)</f>
        <v>6.29</v>
      </c>
      <c r="C20" s="137">
        <f>ROUND(VALUE(SUBSTITUTE(実質収支比率等に係る経年分析!G$47,"▲","-")),2)</f>
        <v>5.78</v>
      </c>
      <c r="D20" s="137">
        <f>ROUND(VALUE(SUBSTITUTE(実質収支比率等に係る経年分析!H$47,"▲","-")),2)</f>
        <v>6.41</v>
      </c>
      <c r="E20" s="137">
        <f>ROUND(VALUE(SUBSTITUTE(実質収支比率等に係る経年分析!I$47,"▲","-")),2)</f>
        <v>6.47</v>
      </c>
      <c r="F20" s="137">
        <f>ROUND(VALUE(SUBSTITUTE(実質収支比率等に係る経年分析!J$47,"▲","-")),2)</f>
        <v>6.59</v>
      </c>
    </row>
    <row r="21" spans="1:11" x14ac:dyDescent="0.2">
      <c r="A21" s="137" t="s">
        <v>55</v>
      </c>
      <c r="B21" s="137">
        <f>IF(ISNUMBER(VALUE(SUBSTITUTE(実質収支比率等に係る経年分析!F$49,"▲","-"))),ROUND(VALUE(SUBSTITUTE(実質収支比率等に係る経年分析!F$49,"▲","-")),2),NA())</f>
        <v>3.2</v>
      </c>
      <c r="C21" s="137">
        <f>IF(ISNUMBER(VALUE(SUBSTITUTE(実質収支比率等に係る経年分析!G$49,"▲","-"))),ROUND(VALUE(SUBSTITUTE(実質収支比率等に係る経年分析!G$49,"▲","-")),2),NA())</f>
        <v>1.46</v>
      </c>
      <c r="D21" s="137">
        <f>IF(ISNUMBER(VALUE(SUBSTITUTE(実質収支比率等に係る経年分析!H$49,"▲","-"))),ROUND(VALUE(SUBSTITUTE(実質収支比率等に係る経年分析!H$49,"▲","-")),2),NA())</f>
        <v>6.84</v>
      </c>
      <c r="E21" s="137">
        <f>IF(ISNUMBER(VALUE(SUBSTITUTE(実質収支比率等に係る経年分析!I$49,"▲","-"))),ROUND(VALUE(SUBSTITUTE(実質収支比率等に係る経年分析!I$49,"▲","-")),2),NA())</f>
        <v>0.81</v>
      </c>
      <c r="F21" s="137">
        <f>IF(ISNUMBER(VALUE(SUBSTITUTE(実質収支比率等に係る経年分析!J$49,"▲","-"))),ROUND(VALUE(SUBSTITUTE(実質収支比率等に係る経年分析!J$49,"▲","-")),2),NA())</f>
        <v>-0.31</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0.08</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0.09</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7.0000000000000007E-2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7.0000000000000007E-2</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0.08</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7.0000000000000007E-2</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0.02</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0.09</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0.13</v>
      </c>
    </row>
    <row r="30" spans="1:11" x14ac:dyDescent="0.2">
      <c r="A30" s="138" t="str">
        <f>IF(連結実質赤字比率に係る赤字・黒字の構成分析!C$40="",NA(),連結実質赤字比率に係る赤字・黒字の構成分析!C$40)</f>
        <v>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0.12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0.15</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0.15</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0.13</v>
      </c>
    </row>
    <row r="31" spans="1:11" x14ac:dyDescent="0.2">
      <c r="A31" s="138" t="str">
        <f>IF(連結実質赤字比率に係る赤字・黒字の構成分析!C$39="",NA(),連結実質赤字比率に係る赤字・黒字の構成分析!C$39)</f>
        <v>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1.29</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1.08</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0.39</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0.19</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0.34</v>
      </c>
    </row>
    <row r="32" spans="1:11" x14ac:dyDescent="0.2">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1.1000000000000001</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1.19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1.39</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1.05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0.35</v>
      </c>
    </row>
    <row r="33" spans="1:16" x14ac:dyDescent="0.2">
      <c r="A33" s="138" t="str">
        <f>IF(連結実質赤字比率に係る赤字・黒字の構成分析!C$37="",NA(),連結実質赤字比率に係る赤字・黒字の構成分析!C$37)</f>
        <v>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0.68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0.67</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0.44</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0.46</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0.41</v>
      </c>
    </row>
    <row r="34" spans="1:16" x14ac:dyDescent="0.2">
      <c r="A34" s="138" t="str">
        <f>IF(連結実質赤字比率に係る赤字・黒字の構成分析!C$36="",NA(),連結実質赤字比率に係る赤字・黒字の構成分析!C$36)</f>
        <v>臨港地域整備特別会計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0.44</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0.43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0.47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0.46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0.44</v>
      </c>
    </row>
    <row r="35" spans="1:16" x14ac:dyDescent="0.2">
      <c r="A35" s="138" t="str">
        <f>IF(連結実質赤字比率に係る赤字・黒字の構成分析!C$35="",NA(),連結実質赤字比率に係る赤字・黒字の構成分析!C$35)</f>
        <v>電気事業会計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0.93</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0.97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1.33</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1.57</v>
      </c>
    </row>
    <row r="36" spans="1:16" x14ac:dyDescent="0.2">
      <c r="A36" s="138" t="str">
        <f>IF(連結実質赤字比率に係る赤字・黒字の構成分析!C$34="",NA(),連結実質赤字比率に係る赤字・黒字の構成分析!C$34)</f>
        <v>一般会計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4.83</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4.92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7.38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6.26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4.92</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61007</v>
      </c>
      <c r="E42" s="139"/>
      <c r="F42" s="139"/>
      <c r="G42" s="139">
        <f>'実質公債費比率（分子）の構造'!L$52</f>
        <v>56984</v>
      </c>
      <c r="H42" s="139"/>
      <c r="I42" s="139"/>
      <c r="J42" s="139">
        <f>'実質公債費比率（分子）の構造'!M$52</f>
        <v>52977</v>
      </c>
      <c r="K42" s="139"/>
      <c r="L42" s="139"/>
      <c r="M42" s="139">
        <f>'実質公債費比率（分子）の構造'!N$52</f>
        <v>50163</v>
      </c>
      <c r="N42" s="139"/>
      <c r="O42" s="139"/>
      <c r="P42" s="139">
        <f>'実質公債費比率（分子）の構造'!O$52</f>
        <v>47276</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649</v>
      </c>
      <c r="C44" s="139"/>
      <c r="D44" s="139"/>
      <c r="E44" s="139">
        <f>'実質公債費比率（分子）の構造'!L$50</f>
        <v>607</v>
      </c>
      <c r="F44" s="139"/>
      <c r="G44" s="139"/>
      <c r="H44" s="139">
        <f>'実質公債費比率（分子）の構造'!M$50</f>
        <v>473</v>
      </c>
      <c r="I44" s="139"/>
      <c r="J44" s="139"/>
      <c r="K44" s="139">
        <f>'実質公債費比率（分子）の構造'!N$50</f>
        <v>364</v>
      </c>
      <c r="L44" s="139"/>
      <c r="M44" s="139"/>
      <c r="N44" s="139">
        <f>'実質公債費比率（分子）の構造'!O$50</f>
        <v>283</v>
      </c>
      <c r="O44" s="139"/>
      <c r="P44" s="139"/>
    </row>
    <row r="45" spans="1:16" x14ac:dyDescent="0.2">
      <c r="A45" s="139" t="s">
        <v>64</v>
      </c>
      <c r="B45" s="139">
        <f>'実質公債費比率（分子）の構造'!K$49</f>
        <v>362</v>
      </c>
      <c r="C45" s="139"/>
      <c r="D45" s="139"/>
      <c r="E45" s="139">
        <f>'実質公債費比率（分子）の構造'!L$49</f>
        <v>328</v>
      </c>
      <c r="F45" s="139"/>
      <c r="G45" s="139"/>
      <c r="H45" s="139">
        <f>'実質公債費比率（分子）の構造'!M$49</f>
        <v>287</v>
      </c>
      <c r="I45" s="139"/>
      <c r="J45" s="139"/>
      <c r="K45" s="139">
        <f>'実質公債費比率（分子）の構造'!N$49</f>
        <v>204</v>
      </c>
      <c r="L45" s="139"/>
      <c r="M45" s="139"/>
      <c r="N45" s="139">
        <f>'実質公債費比率（分子）の構造'!O$49</f>
        <v>168</v>
      </c>
      <c r="O45" s="139"/>
      <c r="P45" s="139"/>
    </row>
    <row r="46" spans="1:16" x14ac:dyDescent="0.2">
      <c r="A46" s="139" t="s">
        <v>65</v>
      </c>
      <c r="B46" s="139">
        <f>'実質公債費比率（分子）の構造'!K$48</f>
        <v>2446</v>
      </c>
      <c r="C46" s="139"/>
      <c r="D46" s="139"/>
      <c r="E46" s="139">
        <f>'実質公債費比率（分子）の構造'!L$48</f>
        <v>2386</v>
      </c>
      <c r="F46" s="139"/>
      <c r="G46" s="139"/>
      <c r="H46" s="139">
        <f>'実質公債費比率（分子）の構造'!M$48</f>
        <v>2444</v>
      </c>
      <c r="I46" s="139"/>
      <c r="J46" s="139"/>
      <c r="K46" s="139">
        <f>'実質公債費比率（分子）の構造'!N$48</f>
        <v>2409</v>
      </c>
      <c r="L46" s="139"/>
      <c r="M46" s="139"/>
      <c r="N46" s="139">
        <f>'実質公債費比率（分子）の構造'!O$48</f>
        <v>2361</v>
      </c>
      <c r="O46" s="139"/>
      <c r="P46" s="139"/>
    </row>
    <row r="47" spans="1:16" x14ac:dyDescent="0.2">
      <c r="A47" s="139" t="s">
        <v>13</v>
      </c>
      <c r="B47" s="139">
        <f>'実質公債費比率（分子）の構造'!K$47</f>
        <v>9135</v>
      </c>
      <c r="C47" s="139"/>
      <c r="D47" s="139"/>
      <c r="E47" s="139">
        <f>'実質公債費比率（分子）の構造'!L$47</f>
        <v>9277</v>
      </c>
      <c r="F47" s="139"/>
      <c r="G47" s="139"/>
      <c r="H47" s="139">
        <f>'実質公債費比率（分子）の構造'!M$47</f>
        <v>9378</v>
      </c>
      <c r="I47" s="139"/>
      <c r="J47" s="139"/>
      <c r="K47" s="139">
        <f>'実質公債費比率（分子）の構造'!N$47</f>
        <v>9512</v>
      </c>
      <c r="L47" s="139"/>
      <c r="M47" s="139"/>
      <c r="N47" s="139">
        <f>'実質公債費比率（分子）の構造'!O$47</f>
        <v>9861</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59737</v>
      </c>
      <c r="C49" s="139"/>
      <c r="D49" s="139"/>
      <c r="E49" s="139">
        <f>'実質公債費比率（分子）の構造'!L$45</f>
        <v>58117</v>
      </c>
      <c r="F49" s="139"/>
      <c r="G49" s="139"/>
      <c r="H49" s="139">
        <f>'実質公債費比率（分子）の構造'!M$45</f>
        <v>59180</v>
      </c>
      <c r="I49" s="139"/>
      <c r="J49" s="139"/>
      <c r="K49" s="139">
        <f>'実質公債費比率（分子）の構造'!N$45</f>
        <v>49901</v>
      </c>
      <c r="L49" s="139"/>
      <c r="M49" s="139"/>
      <c r="N49" s="139">
        <f>'実質公債費比率（分子）の構造'!O$45</f>
        <v>52099</v>
      </c>
      <c r="O49" s="139"/>
      <c r="P49" s="139"/>
    </row>
    <row r="50" spans="1:16" x14ac:dyDescent="0.2">
      <c r="A50" s="139" t="s">
        <v>68</v>
      </c>
      <c r="B50" s="139" t="e">
        <f>NA()</f>
        <v>#N/A</v>
      </c>
      <c r="C50" s="139">
        <f>IF(ISNUMBER('実質公債費比率（分子）の構造'!K$53),'実質公債費比率（分子）の構造'!K$53,NA())</f>
        <v>11322</v>
      </c>
      <c r="D50" s="139" t="e">
        <f>NA()</f>
        <v>#N/A</v>
      </c>
      <c r="E50" s="139" t="e">
        <f>NA()</f>
        <v>#N/A</v>
      </c>
      <c r="F50" s="139">
        <f>IF(ISNUMBER('実質公債費比率（分子）の構造'!L$53),'実質公債費比率（分子）の構造'!L$53,NA())</f>
        <v>13731</v>
      </c>
      <c r="G50" s="139" t="e">
        <f>NA()</f>
        <v>#N/A</v>
      </c>
      <c r="H50" s="139" t="e">
        <f>NA()</f>
        <v>#N/A</v>
      </c>
      <c r="I50" s="139">
        <f>IF(ISNUMBER('実質公債費比率（分子）の構造'!M$53),'実質公債費比率（分子）の構造'!M$53,NA())</f>
        <v>18785</v>
      </c>
      <c r="J50" s="139" t="e">
        <f>NA()</f>
        <v>#N/A</v>
      </c>
      <c r="K50" s="139" t="e">
        <f>NA()</f>
        <v>#N/A</v>
      </c>
      <c r="L50" s="139">
        <f>IF(ISNUMBER('実質公債費比率（分子）の構造'!N$53),'実質公債費比率（分子）の構造'!N$53,NA())</f>
        <v>12227</v>
      </c>
      <c r="M50" s="139" t="e">
        <f>NA()</f>
        <v>#N/A</v>
      </c>
      <c r="N50" s="139" t="e">
        <f>NA()</f>
        <v>#N/A</v>
      </c>
      <c r="O50" s="139">
        <f>IF(ISNUMBER('実質公債費比率（分子）の構造'!O$53),'実質公債費比率（分子）の構造'!O$53,NA())</f>
        <v>17496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619881</v>
      </c>
      <c r="E56" s="138"/>
      <c r="F56" s="138"/>
      <c r="G56" s="138">
        <f>'将来負担比率（分子）の構造'!J$52</f>
        <v>610035</v>
      </c>
      <c r="H56" s="138"/>
      <c r="I56" s="138"/>
      <c r="J56" s="138">
        <f>'将来負担比率（分子）の構造'!K$52</f>
        <v>585836</v>
      </c>
      <c r="K56" s="138"/>
      <c r="L56" s="138"/>
      <c r="M56" s="138">
        <f>'将来負担比率（分子）の構造'!L$52</f>
        <v>565230</v>
      </c>
      <c r="N56" s="138"/>
      <c r="O56" s="138"/>
      <c r="P56" s="138">
        <f>'将来負担比率（分子）の構造'!M$52</f>
        <v>543821</v>
      </c>
    </row>
    <row r="57" spans="1:16" x14ac:dyDescent="0.2">
      <c r="A57" s="138" t="s">
        <v>42</v>
      </c>
      <c r="B57" s="138"/>
      <c r="C57" s="138"/>
      <c r="D57" s="138">
        <f>'将来負担比率（分子）の構造'!I$51</f>
        <v>10229</v>
      </c>
      <c r="E57" s="138"/>
      <c r="F57" s="138"/>
      <c r="G57" s="138">
        <f>'将来負担比率（分子）の構造'!J$51</f>
        <v>9181</v>
      </c>
      <c r="H57" s="138"/>
      <c r="I57" s="138"/>
      <c r="J57" s="138">
        <f>'将来負担比率（分子）の構造'!K$51</f>
        <v>8911</v>
      </c>
      <c r="K57" s="138"/>
      <c r="L57" s="138"/>
      <c r="M57" s="138">
        <f>'将来負担比率（分子）の構造'!L$51</f>
        <v>9746</v>
      </c>
      <c r="N57" s="138"/>
      <c r="O57" s="138"/>
      <c r="P57" s="138">
        <f>'将来負担比率（分子）の構造'!M$51</f>
        <v>9721</v>
      </c>
    </row>
    <row r="58" spans="1:16" x14ac:dyDescent="0.2">
      <c r="A58" s="138" t="s">
        <v>41</v>
      </c>
      <c r="B58" s="138"/>
      <c r="C58" s="138"/>
      <c r="D58" s="138">
        <f>'将来負担比率（分子）の構造'!I$50</f>
        <v>70409</v>
      </c>
      <c r="E58" s="138"/>
      <c r="F58" s="138"/>
      <c r="G58" s="138">
        <f>'将来負担比率（分子）の構造'!J$50</f>
        <v>87687</v>
      </c>
      <c r="H58" s="138"/>
      <c r="I58" s="138"/>
      <c r="J58" s="138">
        <f>'将来負担比率（分子）の構造'!K$50</f>
        <v>82641</v>
      </c>
      <c r="K58" s="138"/>
      <c r="L58" s="138"/>
      <c r="M58" s="138">
        <f>'将来負担比率（分子）の構造'!L$50</f>
        <v>95997</v>
      </c>
      <c r="N58" s="138"/>
      <c r="O58" s="138"/>
      <c r="P58" s="138">
        <f>'将来負担比率（分子）の構造'!M$50</f>
        <v>100790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12281</v>
      </c>
      <c r="C61" s="138"/>
      <c r="D61" s="138"/>
      <c r="E61" s="138">
        <f>'将来負担比率（分子）の構造'!J$46</f>
        <v>11352</v>
      </c>
      <c r="F61" s="138"/>
      <c r="G61" s="138"/>
      <c r="H61" s="138">
        <f>'将来負担比率（分子）の構造'!K$46</f>
        <v>11492</v>
      </c>
      <c r="I61" s="138"/>
      <c r="J61" s="138"/>
      <c r="K61" s="138">
        <f>'将来負担比率（分子）の構造'!L$46</f>
        <v>10327</v>
      </c>
      <c r="L61" s="138"/>
      <c r="M61" s="138"/>
      <c r="N61" s="138">
        <f>'将来負担比率（分子）の構造'!M$46</f>
        <v>9491</v>
      </c>
      <c r="O61" s="138"/>
      <c r="P61" s="138"/>
    </row>
    <row r="62" spans="1:16" x14ac:dyDescent="0.2">
      <c r="A62" s="138" t="s">
        <v>35</v>
      </c>
      <c r="B62" s="138">
        <f>'将来負担比率（分子）の構造'!I$45</f>
        <v>98783</v>
      </c>
      <c r="C62" s="138"/>
      <c r="D62" s="138"/>
      <c r="E62" s="138">
        <f>'将来負担比率（分子）の構造'!J$45</f>
        <v>94843</v>
      </c>
      <c r="F62" s="138"/>
      <c r="G62" s="138"/>
      <c r="H62" s="138">
        <f>'将来負担比率（分子）の構造'!K$45</f>
        <v>91670</v>
      </c>
      <c r="I62" s="138"/>
      <c r="J62" s="138"/>
      <c r="K62" s="138">
        <f>'将来負担比率（分子）の構造'!L$45</f>
        <v>93143</v>
      </c>
      <c r="L62" s="138"/>
      <c r="M62" s="138"/>
      <c r="N62" s="138">
        <f>'将来負担比率（分子）の構造'!M$45</f>
        <v>91365</v>
      </c>
      <c r="O62" s="138"/>
      <c r="P62" s="138"/>
    </row>
    <row r="63" spans="1:16" x14ac:dyDescent="0.2">
      <c r="A63" s="138" t="s">
        <v>34</v>
      </c>
      <c r="B63" s="138">
        <f>'将来負担比率（分子）の構造'!I$44</f>
        <v>1483</v>
      </c>
      <c r="C63" s="138"/>
      <c r="D63" s="138"/>
      <c r="E63" s="138">
        <f>'将来負担比率（分子）の構造'!J$44</f>
        <v>1240</v>
      </c>
      <c r="F63" s="138"/>
      <c r="G63" s="138"/>
      <c r="H63" s="138">
        <f>'将来負担比率（分子）の構造'!K$44</f>
        <v>1215</v>
      </c>
      <c r="I63" s="138"/>
      <c r="J63" s="138"/>
      <c r="K63" s="138">
        <f>'将来負担比率（分子）の構造'!L$44</f>
        <v>1125</v>
      </c>
      <c r="L63" s="138"/>
      <c r="M63" s="138"/>
      <c r="N63" s="138">
        <f>'将来負担比率（分子）の構造'!M$44</f>
        <v>1072</v>
      </c>
      <c r="O63" s="138"/>
      <c r="P63" s="138"/>
    </row>
    <row r="64" spans="1:16" x14ac:dyDescent="0.2">
      <c r="A64" s="138" t="s">
        <v>33</v>
      </c>
      <c r="B64" s="138">
        <f>'将来負担比率（分子）の構造'!I$43</f>
        <v>20341</v>
      </c>
      <c r="C64" s="138"/>
      <c r="D64" s="138"/>
      <c r="E64" s="138">
        <f>'将来負担比率（分子）の構造'!J$43</f>
        <v>18774</v>
      </c>
      <c r="F64" s="138"/>
      <c r="G64" s="138"/>
      <c r="H64" s="138">
        <f>'将来負担比率（分子）の構造'!K$43</f>
        <v>17089</v>
      </c>
      <c r="I64" s="138"/>
      <c r="J64" s="138"/>
      <c r="K64" s="138">
        <f>'将来負担比率（分子）の構造'!L$43</f>
        <v>16341</v>
      </c>
      <c r="L64" s="138"/>
      <c r="M64" s="138"/>
      <c r="N64" s="138">
        <f>'将来負担比率（分子）の構造'!M$43</f>
        <v>15574</v>
      </c>
      <c r="O64" s="138"/>
      <c r="P64" s="138"/>
    </row>
    <row r="65" spans="1:16" x14ac:dyDescent="0.2">
      <c r="A65" s="138" t="s">
        <v>32</v>
      </c>
      <c r="B65" s="138">
        <f>'将来負担比率（分子）の構造'!I$42</f>
        <v>2994</v>
      </c>
      <c r="C65" s="138"/>
      <c r="D65" s="138"/>
      <c r="E65" s="138">
        <f>'将来負担比率（分子）の構造'!J$42</f>
        <v>1898</v>
      </c>
      <c r="F65" s="138"/>
      <c r="G65" s="138"/>
      <c r="H65" s="138">
        <f>'将来負担比率（分子）の構造'!K$42</f>
        <v>1430</v>
      </c>
      <c r="I65" s="138"/>
      <c r="J65" s="138"/>
      <c r="K65" s="138">
        <f>'将来負担比率（分子）の構造'!L$42</f>
        <v>1094</v>
      </c>
      <c r="L65" s="138"/>
      <c r="M65" s="138"/>
      <c r="N65" s="138">
        <f>'将来負担比率（分子）の構造'!M$42</f>
        <v>2010</v>
      </c>
      <c r="O65" s="138"/>
      <c r="P65" s="138"/>
    </row>
    <row r="66" spans="1:16" x14ac:dyDescent="0.2">
      <c r="A66" s="138" t="s">
        <v>31</v>
      </c>
      <c r="B66" s="138">
        <f>'将来負担比率（分子）の構造'!I$41</f>
        <v>952514</v>
      </c>
      <c r="C66" s="138"/>
      <c r="D66" s="138"/>
      <c r="E66" s="138">
        <f>'将来負担比率（分子）の構造'!J$41</f>
        <v>951728</v>
      </c>
      <c r="F66" s="138"/>
      <c r="G66" s="138"/>
      <c r="H66" s="138">
        <f>'将来負担比率（分子）の構造'!K$41</f>
        <v>927537</v>
      </c>
      <c r="I66" s="138"/>
      <c r="J66" s="138"/>
      <c r="K66" s="138">
        <f>'将来負担比率（分子）の構造'!L$41</f>
        <v>916784</v>
      </c>
      <c r="L66" s="138"/>
      <c r="M66" s="138"/>
      <c r="N66" s="138">
        <f>'将来負担比率（分子）の構造'!M$41</f>
        <v>905370</v>
      </c>
      <c r="O66" s="138"/>
      <c r="P66" s="138"/>
    </row>
    <row r="67" spans="1:16" x14ac:dyDescent="0.2">
      <c r="A67" s="138" t="s">
        <v>72</v>
      </c>
      <c r="B67" s="138" t="e">
        <f>NA()</f>
        <v>#N/A</v>
      </c>
      <c r="C67" s="138">
        <f>IF(ISNUMBER('将来負担比率（分子）の構造'!I$53), IF('将来負担比率（分子）の構造'!I$53 &lt; 0, 0, '将来負担比率（分子）の構造'!I$53), NA())</f>
        <v>387876</v>
      </c>
      <c r="D67" s="138" t="e">
        <f>NA()</f>
        <v>#N/A</v>
      </c>
      <c r="E67" s="138" t="e">
        <f>NA()</f>
        <v>#N/A</v>
      </c>
      <c r="F67" s="138">
        <f>IF(ISNUMBER('将来負担比率（分子）の構造'!J$53), IF('将来負担比率（分子）の構造'!J$53 &lt; 0, 0, '将来負担比率（分子）の構造'!J$53), NA())</f>
        <v>372932</v>
      </c>
      <c r="G67" s="138" t="e">
        <f>NA()</f>
        <v>#N/A</v>
      </c>
      <c r="H67" s="138" t="e">
        <f>NA()</f>
        <v>#N/A</v>
      </c>
      <c r="I67" s="138">
        <f>IF(ISNUMBER('将来負担比率（分子）の構造'!K$53), IF('将来負担比率（分子）の構造'!K$53 &lt; 0, 0, '将来負担比率（分子）の構造'!K$53), NA())</f>
        <v>373045</v>
      </c>
      <c r="J67" s="138" t="e">
        <f>NA()</f>
        <v>#N/A</v>
      </c>
      <c r="K67" s="138" t="e">
        <f>NA()</f>
        <v>#N/A</v>
      </c>
      <c r="L67" s="138">
        <f>IF(ISNUMBER('将来負担比率（分子）の構造'!L$53), IF('将来負担比率（分子）の構造'!L$53 &lt; 0, 0, '将来負担比率（分子）の構造'!L$53), NA())</f>
        <v>367841</v>
      </c>
      <c r="M67" s="138" t="e">
        <f>NA()</f>
        <v>#N/A</v>
      </c>
      <c r="N67" s="138" t="e">
        <f>NA()</f>
        <v>#N/A</v>
      </c>
      <c r="O67" s="138">
        <f>IF(ISNUMBER('将来負担比率（分子）の構造'!M$53), IF('将来負担比率（分子）の構造'!M$53 &lt; 0, 0, '将来負担比率（分子）の構造'!M$53), NA())</f>
        <v>370549</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17805</v>
      </c>
      <c r="C72" s="142">
        <f>基金残高に係る経年分析!G55</f>
        <v>17876</v>
      </c>
      <c r="D72" s="142">
        <f>基金残高に係る経年分析!H55</f>
        <v>18444</v>
      </c>
    </row>
    <row r="73" spans="1:16" x14ac:dyDescent="0.2">
      <c r="A73" s="141" t="s">
        <v>75</v>
      </c>
      <c r="B73" s="142">
        <f>基金残高に係る経年分析!F56</f>
        <v>6837</v>
      </c>
      <c r="C73" s="142">
        <f>基金残高に係る経年分析!G56</f>
        <v>9838</v>
      </c>
      <c r="D73" s="142">
        <f>基金残高に係る経年分析!H56</f>
        <v>10202</v>
      </c>
    </row>
    <row r="74" spans="1:16" x14ac:dyDescent="0.2">
      <c r="A74" s="141" t="s">
        <v>76</v>
      </c>
      <c r="B74" s="142">
        <f>基金残高に係る経年分析!F57</f>
        <v>20541</v>
      </c>
      <c r="C74" s="142">
        <f>基金残高に係る経年分析!G57</f>
        <v>24977</v>
      </c>
      <c r="D74" s="142">
        <f>基金残高に係る経年分析!H57</f>
        <v>25250</v>
      </c>
    </row>
  </sheetData>
  <sheetProtection algorithmName="SHA-512" hashValue="YmHYzhbKJNbYR6Xl6D5iuwQEH+uYOCovMxX0SopvMcCFxI1NlniAWogw1JTbvDz1mPLJEXi5uCv4mWdK2BfO0g==" saltValue="hWx90ZSFp1Ydx/J9rTJE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97623606</v>
      </c>
      <c r="S5" s="565"/>
      <c r="T5" s="565"/>
      <c r="U5" s="565"/>
      <c r="V5" s="565"/>
      <c r="W5" s="565"/>
      <c r="X5" s="565"/>
      <c r="Y5" s="566"/>
      <c r="Z5" s="567">
        <v>18.2</v>
      </c>
      <c r="AA5" s="567"/>
      <c r="AB5" s="567"/>
      <c r="AC5" s="567"/>
      <c r="AD5" s="568">
        <v>75117284</v>
      </c>
      <c r="AE5" s="568"/>
      <c r="AF5" s="568"/>
      <c r="AG5" s="568"/>
      <c r="AH5" s="568"/>
      <c r="AI5" s="568"/>
      <c r="AJ5" s="568"/>
      <c r="AK5" s="568"/>
      <c r="AL5" s="569">
        <v>26.6</v>
      </c>
      <c r="AM5" s="570"/>
      <c r="AN5" s="570"/>
      <c r="AO5" s="571"/>
      <c r="AP5" s="561" t="s">
        <v>195</v>
      </c>
      <c r="AQ5" s="562"/>
      <c r="AR5" s="562"/>
      <c r="AS5" s="562"/>
      <c r="AT5" s="562"/>
      <c r="AU5" s="562"/>
      <c r="AV5" s="562"/>
      <c r="AW5" s="562"/>
      <c r="AX5" s="562"/>
      <c r="AY5" s="562"/>
      <c r="AZ5" s="562"/>
      <c r="BA5" s="562"/>
      <c r="BB5" s="562"/>
      <c r="BC5" s="563"/>
      <c r="BD5" s="575">
        <v>97225278</v>
      </c>
      <c r="BE5" s="576"/>
      <c r="BF5" s="576"/>
      <c r="BG5" s="576"/>
      <c r="BH5" s="576"/>
      <c r="BI5" s="576"/>
      <c r="BJ5" s="576"/>
      <c r="BK5" s="577"/>
      <c r="BL5" s="578">
        <v>99.6</v>
      </c>
      <c r="BM5" s="578"/>
      <c r="BN5" s="578"/>
      <c r="BO5" s="578"/>
      <c r="BP5" s="579">
        <v>683241</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16895866</v>
      </c>
      <c r="S6" s="576"/>
      <c r="T6" s="576"/>
      <c r="U6" s="576"/>
      <c r="V6" s="576"/>
      <c r="W6" s="576"/>
      <c r="X6" s="576"/>
      <c r="Y6" s="577"/>
      <c r="Z6" s="578">
        <v>3.1</v>
      </c>
      <c r="AA6" s="578"/>
      <c r="AB6" s="578"/>
      <c r="AC6" s="578"/>
      <c r="AD6" s="579">
        <v>16895866</v>
      </c>
      <c r="AE6" s="579"/>
      <c r="AF6" s="579"/>
      <c r="AG6" s="579"/>
      <c r="AH6" s="579"/>
      <c r="AI6" s="579"/>
      <c r="AJ6" s="579"/>
      <c r="AK6" s="579"/>
      <c r="AL6" s="580">
        <v>6</v>
      </c>
      <c r="AM6" s="581"/>
      <c r="AN6" s="581"/>
      <c r="AO6" s="582"/>
      <c r="AP6" s="572" t="s">
        <v>200</v>
      </c>
      <c r="AQ6" s="573"/>
      <c r="AR6" s="573"/>
      <c r="AS6" s="573"/>
      <c r="AT6" s="573"/>
      <c r="AU6" s="573"/>
      <c r="AV6" s="573"/>
      <c r="AW6" s="573"/>
      <c r="AX6" s="573"/>
      <c r="AY6" s="573"/>
      <c r="AZ6" s="573"/>
      <c r="BA6" s="573"/>
      <c r="BB6" s="573"/>
      <c r="BC6" s="574"/>
      <c r="BD6" s="575">
        <v>95980987</v>
      </c>
      <c r="BE6" s="576"/>
      <c r="BF6" s="576"/>
      <c r="BG6" s="576"/>
      <c r="BH6" s="576"/>
      <c r="BI6" s="576"/>
      <c r="BJ6" s="576"/>
      <c r="BK6" s="577"/>
      <c r="BL6" s="578">
        <v>98.3</v>
      </c>
      <c r="BM6" s="578"/>
      <c r="BN6" s="578"/>
      <c r="BO6" s="578"/>
      <c r="BP6" s="579">
        <v>683241</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1048842</v>
      </c>
      <c r="CN6" s="576"/>
      <c r="CO6" s="576"/>
      <c r="CP6" s="576"/>
      <c r="CQ6" s="576"/>
      <c r="CR6" s="576"/>
      <c r="CS6" s="576"/>
      <c r="CT6" s="577"/>
      <c r="CU6" s="578">
        <v>0.2</v>
      </c>
      <c r="CV6" s="578"/>
      <c r="CW6" s="578"/>
      <c r="CX6" s="578"/>
      <c r="CY6" s="584">
        <v>12540</v>
      </c>
      <c r="CZ6" s="576"/>
      <c r="DA6" s="576"/>
      <c r="DB6" s="576"/>
      <c r="DC6" s="576"/>
      <c r="DD6" s="576"/>
      <c r="DE6" s="576"/>
      <c r="DF6" s="576"/>
      <c r="DG6" s="576"/>
      <c r="DH6" s="576"/>
      <c r="DI6" s="576"/>
      <c r="DJ6" s="576"/>
      <c r="DK6" s="577"/>
      <c r="DL6" s="584">
        <v>1041859</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2048752</v>
      </c>
      <c r="S7" s="576"/>
      <c r="T7" s="576"/>
      <c r="U7" s="576"/>
      <c r="V7" s="576"/>
      <c r="W7" s="576"/>
      <c r="X7" s="576"/>
      <c r="Y7" s="577"/>
      <c r="Z7" s="578">
        <v>0.4</v>
      </c>
      <c r="AA7" s="578"/>
      <c r="AB7" s="578"/>
      <c r="AC7" s="578"/>
      <c r="AD7" s="579">
        <v>2048752</v>
      </c>
      <c r="AE7" s="579"/>
      <c r="AF7" s="579"/>
      <c r="AG7" s="579"/>
      <c r="AH7" s="579"/>
      <c r="AI7" s="579"/>
      <c r="AJ7" s="579"/>
      <c r="AK7" s="579"/>
      <c r="AL7" s="580">
        <v>0.7</v>
      </c>
      <c r="AM7" s="581"/>
      <c r="AN7" s="581"/>
      <c r="AO7" s="582"/>
      <c r="AP7" s="572" t="s">
        <v>203</v>
      </c>
      <c r="AQ7" s="573"/>
      <c r="AR7" s="573"/>
      <c r="AS7" s="573"/>
      <c r="AT7" s="573"/>
      <c r="AU7" s="573"/>
      <c r="AV7" s="573"/>
      <c r="AW7" s="573"/>
      <c r="AX7" s="573"/>
      <c r="AY7" s="573"/>
      <c r="AZ7" s="573"/>
      <c r="BA7" s="573"/>
      <c r="BB7" s="573"/>
      <c r="BC7" s="574"/>
      <c r="BD7" s="575">
        <v>23479449</v>
      </c>
      <c r="BE7" s="576"/>
      <c r="BF7" s="576"/>
      <c r="BG7" s="576"/>
      <c r="BH7" s="576"/>
      <c r="BI7" s="576"/>
      <c r="BJ7" s="576"/>
      <c r="BK7" s="577"/>
      <c r="BL7" s="578">
        <v>24.1</v>
      </c>
      <c r="BM7" s="578"/>
      <c r="BN7" s="578"/>
      <c r="BO7" s="578"/>
      <c r="BP7" s="579">
        <v>683241</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40617178</v>
      </c>
      <c r="CN7" s="576"/>
      <c r="CO7" s="576"/>
      <c r="CP7" s="576"/>
      <c r="CQ7" s="576"/>
      <c r="CR7" s="576"/>
      <c r="CS7" s="576"/>
      <c r="CT7" s="577"/>
      <c r="CU7" s="578">
        <v>8</v>
      </c>
      <c r="CV7" s="578"/>
      <c r="CW7" s="578"/>
      <c r="CX7" s="578"/>
      <c r="CY7" s="584">
        <v>6652525</v>
      </c>
      <c r="CZ7" s="576"/>
      <c r="DA7" s="576"/>
      <c r="DB7" s="576"/>
      <c r="DC7" s="576"/>
      <c r="DD7" s="576"/>
      <c r="DE7" s="576"/>
      <c r="DF7" s="576"/>
      <c r="DG7" s="576"/>
      <c r="DH7" s="576"/>
      <c r="DI7" s="576"/>
      <c r="DJ7" s="576"/>
      <c r="DK7" s="577"/>
      <c r="DL7" s="584">
        <v>36328449</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533045</v>
      </c>
      <c r="BE8" s="576"/>
      <c r="BF8" s="576"/>
      <c r="BG8" s="576"/>
      <c r="BH8" s="576"/>
      <c r="BI8" s="576"/>
      <c r="BJ8" s="576"/>
      <c r="BK8" s="577"/>
      <c r="BL8" s="578">
        <v>0.5</v>
      </c>
      <c r="BM8" s="578"/>
      <c r="BN8" s="578"/>
      <c r="BO8" s="578"/>
      <c r="BP8" s="579">
        <v>170417</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59836167</v>
      </c>
      <c r="CN8" s="576"/>
      <c r="CO8" s="576"/>
      <c r="CP8" s="576"/>
      <c r="CQ8" s="576"/>
      <c r="CR8" s="576"/>
      <c r="CS8" s="576"/>
      <c r="CT8" s="577"/>
      <c r="CU8" s="580">
        <v>11.7</v>
      </c>
      <c r="CV8" s="581"/>
      <c r="CW8" s="581"/>
      <c r="CX8" s="586"/>
      <c r="CY8" s="584">
        <v>642601</v>
      </c>
      <c r="CZ8" s="576"/>
      <c r="DA8" s="576"/>
      <c r="DB8" s="576"/>
      <c r="DC8" s="576"/>
      <c r="DD8" s="576"/>
      <c r="DE8" s="576"/>
      <c r="DF8" s="576"/>
      <c r="DG8" s="576"/>
      <c r="DH8" s="576"/>
      <c r="DI8" s="576"/>
      <c r="DJ8" s="576"/>
      <c r="DK8" s="577"/>
      <c r="DL8" s="584">
        <v>52979752</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64302</v>
      </c>
      <c r="S9" s="576"/>
      <c r="T9" s="576"/>
      <c r="U9" s="576"/>
      <c r="V9" s="576"/>
      <c r="W9" s="576"/>
      <c r="X9" s="576"/>
      <c r="Y9" s="577"/>
      <c r="Z9" s="580">
        <v>0</v>
      </c>
      <c r="AA9" s="581"/>
      <c r="AB9" s="581"/>
      <c r="AC9" s="586"/>
      <c r="AD9" s="584">
        <v>64302</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18670544</v>
      </c>
      <c r="BE9" s="576"/>
      <c r="BF9" s="576"/>
      <c r="BG9" s="576"/>
      <c r="BH9" s="576"/>
      <c r="BI9" s="576"/>
      <c r="BJ9" s="576"/>
      <c r="BK9" s="577"/>
      <c r="BL9" s="578">
        <v>19.100000000000001</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19606934</v>
      </c>
      <c r="CN9" s="576"/>
      <c r="CO9" s="576"/>
      <c r="CP9" s="576"/>
      <c r="CQ9" s="576"/>
      <c r="CR9" s="576"/>
      <c r="CS9" s="576"/>
      <c r="CT9" s="577"/>
      <c r="CU9" s="580">
        <v>3.8</v>
      </c>
      <c r="CV9" s="581"/>
      <c r="CW9" s="581"/>
      <c r="CX9" s="586"/>
      <c r="CY9" s="584">
        <v>1575275</v>
      </c>
      <c r="CZ9" s="576"/>
      <c r="DA9" s="576"/>
      <c r="DB9" s="576"/>
      <c r="DC9" s="576"/>
      <c r="DD9" s="576"/>
      <c r="DE9" s="576"/>
      <c r="DF9" s="576"/>
      <c r="DG9" s="576"/>
      <c r="DH9" s="576"/>
      <c r="DI9" s="576"/>
      <c r="DJ9" s="576"/>
      <c r="DK9" s="577"/>
      <c r="DL9" s="584">
        <v>13998400</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94516</v>
      </c>
      <c r="S10" s="576"/>
      <c r="T10" s="576"/>
      <c r="U10" s="576"/>
      <c r="V10" s="576"/>
      <c r="W10" s="576"/>
      <c r="X10" s="576"/>
      <c r="Y10" s="577"/>
      <c r="Z10" s="580">
        <v>0</v>
      </c>
      <c r="AA10" s="581"/>
      <c r="AB10" s="581"/>
      <c r="AC10" s="586"/>
      <c r="AD10" s="584">
        <v>94516</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845699</v>
      </c>
      <c r="BE10" s="576"/>
      <c r="BF10" s="576"/>
      <c r="BG10" s="576"/>
      <c r="BH10" s="576"/>
      <c r="BI10" s="576"/>
      <c r="BJ10" s="576"/>
      <c r="BK10" s="577"/>
      <c r="BL10" s="578">
        <v>0.9</v>
      </c>
      <c r="BM10" s="578"/>
      <c r="BN10" s="578"/>
      <c r="BO10" s="578"/>
      <c r="BP10" s="579">
        <v>40243</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1841024</v>
      </c>
      <c r="CN10" s="576"/>
      <c r="CO10" s="576"/>
      <c r="CP10" s="576"/>
      <c r="CQ10" s="576"/>
      <c r="CR10" s="576"/>
      <c r="CS10" s="576"/>
      <c r="CT10" s="577"/>
      <c r="CU10" s="580">
        <v>0.4</v>
      </c>
      <c r="CV10" s="581"/>
      <c r="CW10" s="581"/>
      <c r="CX10" s="586"/>
      <c r="CY10" s="584" t="s">
        <v>118</v>
      </c>
      <c r="CZ10" s="576"/>
      <c r="DA10" s="576"/>
      <c r="DB10" s="576"/>
      <c r="DC10" s="576"/>
      <c r="DD10" s="576"/>
      <c r="DE10" s="576"/>
      <c r="DF10" s="576"/>
      <c r="DG10" s="576"/>
      <c r="DH10" s="576"/>
      <c r="DI10" s="576"/>
      <c r="DJ10" s="576"/>
      <c r="DK10" s="577"/>
      <c r="DL10" s="584">
        <v>1124085</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101461</v>
      </c>
      <c r="S11" s="576"/>
      <c r="T11" s="576"/>
      <c r="U11" s="576"/>
      <c r="V11" s="576"/>
      <c r="W11" s="576"/>
      <c r="X11" s="576"/>
      <c r="Y11" s="577"/>
      <c r="Z11" s="580">
        <v>0</v>
      </c>
      <c r="AA11" s="581"/>
      <c r="AB11" s="581"/>
      <c r="AC11" s="586"/>
      <c r="AD11" s="584">
        <v>101461</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1123539</v>
      </c>
      <c r="BE11" s="576"/>
      <c r="BF11" s="576"/>
      <c r="BG11" s="576"/>
      <c r="BH11" s="576"/>
      <c r="BI11" s="576"/>
      <c r="BJ11" s="576"/>
      <c r="BK11" s="577"/>
      <c r="BL11" s="578">
        <v>1.2</v>
      </c>
      <c r="BM11" s="578"/>
      <c r="BN11" s="578"/>
      <c r="BO11" s="578"/>
      <c r="BP11" s="579">
        <v>472581</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43930955</v>
      </c>
      <c r="CN11" s="576"/>
      <c r="CO11" s="576"/>
      <c r="CP11" s="576"/>
      <c r="CQ11" s="576"/>
      <c r="CR11" s="576"/>
      <c r="CS11" s="576"/>
      <c r="CT11" s="577"/>
      <c r="CU11" s="580">
        <v>8.6</v>
      </c>
      <c r="CV11" s="581"/>
      <c r="CW11" s="581"/>
      <c r="CX11" s="586"/>
      <c r="CY11" s="584">
        <v>25984105</v>
      </c>
      <c r="CZ11" s="576"/>
      <c r="DA11" s="576"/>
      <c r="DB11" s="576"/>
      <c r="DC11" s="576"/>
      <c r="DD11" s="576"/>
      <c r="DE11" s="576"/>
      <c r="DF11" s="576"/>
      <c r="DG11" s="576"/>
      <c r="DH11" s="576"/>
      <c r="DI11" s="576"/>
      <c r="DJ11" s="576"/>
      <c r="DK11" s="577"/>
      <c r="DL11" s="584">
        <v>13076725</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112138</v>
      </c>
      <c r="S12" s="576"/>
      <c r="T12" s="576"/>
      <c r="U12" s="576"/>
      <c r="V12" s="576"/>
      <c r="W12" s="576"/>
      <c r="X12" s="576"/>
      <c r="Y12" s="577"/>
      <c r="Z12" s="580">
        <v>0</v>
      </c>
      <c r="AA12" s="581"/>
      <c r="AB12" s="581"/>
      <c r="AC12" s="586"/>
      <c r="AD12" s="584">
        <v>112138</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159118</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46994134</v>
      </c>
      <c r="CN12" s="576"/>
      <c r="CO12" s="576"/>
      <c r="CP12" s="576"/>
      <c r="CQ12" s="576"/>
      <c r="CR12" s="576"/>
      <c r="CS12" s="576"/>
      <c r="CT12" s="577"/>
      <c r="CU12" s="580">
        <v>9.1999999999999993</v>
      </c>
      <c r="CV12" s="581"/>
      <c r="CW12" s="581"/>
      <c r="CX12" s="586"/>
      <c r="CY12" s="584">
        <v>4131176</v>
      </c>
      <c r="CZ12" s="576"/>
      <c r="DA12" s="576"/>
      <c r="DB12" s="576"/>
      <c r="DC12" s="576"/>
      <c r="DD12" s="576"/>
      <c r="DE12" s="576"/>
      <c r="DF12" s="576"/>
      <c r="DG12" s="576"/>
      <c r="DH12" s="576"/>
      <c r="DI12" s="576"/>
      <c r="DJ12" s="576"/>
      <c r="DK12" s="577"/>
      <c r="DL12" s="584">
        <v>11725176</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14474697</v>
      </c>
      <c r="S13" s="576"/>
      <c r="T13" s="576"/>
      <c r="U13" s="576"/>
      <c r="V13" s="576"/>
      <c r="W13" s="576"/>
      <c r="X13" s="576"/>
      <c r="Y13" s="577"/>
      <c r="Z13" s="580">
        <v>2.7</v>
      </c>
      <c r="AA13" s="581"/>
      <c r="AB13" s="581"/>
      <c r="AC13" s="586"/>
      <c r="AD13" s="584">
        <v>14474697</v>
      </c>
      <c r="AE13" s="576"/>
      <c r="AF13" s="576"/>
      <c r="AG13" s="576"/>
      <c r="AH13" s="576"/>
      <c r="AI13" s="576"/>
      <c r="AJ13" s="576"/>
      <c r="AK13" s="577"/>
      <c r="AL13" s="580">
        <v>5.0999999999999996</v>
      </c>
      <c r="AM13" s="581"/>
      <c r="AN13" s="581"/>
      <c r="AO13" s="582"/>
      <c r="AP13" s="572" t="s">
        <v>221</v>
      </c>
      <c r="AQ13" s="573"/>
      <c r="AR13" s="573"/>
      <c r="AS13" s="573"/>
      <c r="AT13" s="573"/>
      <c r="AU13" s="573"/>
      <c r="AV13" s="573"/>
      <c r="AW13" s="573"/>
      <c r="AX13" s="573"/>
      <c r="AY13" s="573"/>
      <c r="AZ13" s="573"/>
      <c r="BA13" s="573"/>
      <c r="BB13" s="573"/>
      <c r="BC13" s="574"/>
      <c r="BD13" s="575">
        <v>954763</v>
      </c>
      <c r="BE13" s="576"/>
      <c r="BF13" s="576"/>
      <c r="BG13" s="576"/>
      <c r="BH13" s="576"/>
      <c r="BI13" s="576"/>
      <c r="BJ13" s="576"/>
      <c r="BK13" s="577"/>
      <c r="BL13" s="578">
        <v>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85261793</v>
      </c>
      <c r="CN13" s="576"/>
      <c r="CO13" s="576"/>
      <c r="CP13" s="576"/>
      <c r="CQ13" s="576"/>
      <c r="CR13" s="576"/>
      <c r="CS13" s="576"/>
      <c r="CT13" s="577"/>
      <c r="CU13" s="580">
        <v>16.7</v>
      </c>
      <c r="CV13" s="581"/>
      <c r="CW13" s="581"/>
      <c r="CX13" s="586"/>
      <c r="CY13" s="584">
        <v>66948384</v>
      </c>
      <c r="CZ13" s="576"/>
      <c r="DA13" s="576"/>
      <c r="DB13" s="576"/>
      <c r="DC13" s="576"/>
      <c r="DD13" s="576"/>
      <c r="DE13" s="576"/>
      <c r="DF13" s="576"/>
      <c r="DG13" s="576"/>
      <c r="DH13" s="576"/>
      <c r="DI13" s="576"/>
      <c r="DJ13" s="576"/>
      <c r="DK13" s="577"/>
      <c r="DL13" s="584">
        <v>20425273</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1192741</v>
      </c>
      <c r="BE14" s="576"/>
      <c r="BF14" s="576"/>
      <c r="BG14" s="576"/>
      <c r="BH14" s="576"/>
      <c r="BI14" s="576"/>
      <c r="BJ14" s="576"/>
      <c r="BK14" s="577"/>
      <c r="BL14" s="578">
        <v>1.2</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22802933</v>
      </c>
      <c r="CN14" s="576"/>
      <c r="CO14" s="576"/>
      <c r="CP14" s="576"/>
      <c r="CQ14" s="576"/>
      <c r="CR14" s="576"/>
      <c r="CS14" s="576"/>
      <c r="CT14" s="577"/>
      <c r="CU14" s="580">
        <v>4.5</v>
      </c>
      <c r="CV14" s="581"/>
      <c r="CW14" s="581"/>
      <c r="CX14" s="586"/>
      <c r="CY14" s="584">
        <v>3301647</v>
      </c>
      <c r="CZ14" s="576"/>
      <c r="DA14" s="576"/>
      <c r="DB14" s="576"/>
      <c r="DC14" s="576"/>
      <c r="DD14" s="576"/>
      <c r="DE14" s="576"/>
      <c r="DF14" s="576"/>
      <c r="DG14" s="576"/>
      <c r="DH14" s="576"/>
      <c r="DI14" s="576"/>
      <c r="DJ14" s="576"/>
      <c r="DK14" s="577"/>
      <c r="DL14" s="584">
        <v>20484243</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2245946</v>
      </c>
      <c r="S15" s="576"/>
      <c r="T15" s="576"/>
      <c r="U15" s="576"/>
      <c r="V15" s="576"/>
      <c r="W15" s="576"/>
      <c r="X15" s="576"/>
      <c r="Y15" s="577"/>
      <c r="Z15" s="580">
        <v>0.4</v>
      </c>
      <c r="AA15" s="581"/>
      <c r="AB15" s="581"/>
      <c r="AC15" s="586"/>
      <c r="AD15" s="584">
        <v>2245946</v>
      </c>
      <c r="AE15" s="576"/>
      <c r="AF15" s="576"/>
      <c r="AG15" s="576"/>
      <c r="AH15" s="576"/>
      <c r="AI15" s="576"/>
      <c r="AJ15" s="576"/>
      <c r="AK15" s="577"/>
      <c r="AL15" s="580">
        <v>0.8</v>
      </c>
      <c r="AM15" s="581"/>
      <c r="AN15" s="581"/>
      <c r="AO15" s="582"/>
      <c r="AP15" s="572" t="s">
        <v>227</v>
      </c>
      <c r="AQ15" s="573"/>
      <c r="AR15" s="573"/>
      <c r="AS15" s="573"/>
      <c r="AT15" s="573"/>
      <c r="AU15" s="573"/>
      <c r="AV15" s="573"/>
      <c r="AW15" s="573"/>
      <c r="AX15" s="573"/>
      <c r="AY15" s="573"/>
      <c r="AZ15" s="573"/>
      <c r="BA15" s="573"/>
      <c r="BB15" s="573"/>
      <c r="BC15" s="574"/>
      <c r="BD15" s="575">
        <v>23155415</v>
      </c>
      <c r="BE15" s="576"/>
      <c r="BF15" s="576"/>
      <c r="BG15" s="576"/>
      <c r="BH15" s="576"/>
      <c r="BI15" s="576"/>
      <c r="BJ15" s="576"/>
      <c r="BK15" s="577"/>
      <c r="BL15" s="578">
        <v>23.7</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374529</v>
      </c>
      <c r="S16" s="576"/>
      <c r="T16" s="576"/>
      <c r="U16" s="576"/>
      <c r="V16" s="576"/>
      <c r="W16" s="576"/>
      <c r="X16" s="576"/>
      <c r="Y16" s="577"/>
      <c r="Z16" s="580">
        <v>0.1</v>
      </c>
      <c r="AA16" s="581"/>
      <c r="AB16" s="581"/>
      <c r="AC16" s="586"/>
      <c r="AD16" s="584">
        <v>374529</v>
      </c>
      <c r="AE16" s="576"/>
      <c r="AF16" s="576"/>
      <c r="AG16" s="576"/>
      <c r="AH16" s="576"/>
      <c r="AI16" s="576"/>
      <c r="AJ16" s="576"/>
      <c r="AK16" s="577"/>
      <c r="AL16" s="580">
        <v>0.1</v>
      </c>
      <c r="AM16" s="581"/>
      <c r="AN16" s="581"/>
      <c r="AO16" s="582"/>
      <c r="AP16" s="572" t="s">
        <v>230</v>
      </c>
      <c r="AQ16" s="573"/>
      <c r="AR16" s="573"/>
      <c r="AS16" s="573"/>
      <c r="AT16" s="573"/>
      <c r="AU16" s="573"/>
      <c r="AV16" s="573"/>
      <c r="AW16" s="573"/>
      <c r="AX16" s="573"/>
      <c r="AY16" s="573"/>
      <c r="AZ16" s="573"/>
      <c r="BA16" s="573"/>
      <c r="BB16" s="573"/>
      <c r="BC16" s="574"/>
      <c r="BD16" s="575">
        <v>797637</v>
      </c>
      <c r="BE16" s="576"/>
      <c r="BF16" s="576"/>
      <c r="BG16" s="576"/>
      <c r="BH16" s="576"/>
      <c r="BI16" s="576"/>
      <c r="BJ16" s="576"/>
      <c r="BK16" s="577"/>
      <c r="BL16" s="578">
        <v>0.8</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94378257</v>
      </c>
      <c r="CN16" s="576"/>
      <c r="CO16" s="576"/>
      <c r="CP16" s="576"/>
      <c r="CQ16" s="576"/>
      <c r="CR16" s="576"/>
      <c r="CS16" s="576"/>
      <c r="CT16" s="577"/>
      <c r="CU16" s="580">
        <v>18.5</v>
      </c>
      <c r="CV16" s="581"/>
      <c r="CW16" s="581"/>
      <c r="CX16" s="586"/>
      <c r="CY16" s="584">
        <v>4038537</v>
      </c>
      <c r="CZ16" s="576"/>
      <c r="DA16" s="576"/>
      <c r="DB16" s="576"/>
      <c r="DC16" s="576"/>
      <c r="DD16" s="576"/>
      <c r="DE16" s="576"/>
      <c r="DF16" s="576"/>
      <c r="DG16" s="576"/>
      <c r="DH16" s="576"/>
      <c r="DI16" s="576"/>
      <c r="DJ16" s="576"/>
      <c r="DK16" s="577"/>
      <c r="DL16" s="584">
        <v>72641256</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1871417</v>
      </c>
      <c r="S17" s="576"/>
      <c r="T17" s="576"/>
      <c r="U17" s="576"/>
      <c r="V17" s="576"/>
      <c r="W17" s="576"/>
      <c r="X17" s="576"/>
      <c r="Y17" s="577"/>
      <c r="Z17" s="580">
        <v>0.3</v>
      </c>
      <c r="AA17" s="581"/>
      <c r="AB17" s="581"/>
      <c r="AC17" s="586"/>
      <c r="AD17" s="584">
        <v>1871417</v>
      </c>
      <c r="AE17" s="576"/>
      <c r="AF17" s="576"/>
      <c r="AG17" s="576"/>
      <c r="AH17" s="576"/>
      <c r="AI17" s="576"/>
      <c r="AJ17" s="576"/>
      <c r="AK17" s="577"/>
      <c r="AL17" s="580">
        <v>0.7</v>
      </c>
      <c r="AM17" s="581"/>
      <c r="AN17" s="581"/>
      <c r="AO17" s="582"/>
      <c r="AP17" s="572" t="s">
        <v>233</v>
      </c>
      <c r="AQ17" s="573"/>
      <c r="AR17" s="573"/>
      <c r="AS17" s="573"/>
      <c r="AT17" s="573"/>
      <c r="AU17" s="573"/>
      <c r="AV17" s="573"/>
      <c r="AW17" s="573"/>
      <c r="AX17" s="573"/>
      <c r="AY17" s="573"/>
      <c r="AZ17" s="573"/>
      <c r="BA17" s="573"/>
      <c r="BB17" s="573"/>
      <c r="BC17" s="574"/>
      <c r="BD17" s="575">
        <v>22357778</v>
      </c>
      <c r="BE17" s="576"/>
      <c r="BF17" s="576"/>
      <c r="BG17" s="576"/>
      <c r="BH17" s="576"/>
      <c r="BI17" s="576"/>
      <c r="BJ17" s="576"/>
      <c r="BK17" s="577"/>
      <c r="BL17" s="578">
        <v>22.9</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4528128</v>
      </c>
      <c r="CN17" s="576"/>
      <c r="CO17" s="576"/>
      <c r="CP17" s="576"/>
      <c r="CQ17" s="576"/>
      <c r="CR17" s="576"/>
      <c r="CS17" s="576"/>
      <c r="CT17" s="577"/>
      <c r="CU17" s="580">
        <v>0.9</v>
      </c>
      <c r="CV17" s="581"/>
      <c r="CW17" s="581"/>
      <c r="CX17" s="586"/>
      <c r="CY17" s="584" t="s">
        <v>118</v>
      </c>
      <c r="CZ17" s="576"/>
      <c r="DA17" s="576"/>
      <c r="DB17" s="576"/>
      <c r="DC17" s="576"/>
      <c r="DD17" s="576"/>
      <c r="DE17" s="576"/>
      <c r="DF17" s="576"/>
      <c r="DG17" s="576"/>
      <c r="DH17" s="576"/>
      <c r="DI17" s="576"/>
      <c r="DJ17" s="576"/>
      <c r="DK17" s="577"/>
      <c r="DL17" s="584">
        <v>18262</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34299492</v>
      </c>
      <c r="BE18" s="576"/>
      <c r="BF18" s="576"/>
      <c r="BG18" s="576"/>
      <c r="BH18" s="576"/>
      <c r="BI18" s="576"/>
      <c r="BJ18" s="576"/>
      <c r="BK18" s="577"/>
      <c r="BL18" s="578">
        <v>35.1</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68596996</v>
      </c>
      <c r="CN18" s="576"/>
      <c r="CO18" s="576"/>
      <c r="CP18" s="576"/>
      <c r="CQ18" s="576"/>
      <c r="CR18" s="576"/>
      <c r="CS18" s="576"/>
      <c r="CT18" s="577"/>
      <c r="CU18" s="580">
        <v>13.5</v>
      </c>
      <c r="CV18" s="581"/>
      <c r="CW18" s="581"/>
      <c r="CX18" s="586"/>
      <c r="CY18" s="584" t="s">
        <v>118</v>
      </c>
      <c r="CZ18" s="576"/>
      <c r="DA18" s="576"/>
      <c r="DB18" s="576"/>
      <c r="DC18" s="576"/>
      <c r="DD18" s="576"/>
      <c r="DE18" s="576"/>
      <c r="DF18" s="576"/>
      <c r="DG18" s="576"/>
      <c r="DH18" s="576"/>
      <c r="DI18" s="576"/>
      <c r="DJ18" s="576"/>
      <c r="DK18" s="577"/>
      <c r="DL18" s="584">
        <v>67172676</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189675034</v>
      </c>
      <c r="S19" s="576"/>
      <c r="T19" s="576"/>
      <c r="U19" s="576"/>
      <c r="V19" s="576"/>
      <c r="W19" s="576"/>
      <c r="X19" s="576"/>
      <c r="Y19" s="577"/>
      <c r="Z19" s="580">
        <v>35.299999999999997</v>
      </c>
      <c r="AA19" s="581"/>
      <c r="AB19" s="581"/>
      <c r="AC19" s="586"/>
      <c r="AD19" s="584">
        <v>186189916</v>
      </c>
      <c r="AE19" s="576"/>
      <c r="AF19" s="576"/>
      <c r="AG19" s="576"/>
      <c r="AH19" s="576"/>
      <c r="AI19" s="576"/>
      <c r="AJ19" s="576"/>
      <c r="AK19" s="577"/>
      <c r="AL19" s="580">
        <v>66.099999999999994</v>
      </c>
      <c r="AM19" s="581"/>
      <c r="AN19" s="581"/>
      <c r="AO19" s="582"/>
      <c r="AP19" s="572" t="s">
        <v>239</v>
      </c>
      <c r="AQ19" s="573"/>
      <c r="AR19" s="573"/>
      <c r="AS19" s="573"/>
      <c r="AT19" s="573"/>
      <c r="AU19" s="573"/>
      <c r="AV19" s="573"/>
      <c r="AW19" s="573"/>
      <c r="AX19" s="573"/>
      <c r="AY19" s="573"/>
      <c r="AZ19" s="573"/>
      <c r="BA19" s="573"/>
      <c r="BB19" s="573"/>
      <c r="BC19" s="574"/>
      <c r="BD19" s="575">
        <v>1058510</v>
      </c>
      <c r="BE19" s="576"/>
      <c r="BF19" s="576"/>
      <c r="BG19" s="576"/>
      <c r="BH19" s="576"/>
      <c r="BI19" s="576"/>
      <c r="BJ19" s="576"/>
      <c r="BK19" s="577"/>
      <c r="BL19" s="578">
        <v>1.1000000000000001</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v>3896</v>
      </c>
      <c r="CN19" s="576"/>
      <c r="CO19" s="576"/>
      <c r="CP19" s="576"/>
      <c r="CQ19" s="576"/>
      <c r="CR19" s="576"/>
      <c r="CS19" s="576"/>
      <c r="CT19" s="577"/>
      <c r="CU19" s="580">
        <v>0</v>
      </c>
      <c r="CV19" s="581"/>
      <c r="CW19" s="581"/>
      <c r="CX19" s="586"/>
      <c r="CY19" s="584" t="s">
        <v>118</v>
      </c>
      <c r="CZ19" s="576"/>
      <c r="DA19" s="576"/>
      <c r="DB19" s="576"/>
      <c r="DC19" s="576"/>
      <c r="DD19" s="576"/>
      <c r="DE19" s="576"/>
      <c r="DF19" s="576"/>
      <c r="DG19" s="576"/>
      <c r="DH19" s="576"/>
      <c r="DI19" s="576"/>
      <c r="DJ19" s="576"/>
      <c r="DK19" s="577"/>
      <c r="DL19" s="584">
        <v>3896</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186189916</v>
      </c>
      <c r="S20" s="576"/>
      <c r="T20" s="576"/>
      <c r="U20" s="576"/>
      <c r="V20" s="576"/>
      <c r="W20" s="576"/>
      <c r="X20" s="576"/>
      <c r="Y20" s="577"/>
      <c r="Z20" s="580">
        <v>34.6</v>
      </c>
      <c r="AA20" s="581"/>
      <c r="AB20" s="581"/>
      <c r="AC20" s="586"/>
      <c r="AD20" s="584">
        <v>186189916</v>
      </c>
      <c r="AE20" s="576"/>
      <c r="AF20" s="576"/>
      <c r="AG20" s="576"/>
      <c r="AH20" s="576"/>
      <c r="AI20" s="576"/>
      <c r="AJ20" s="576"/>
      <c r="AK20" s="577"/>
      <c r="AL20" s="580">
        <v>66.099999999999994</v>
      </c>
      <c r="AM20" s="581"/>
      <c r="AN20" s="581"/>
      <c r="AO20" s="582"/>
      <c r="AP20" s="572" t="s">
        <v>242</v>
      </c>
      <c r="AQ20" s="590"/>
      <c r="AR20" s="590"/>
      <c r="AS20" s="590"/>
      <c r="AT20" s="590"/>
      <c r="AU20" s="590"/>
      <c r="AV20" s="590"/>
      <c r="AW20" s="590"/>
      <c r="AX20" s="590"/>
      <c r="AY20" s="590"/>
      <c r="AZ20" s="590"/>
      <c r="BA20" s="590"/>
      <c r="BB20" s="590"/>
      <c r="BC20" s="591"/>
      <c r="BD20" s="575">
        <v>667183</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3483607</v>
      </c>
      <c r="S21" s="576"/>
      <c r="T21" s="576"/>
      <c r="U21" s="576"/>
      <c r="V21" s="576"/>
      <c r="W21" s="576"/>
      <c r="X21" s="576"/>
      <c r="Y21" s="577"/>
      <c r="Z21" s="580">
        <v>0.6</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82689</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71817</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71817</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1511</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4701474</v>
      </c>
      <c r="BE22" s="576"/>
      <c r="BF22" s="576"/>
      <c r="BG22" s="576"/>
      <c r="BH22" s="576"/>
      <c r="BI22" s="576"/>
      <c r="BJ22" s="576"/>
      <c r="BK22" s="577"/>
      <c r="BL22" s="580">
        <v>4.8</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566617</v>
      </c>
      <c r="CN22" s="576"/>
      <c r="CO22" s="576"/>
      <c r="CP22" s="576"/>
      <c r="CQ22" s="576"/>
      <c r="CR22" s="576"/>
      <c r="CS22" s="576"/>
      <c r="CT22" s="577"/>
      <c r="CU22" s="580">
        <v>0.1</v>
      </c>
      <c r="CV22" s="581"/>
      <c r="CW22" s="581"/>
      <c r="CX22" s="586"/>
      <c r="CY22" s="584" t="s">
        <v>118</v>
      </c>
      <c r="CZ22" s="576"/>
      <c r="DA22" s="576"/>
      <c r="DB22" s="576"/>
      <c r="DC22" s="576"/>
      <c r="DD22" s="576"/>
      <c r="DE22" s="576"/>
      <c r="DF22" s="576"/>
      <c r="DG22" s="576"/>
      <c r="DH22" s="576"/>
      <c r="DI22" s="576"/>
      <c r="DJ22" s="576"/>
      <c r="DK22" s="577"/>
      <c r="DL22" s="584">
        <v>566617</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306440452</v>
      </c>
      <c r="S23" s="576"/>
      <c r="T23" s="576"/>
      <c r="U23" s="576"/>
      <c r="V23" s="576"/>
      <c r="W23" s="576"/>
      <c r="X23" s="576"/>
      <c r="Y23" s="577"/>
      <c r="Z23" s="580">
        <v>57</v>
      </c>
      <c r="AA23" s="581"/>
      <c r="AB23" s="581"/>
      <c r="AC23" s="586"/>
      <c r="AD23" s="584">
        <v>280449012</v>
      </c>
      <c r="AE23" s="576"/>
      <c r="AF23" s="576"/>
      <c r="AG23" s="576"/>
      <c r="AH23" s="576"/>
      <c r="AI23" s="576"/>
      <c r="AJ23" s="576"/>
      <c r="AK23" s="577"/>
      <c r="AL23" s="580">
        <v>99.5</v>
      </c>
      <c r="AM23" s="581"/>
      <c r="AN23" s="581"/>
      <c r="AO23" s="582"/>
      <c r="AP23" s="572" t="s">
        <v>251</v>
      </c>
      <c r="AQ23" s="573"/>
      <c r="AR23" s="573"/>
      <c r="AS23" s="573"/>
      <c r="AT23" s="573"/>
      <c r="AU23" s="573"/>
      <c r="AV23" s="573"/>
      <c r="AW23" s="573"/>
      <c r="AX23" s="573"/>
      <c r="AY23" s="573"/>
      <c r="AZ23" s="573"/>
      <c r="BA23" s="573"/>
      <c r="BB23" s="573"/>
      <c r="BC23" s="574"/>
      <c r="BD23" s="575">
        <v>8535606</v>
      </c>
      <c r="BE23" s="576"/>
      <c r="BF23" s="576"/>
      <c r="BG23" s="576"/>
      <c r="BH23" s="576"/>
      <c r="BI23" s="576"/>
      <c r="BJ23" s="576"/>
      <c r="BK23" s="577"/>
      <c r="BL23" s="580">
        <v>8.6999999999999993</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708680</v>
      </c>
      <c r="CN23" s="576"/>
      <c r="CO23" s="576"/>
      <c r="CP23" s="576"/>
      <c r="CQ23" s="576"/>
      <c r="CR23" s="576"/>
      <c r="CS23" s="576"/>
      <c r="CT23" s="577"/>
      <c r="CU23" s="580">
        <v>0.1</v>
      </c>
      <c r="CV23" s="581"/>
      <c r="CW23" s="581"/>
      <c r="CX23" s="586"/>
      <c r="CY23" s="584" t="s">
        <v>118</v>
      </c>
      <c r="CZ23" s="576"/>
      <c r="DA23" s="576"/>
      <c r="DB23" s="576"/>
      <c r="DC23" s="576"/>
      <c r="DD23" s="576"/>
      <c r="DE23" s="576"/>
      <c r="DF23" s="576"/>
      <c r="DG23" s="576"/>
      <c r="DH23" s="576"/>
      <c r="DI23" s="576"/>
      <c r="DJ23" s="576"/>
      <c r="DK23" s="577"/>
      <c r="DL23" s="584">
        <v>708680</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138484</v>
      </c>
      <c r="S24" s="576"/>
      <c r="T24" s="576"/>
      <c r="U24" s="576"/>
      <c r="V24" s="576"/>
      <c r="W24" s="576"/>
      <c r="X24" s="576"/>
      <c r="Y24" s="577"/>
      <c r="Z24" s="580">
        <v>0</v>
      </c>
      <c r="AA24" s="581"/>
      <c r="AB24" s="581"/>
      <c r="AC24" s="586"/>
      <c r="AD24" s="584">
        <v>138484</v>
      </c>
      <c r="AE24" s="576"/>
      <c r="AF24" s="576"/>
      <c r="AG24" s="576"/>
      <c r="AH24" s="576"/>
      <c r="AI24" s="576"/>
      <c r="AJ24" s="576"/>
      <c r="AK24" s="577"/>
      <c r="AL24" s="580">
        <v>0</v>
      </c>
      <c r="AM24" s="581"/>
      <c r="AN24" s="581"/>
      <c r="AO24" s="582"/>
      <c r="AP24" s="572" t="s">
        <v>254</v>
      </c>
      <c r="AQ24" s="573"/>
      <c r="AR24" s="573"/>
      <c r="AS24" s="573"/>
      <c r="AT24" s="573"/>
      <c r="AU24" s="573"/>
      <c r="AV24" s="573"/>
      <c r="AW24" s="573"/>
      <c r="AX24" s="573"/>
      <c r="AY24" s="573"/>
      <c r="AZ24" s="573"/>
      <c r="BA24" s="573"/>
      <c r="BB24" s="573"/>
      <c r="BC24" s="574"/>
      <c r="BD24" s="575">
        <v>1169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2560367</v>
      </c>
      <c r="S25" s="576"/>
      <c r="T25" s="576"/>
      <c r="U25" s="576"/>
      <c r="V25" s="576"/>
      <c r="W25" s="576"/>
      <c r="X25" s="576"/>
      <c r="Y25" s="577"/>
      <c r="Z25" s="580">
        <v>0.5</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16812239</v>
      </c>
      <c r="CN25" s="576"/>
      <c r="CO25" s="576"/>
      <c r="CP25" s="576"/>
      <c r="CQ25" s="576"/>
      <c r="CR25" s="576"/>
      <c r="CS25" s="576"/>
      <c r="CT25" s="577"/>
      <c r="CU25" s="580">
        <v>3.3</v>
      </c>
      <c r="CV25" s="581"/>
      <c r="CW25" s="581"/>
      <c r="CX25" s="586"/>
      <c r="CY25" s="584" t="s">
        <v>118</v>
      </c>
      <c r="CZ25" s="576"/>
      <c r="DA25" s="576"/>
      <c r="DB25" s="576"/>
      <c r="DC25" s="576"/>
      <c r="DD25" s="576"/>
      <c r="DE25" s="576"/>
      <c r="DF25" s="576"/>
      <c r="DG25" s="576"/>
      <c r="DH25" s="576"/>
      <c r="DI25" s="576"/>
      <c r="DJ25" s="576"/>
      <c r="DK25" s="577"/>
      <c r="DL25" s="584">
        <v>16812239</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4085720</v>
      </c>
      <c r="S26" s="576"/>
      <c r="T26" s="576"/>
      <c r="U26" s="576"/>
      <c r="V26" s="576"/>
      <c r="W26" s="576"/>
      <c r="X26" s="576"/>
      <c r="Y26" s="577"/>
      <c r="Z26" s="580">
        <v>0.8</v>
      </c>
      <c r="AA26" s="581"/>
      <c r="AB26" s="581"/>
      <c r="AC26" s="586"/>
      <c r="AD26" s="584">
        <v>525383</v>
      </c>
      <c r="AE26" s="576"/>
      <c r="AF26" s="576"/>
      <c r="AG26" s="576"/>
      <c r="AH26" s="576"/>
      <c r="AI26" s="576"/>
      <c r="AJ26" s="576"/>
      <c r="AK26" s="577"/>
      <c r="AL26" s="580">
        <v>0.2</v>
      </c>
      <c r="AM26" s="581"/>
      <c r="AN26" s="581"/>
      <c r="AO26" s="582"/>
      <c r="AP26" s="572" t="s">
        <v>260</v>
      </c>
      <c r="AQ26" s="573"/>
      <c r="AR26" s="573"/>
      <c r="AS26" s="573"/>
      <c r="AT26" s="573"/>
      <c r="AU26" s="573"/>
      <c r="AV26" s="573"/>
      <c r="AW26" s="573"/>
      <c r="AX26" s="573"/>
      <c r="AY26" s="573"/>
      <c r="AZ26" s="573"/>
      <c r="BA26" s="573"/>
      <c r="BB26" s="573"/>
      <c r="BC26" s="574"/>
      <c r="BD26" s="575">
        <v>1244291</v>
      </c>
      <c r="BE26" s="576"/>
      <c r="BF26" s="576"/>
      <c r="BG26" s="576"/>
      <c r="BH26" s="576"/>
      <c r="BI26" s="576"/>
      <c r="BJ26" s="576"/>
      <c r="BK26" s="577"/>
      <c r="BL26" s="580">
        <v>1.3</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59838</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59838</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1140615</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398328</v>
      </c>
      <c r="BE27" s="576"/>
      <c r="BF27" s="576"/>
      <c r="BG27" s="576"/>
      <c r="BH27" s="576"/>
      <c r="BI27" s="576"/>
      <c r="BJ27" s="576"/>
      <c r="BK27" s="577"/>
      <c r="BL27" s="580">
        <v>0.4</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83943058</v>
      </c>
      <c r="S28" s="576"/>
      <c r="T28" s="576"/>
      <c r="U28" s="576"/>
      <c r="V28" s="576"/>
      <c r="W28" s="576"/>
      <c r="X28" s="576"/>
      <c r="Y28" s="577"/>
      <c r="Z28" s="580">
        <v>15.6</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11450</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11450</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289782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289782</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2002326</v>
      </c>
      <c r="S30" s="576"/>
      <c r="T30" s="576"/>
      <c r="U30" s="576"/>
      <c r="V30" s="576"/>
      <c r="W30" s="576"/>
      <c r="X30" s="576"/>
      <c r="Y30" s="577"/>
      <c r="Z30" s="580">
        <v>0.4</v>
      </c>
      <c r="AA30" s="581"/>
      <c r="AB30" s="581"/>
      <c r="AC30" s="586"/>
      <c r="AD30" s="584">
        <v>711403</v>
      </c>
      <c r="AE30" s="576"/>
      <c r="AF30" s="576"/>
      <c r="AG30" s="576"/>
      <c r="AH30" s="576"/>
      <c r="AI30" s="576"/>
      <c r="AJ30" s="576"/>
      <c r="AK30" s="577"/>
      <c r="AL30" s="580">
        <v>0.3</v>
      </c>
      <c r="AM30" s="581"/>
      <c r="AN30" s="581"/>
      <c r="AO30" s="582"/>
      <c r="AP30" s="572" t="s">
        <v>272</v>
      </c>
      <c r="AQ30" s="573"/>
      <c r="AR30" s="573"/>
      <c r="AS30" s="573"/>
      <c r="AT30" s="573"/>
      <c r="AU30" s="573"/>
      <c r="AV30" s="573"/>
      <c r="AW30" s="573"/>
      <c r="AX30" s="573"/>
      <c r="AY30" s="573"/>
      <c r="AZ30" s="573"/>
      <c r="BA30" s="573"/>
      <c r="BB30" s="573"/>
      <c r="BC30" s="574"/>
      <c r="BD30" s="575">
        <v>386878</v>
      </c>
      <c r="BE30" s="576"/>
      <c r="BF30" s="576"/>
      <c r="BG30" s="576"/>
      <c r="BH30" s="576"/>
      <c r="BI30" s="576"/>
      <c r="BJ30" s="576"/>
      <c r="BK30" s="577"/>
      <c r="BL30" s="580">
        <v>0.4</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1682939</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1682939</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103399</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13775155</v>
      </c>
      <c r="S32" s="576"/>
      <c r="T32" s="576"/>
      <c r="U32" s="576"/>
      <c r="V32" s="576"/>
      <c r="W32" s="576"/>
      <c r="X32" s="576"/>
      <c r="Y32" s="577"/>
      <c r="Z32" s="580">
        <v>2.6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97623606</v>
      </c>
      <c r="BE32" s="576"/>
      <c r="BF32" s="576"/>
      <c r="BG32" s="576"/>
      <c r="BH32" s="576"/>
      <c r="BI32" s="576"/>
      <c r="BJ32" s="576"/>
      <c r="BK32" s="577"/>
      <c r="BL32" s="580">
        <v>100</v>
      </c>
      <c r="BM32" s="581"/>
      <c r="BN32" s="581"/>
      <c r="BO32" s="586"/>
      <c r="BP32" s="584">
        <v>683241</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509639149</v>
      </c>
      <c r="CN32" s="596"/>
      <c r="CO32" s="596"/>
      <c r="CP32" s="596"/>
      <c r="CQ32" s="596"/>
      <c r="CR32" s="596"/>
      <c r="CS32" s="596"/>
      <c r="CT32" s="597"/>
      <c r="CU32" s="601">
        <v>100</v>
      </c>
      <c r="CV32" s="602"/>
      <c r="CW32" s="602"/>
      <c r="CX32" s="603"/>
      <c r="CY32" s="584">
        <v>113286790</v>
      </c>
      <c r="CZ32" s="576"/>
      <c r="DA32" s="576"/>
      <c r="DB32" s="576"/>
      <c r="DC32" s="576"/>
      <c r="DD32" s="576"/>
      <c r="DE32" s="576"/>
      <c r="DF32" s="576"/>
      <c r="DG32" s="576"/>
      <c r="DH32" s="576"/>
      <c r="DI32" s="576"/>
      <c r="DJ32" s="576"/>
      <c r="DK32" s="577"/>
      <c r="DL32" s="584">
        <v>331211964</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33394746</v>
      </c>
      <c r="S33" s="576"/>
      <c r="T33" s="576"/>
      <c r="U33" s="576"/>
      <c r="V33" s="576"/>
      <c r="W33" s="576"/>
      <c r="X33" s="576"/>
      <c r="Y33" s="577"/>
      <c r="Z33" s="580">
        <v>6.2</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41074643</v>
      </c>
      <c r="S34" s="576"/>
      <c r="T34" s="576"/>
      <c r="U34" s="576"/>
      <c r="V34" s="576"/>
      <c r="W34" s="576"/>
      <c r="X34" s="576"/>
      <c r="Y34" s="577"/>
      <c r="Z34" s="580">
        <v>7.6</v>
      </c>
      <c r="AA34" s="581"/>
      <c r="AB34" s="581"/>
      <c r="AC34" s="586"/>
      <c r="AD34" s="584">
        <v>56495</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48939741</v>
      </c>
      <c r="S35" s="576"/>
      <c r="T35" s="576"/>
      <c r="U35" s="576"/>
      <c r="V35" s="576"/>
      <c r="W35" s="576"/>
      <c r="X35" s="576"/>
      <c r="Y35" s="577"/>
      <c r="Z35" s="580">
        <v>9.1</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202049472</v>
      </c>
      <c r="CN35" s="565"/>
      <c r="CO35" s="565"/>
      <c r="CP35" s="565"/>
      <c r="CQ35" s="565"/>
      <c r="CR35" s="565"/>
      <c r="CS35" s="565"/>
      <c r="CT35" s="566"/>
      <c r="CU35" s="569">
        <v>39.6</v>
      </c>
      <c r="CV35" s="570"/>
      <c r="CW35" s="570"/>
      <c r="CX35" s="609"/>
      <c r="CY35" s="610">
        <v>181711908</v>
      </c>
      <c r="CZ35" s="565"/>
      <c r="DA35" s="565"/>
      <c r="DB35" s="565"/>
      <c r="DC35" s="565"/>
      <c r="DD35" s="565"/>
      <c r="DE35" s="565"/>
      <c r="DF35" s="566"/>
      <c r="DG35" s="610">
        <v>177987072</v>
      </c>
      <c r="DH35" s="565"/>
      <c r="DI35" s="565"/>
      <c r="DJ35" s="565"/>
      <c r="DK35" s="565"/>
      <c r="DL35" s="565"/>
      <c r="DM35" s="565"/>
      <c r="DN35" s="565"/>
      <c r="DO35" s="565"/>
      <c r="DP35" s="565"/>
      <c r="DQ35" s="566"/>
      <c r="DR35" s="569">
        <v>63</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120528609</v>
      </c>
      <c r="CN36" s="604"/>
      <c r="CO36" s="604"/>
      <c r="CP36" s="604"/>
      <c r="CQ36" s="604"/>
      <c r="CR36" s="604"/>
      <c r="CS36" s="604"/>
      <c r="CT36" s="605"/>
      <c r="CU36" s="580">
        <v>23.6</v>
      </c>
      <c r="CV36" s="606"/>
      <c r="CW36" s="606"/>
      <c r="CX36" s="607"/>
      <c r="CY36" s="584">
        <v>104671036</v>
      </c>
      <c r="CZ36" s="604"/>
      <c r="DA36" s="604"/>
      <c r="DB36" s="604"/>
      <c r="DC36" s="604"/>
      <c r="DD36" s="604"/>
      <c r="DE36" s="604"/>
      <c r="DF36" s="605"/>
      <c r="DG36" s="584">
        <v>103038469</v>
      </c>
      <c r="DH36" s="604"/>
      <c r="DI36" s="604"/>
      <c r="DJ36" s="604"/>
      <c r="DK36" s="604"/>
      <c r="DL36" s="604"/>
      <c r="DM36" s="604"/>
      <c r="DN36" s="604"/>
      <c r="DO36" s="604"/>
      <c r="DP36" s="604"/>
      <c r="DQ36" s="605"/>
      <c r="DR36" s="580">
        <v>36.5</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589941</v>
      </c>
      <c r="S37" s="576"/>
      <c r="T37" s="576"/>
      <c r="U37" s="576"/>
      <c r="V37" s="576"/>
      <c r="W37" s="576"/>
      <c r="X37" s="576"/>
      <c r="Y37" s="577"/>
      <c r="Z37" s="580">
        <v>0.1</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84489919</v>
      </c>
      <c r="CN37" s="576"/>
      <c r="CO37" s="576"/>
      <c r="CP37" s="576"/>
      <c r="CQ37" s="576"/>
      <c r="CR37" s="576"/>
      <c r="CS37" s="576"/>
      <c r="CT37" s="577"/>
      <c r="CU37" s="580">
        <v>16.600000000000001</v>
      </c>
      <c r="CV37" s="606"/>
      <c r="CW37" s="606"/>
      <c r="CX37" s="607"/>
      <c r="CY37" s="584">
        <v>72344801</v>
      </c>
      <c r="CZ37" s="604"/>
      <c r="DA37" s="604"/>
      <c r="DB37" s="604"/>
      <c r="DC37" s="604"/>
      <c r="DD37" s="604"/>
      <c r="DE37" s="604"/>
      <c r="DF37" s="605"/>
      <c r="DG37" s="584">
        <v>72325291</v>
      </c>
      <c r="DH37" s="604"/>
      <c r="DI37" s="604"/>
      <c r="DJ37" s="604"/>
      <c r="DK37" s="604"/>
      <c r="DL37" s="604"/>
      <c r="DM37" s="604"/>
      <c r="DN37" s="604"/>
      <c r="DO37" s="604"/>
      <c r="DP37" s="604"/>
      <c r="DQ37" s="605"/>
      <c r="DR37" s="580">
        <v>25.6</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537598706</v>
      </c>
      <c r="S38" s="596"/>
      <c r="T38" s="596"/>
      <c r="U38" s="596"/>
      <c r="V38" s="596"/>
      <c r="W38" s="596"/>
      <c r="X38" s="596"/>
      <c r="Y38" s="597"/>
      <c r="Z38" s="601">
        <v>100</v>
      </c>
      <c r="AA38" s="602"/>
      <c r="AB38" s="602"/>
      <c r="AC38" s="603"/>
      <c r="AD38" s="611">
        <v>281880777</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13045431</v>
      </c>
      <c r="CN38" s="604"/>
      <c r="CO38" s="604"/>
      <c r="CP38" s="604"/>
      <c r="CQ38" s="604"/>
      <c r="CR38" s="604"/>
      <c r="CS38" s="604"/>
      <c r="CT38" s="605"/>
      <c r="CU38" s="580">
        <v>2.6</v>
      </c>
      <c r="CV38" s="606"/>
      <c r="CW38" s="606"/>
      <c r="CX38" s="607"/>
      <c r="CY38" s="584">
        <v>9989760</v>
      </c>
      <c r="CZ38" s="604"/>
      <c r="DA38" s="604"/>
      <c r="DB38" s="604"/>
      <c r="DC38" s="604"/>
      <c r="DD38" s="604"/>
      <c r="DE38" s="604"/>
      <c r="DF38" s="605"/>
      <c r="DG38" s="584">
        <v>9976104</v>
      </c>
      <c r="DH38" s="604"/>
      <c r="DI38" s="604"/>
      <c r="DJ38" s="604"/>
      <c r="DK38" s="604"/>
      <c r="DL38" s="604"/>
      <c r="DM38" s="604"/>
      <c r="DN38" s="604"/>
      <c r="DO38" s="604"/>
      <c r="DP38" s="604"/>
      <c r="DQ38" s="605"/>
      <c r="DR38" s="580">
        <v>3.5</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68475432</v>
      </c>
      <c r="CN39" s="576"/>
      <c r="CO39" s="576"/>
      <c r="CP39" s="576"/>
      <c r="CQ39" s="576"/>
      <c r="CR39" s="576"/>
      <c r="CS39" s="576"/>
      <c r="CT39" s="577"/>
      <c r="CU39" s="580">
        <v>13.4</v>
      </c>
      <c r="CV39" s="606"/>
      <c r="CW39" s="606"/>
      <c r="CX39" s="607"/>
      <c r="CY39" s="584">
        <v>67051112</v>
      </c>
      <c r="CZ39" s="604"/>
      <c r="DA39" s="604"/>
      <c r="DB39" s="604"/>
      <c r="DC39" s="604"/>
      <c r="DD39" s="604"/>
      <c r="DE39" s="604"/>
      <c r="DF39" s="605"/>
      <c r="DG39" s="584">
        <v>64972499</v>
      </c>
      <c r="DH39" s="604"/>
      <c r="DI39" s="604"/>
      <c r="DJ39" s="604"/>
      <c r="DK39" s="604"/>
      <c r="DL39" s="604"/>
      <c r="DM39" s="604"/>
      <c r="DN39" s="604"/>
      <c r="DO39" s="604"/>
      <c r="DP39" s="604"/>
      <c r="DQ39" s="605"/>
      <c r="DR39" s="580">
        <v>23</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68474648</v>
      </c>
      <c r="CN40" s="604"/>
      <c r="CO40" s="604"/>
      <c r="CP40" s="604"/>
      <c r="CQ40" s="604"/>
      <c r="CR40" s="604"/>
      <c r="CS40" s="604"/>
      <c r="CT40" s="605"/>
      <c r="CU40" s="580">
        <v>13.4</v>
      </c>
      <c r="CV40" s="606"/>
      <c r="CW40" s="606"/>
      <c r="CX40" s="607"/>
      <c r="CY40" s="584">
        <v>67050328</v>
      </c>
      <c r="CZ40" s="604"/>
      <c r="DA40" s="604"/>
      <c r="DB40" s="604"/>
      <c r="DC40" s="604"/>
      <c r="DD40" s="604"/>
      <c r="DE40" s="604"/>
      <c r="DF40" s="605"/>
      <c r="DG40" s="584">
        <v>64971715</v>
      </c>
      <c r="DH40" s="604"/>
      <c r="DI40" s="604"/>
      <c r="DJ40" s="604"/>
      <c r="DK40" s="604"/>
      <c r="DL40" s="604"/>
      <c r="DM40" s="604"/>
      <c r="DN40" s="604"/>
      <c r="DO40" s="604"/>
      <c r="DP40" s="604"/>
      <c r="DQ40" s="605"/>
      <c r="DR40" s="580">
        <v>23</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63817304</v>
      </c>
      <c r="CN41" s="576"/>
      <c r="CO41" s="576"/>
      <c r="CP41" s="576"/>
      <c r="CQ41" s="576"/>
      <c r="CR41" s="576"/>
      <c r="CS41" s="576"/>
      <c r="CT41" s="577"/>
      <c r="CU41" s="580">
        <v>12.5</v>
      </c>
      <c r="CV41" s="606"/>
      <c r="CW41" s="606"/>
      <c r="CX41" s="607"/>
      <c r="CY41" s="584">
        <v>62422117</v>
      </c>
      <c r="CZ41" s="604"/>
      <c r="DA41" s="604"/>
      <c r="DB41" s="604"/>
      <c r="DC41" s="604"/>
      <c r="DD41" s="604"/>
      <c r="DE41" s="604"/>
      <c r="DF41" s="605"/>
      <c r="DG41" s="584">
        <v>60343504</v>
      </c>
      <c r="DH41" s="604"/>
      <c r="DI41" s="604"/>
      <c r="DJ41" s="604"/>
      <c r="DK41" s="604"/>
      <c r="DL41" s="604"/>
      <c r="DM41" s="604"/>
      <c r="DN41" s="604"/>
      <c r="DO41" s="604"/>
      <c r="DP41" s="604"/>
      <c r="DQ41" s="605"/>
      <c r="DR41" s="580">
        <v>21.4</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99.7</v>
      </c>
      <c r="BE42" s="632"/>
      <c r="BF42" s="632"/>
      <c r="BG42" s="632"/>
      <c r="BH42" s="632"/>
      <c r="BI42" s="632">
        <v>99.3</v>
      </c>
      <c r="BJ42" s="632"/>
      <c r="BK42" s="632"/>
      <c r="BL42" s="632"/>
      <c r="BM42" s="633"/>
      <c r="BN42" s="631">
        <v>99.7</v>
      </c>
      <c r="BO42" s="632"/>
      <c r="BP42" s="632"/>
      <c r="BQ42" s="632"/>
      <c r="BR42" s="632"/>
      <c r="BS42" s="632">
        <v>99.5</v>
      </c>
      <c r="BT42" s="632"/>
      <c r="BU42" s="632"/>
      <c r="BV42" s="632"/>
      <c r="BW42" s="633"/>
      <c r="BY42" s="615"/>
      <c r="BZ42" s="616"/>
      <c r="CA42" s="572" t="s">
        <v>303</v>
      </c>
      <c r="CB42" s="573"/>
      <c r="CC42" s="573"/>
      <c r="CD42" s="573"/>
      <c r="CE42" s="573"/>
      <c r="CF42" s="573"/>
      <c r="CG42" s="573"/>
      <c r="CH42" s="573"/>
      <c r="CI42" s="573"/>
      <c r="CJ42" s="573"/>
      <c r="CK42" s="573"/>
      <c r="CL42" s="574"/>
      <c r="CM42" s="575">
        <v>4657344</v>
      </c>
      <c r="CN42" s="604"/>
      <c r="CO42" s="604"/>
      <c r="CP42" s="604"/>
      <c r="CQ42" s="604"/>
      <c r="CR42" s="604"/>
      <c r="CS42" s="604"/>
      <c r="CT42" s="605"/>
      <c r="CU42" s="580">
        <v>0.9</v>
      </c>
      <c r="CV42" s="606"/>
      <c r="CW42" s="606"/>
      <c r="CX42" s="607"/>
      <c r="CY42" s="584">
        <v>4628211</v>
      </c>
      <c r="CZ42" s="604"/>
      <c r="DA42" s="604"/>
      <c r="DB42" s="604"/>
      <c r="DC42" s="604"/>
      <c r="DD42" s="604"/>
      <c r="DE42" s="604"/>
      <c r="DF42" s="605"/>
      <c r="DG42" s="584">
        <v>4628211</v>
      </c>
      <c r="DH42" s="604"/>
      <c r="DI42" s="604"/>
      <c r="DJ42" s="604"/>
      <c r="DK42" s="604"/>
      <c r="DL42" s="604"/>
      <c r="DM42" s="604"/>
      <c r="DN42" s="604"/>
      <c r="DO42" s="604"/>
      <c r="DP42" s="604"/>
      <c r="DQ42" s="605"/>
      <c r="DR42" s="580">
        <v>1.6</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99.5</v>
      </c>
      <c r="BE43" s="620"/>
      <c r="BF43" s="620"/>
      <c r="BG43" s="620"/>
      <c r="BH43" s="620"/>
      <c r="BI43" s="620">
        <v>98.5</v>
      </c>
      <c r="BJ43" s="620"/>
      <c r="BK43" s="620"/>
      <c r="BL43" s="620"/>
      <c r="BM43" s="621"/>
      <c r="BN43" s="619">
        <v>99.5</v>
      </c>
      <c r="BO43" s="620"/>
      <c r="BP43" s="620"/>
      <c r="BQ43" s="620"/>
      <c r="BR43" s="620"/>
      <c r="BS43" s="620">
        <v>98.7</v>
      </c>
      <c r="BT43" s="620"/>
      <c r="BU43" s="620"/>
      <c r="BV43" s="620"/>
      <c r="BW43" s="621"/>
      <c r="BY43" s="617"/>
      <c r="BZ43" s="618"/>
      <c r="CA43" s="572" t="s">
        <v>306</v>
      </c>
      <c r="CB43" s="573"/>
      <c r="CC43" s="573"/>
      <c r="CD43" s="573"/>
      <c r="CE43" s="573"/>
      <c r="CF43" s="573"/>
      <c r="CG43" s="573"/>
      <c r="CH43" s="573"/>
      <c r="CI43" s="573"/>
      <c r="CJ43" s="573"/>
      <c r="CK43" s="573"/>
      <c r="CL43" s="574"/>
      <c r="CM43" s="575">
        <v>784</v>
      </c>
      <c r="CN43" s="576"/>
      <c r="CO43" s="576"/>
      <c r="CP43" s="576"/>
      <c r="CQ43" s="576"/>
      <c r="CR43" s="576"/>
      <c r="CS43" s="576"/>
      <c r="CT43" s="577"/>
      <c r="CU43" s="580">
        <v>0</v>
      </c>
      <c r="CV43" s="606"/>
      <c r="CW43" s="606"/>
      <c r="CX43" s="607"/>
      <c r="CY43" s="584">
        <v>784</v>
      </c>
      <c r="CZ43" s="604"/>
      <c r="DA43" s="604"/>
      <c r="DB43" s="604"/>
      <c r="DC43" s="604"/>
      <c r="DD43" s="604"/>
      <c r="DE43" s="604"/>
      <c r="DF43" s="605"/>
      <c r="DG43" s="584">
        <v>784</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99.9</v>
      </c>
      <c r="BE44" s="635"/>
      <c r="BF44" s="635"/>
      <c r="BG44" s="635"/>
      <c r="BH44" s="635"/>
      <c r="BI44" s="635">
        <v>99.7</v>
      </c>
      <c r="BJ44" s="635"/>
      <c r="BK44" s="635"/>
      <c r="BL44" s="635"/>
      <c r="BM44" s="636"/>
      <c r="BN44" s="634">
        <v>99.9</v>
      </c>
      <c r="BO44" s="635"/>
      <c r="BP44" s="635"/>
      <c r="BQ44" s="635"/>
      <c r="BR44" s="635"/>
      <c r="BS44" s="635">
        <v>99.7</v>
      </c>
      <c r="BT44" s="635"/>
      <c r="BU44" s="635"/>
      <c r="BV44" s="635"/>
      <c r="BW44" s="636"/>
      <c r="BY44" s="572" t="s">
        <v>308</v>
      </c>
      <c r="BZ44" s="573"/>
      <c r="CA44" s="573"/>
      <c r="CB44" s="573"/>
      <c r="CC44" s="573"/>
      <c r="CD44" s="573"/>
      <c r="CE44" s="573"/>
      <c r="CF44" s="573"/>
      <c r="CG44" s="573"/>
      <c r="CH44" s="573"/>
      <c r="CI44" s="573"/>
      <c r="CJ44" s="573"/>
      <c r="CK44" s="573"/>
      <c r="CL44" s="574"/>
      <c r="CM44" s="575">
        <v>189774759</v>
      </c>
      <c r="CN44" s="604"/>
      <c r="CO44" s="604"/>
      <c r="CP44" s="604"/>
      <c r="CQ44" s="604"/>
      <c r="CR44" s="604"/>
      <c r="CS44" s="604"/>
      <c r="CT44" s="605"/>
      <c r="CU44" s="580">
        <v>37.200000000000003</v>
      </c>
      <c r="CV44" s="606"/>
      <c r="CW44" s="606"/>
      <c r="CX44" s="607"/>
      <c r="CY44" s="584">
        <v>130605161</v>
      </c>
      <c r="CZ44" s="604"/>
      <c r="DA44" s="604"/>
      <c r="DB44" s="604"/>
      <c r="DC44" s="604"/>
      <c r="DD44" s="604"/>
      <c r="DE44" s="604"/>
      <c r="DF44" s="605"/>
      <c r="DG44" s="584">
        <v>73884512</v>
      </c>
      <c r="DH44" s="604"/>
      <c r="DI44" s="604"/>
      <c r="DJ44" s="604"/>
      <c r="DK44" s="604"/>
      <c r="DL44" s="604"/>
      <c r="DM44" s="604"/>
      <c r="DN44" s="604"/>
      <c r="DO44" s="604"/>
      <c r="DP44" s="604"/>
      <c r="DQ44" s="605"/>
      <c r="DR44" s="580">
        <v>26.2</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960438</v>
      </c>
      <c r="BE45" s="651"/>
      <c r="BF45" s="651"/>
      <c r="BG45" s="651"/>
      <c r="BH45" s="651"/>
      <c r="BI45" s="651"/>
      <c r="BJ45" s="651"/>
      <c r="BK45" s="651"/>
      <c r="BL45" s="651"/>
      <c r="BM45" s="652"/>
      <c r="BN45" s="650">
        <v>533096</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22298301</v>
      </c>
      <c r="CN45" s="576"/>
      <c r="CO45" s="576"/>
      <c r="CP45" s="576"/>
      <c r="CQ45" s="576"/>
      <c r="CR45" s="576"/>
      <c r="CS45" s="576"/>
      <c r="CT45" s="577"/>
      <c r="CU45" s="580">
        <v>4.4000000000000004</v>
      </c>
      <c r="CV45" s="606"/>
      <c r="CW45" s="606"/>
      <c r="CX45" s="607"/>
      <c r="CY45" s="584">
        <v>17360707</v>
      </c>
      <c r="CZ45" s="604"/>
      <c r="DA45" s="604"/>
      <c r="DB45" s="604"/>
      <c r="DC45" s="604"/>
      <c r="DD45" s="604"/>
      <c r="DE45" s="604"/>
      <c r="DF45" s="605"/>
      <c r="DG45" s="584">
        <v>13313147</v>
      </c>
      <c r="DH45" s="604"/>
      <c r="DI45" s="604"/>
      <c r="DJ45" s="604"/>
      <c r="DK45" s="604"/>
      <c r="DL45" s="604"/>
      <c r="DM45" s="604"/>
      <c r="DN45" s="604"/>
      <c r="DO45" s="604"/>
      <c r="DP45" s="604"/>
      <c r="DQ45" s="605"/>
      <c r="DR45" s="580">
        <v>4.7</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960438</v>
      </c>
      <c r="BE46" s="642"/>
      <c r="BF46" s="642"/>
      <c r="BG46" s="642"/>
      <c r="BH46" s="642"/>
      <c r="BI46" s="642"/>
      <c r="BJ46" s="642"/>
      <c r="BK46" s="642"/>
      <c r="BL46" s="642"/>
      <c r="BM46" s="643"/>
      <c r="BN46" s="641">
        <v>533096</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12007973</v>
      </c>
      <c r="CN46" s="604"/>
      <c r="CO46" s="604"/>
      <c r="CP46" s="604"/>
      <c r="CQ46" s="604"/>
      <c r="CR46" s="604"/>
      <c r="CS46" s="604"/>
      <c r="CT46" s="605"/>
      <c r="CU46" s="580">
        <v>2.4</v>
      </c>
      <c r="CV46" s="606"/>
      <c r="CW46" s="606"/>
      <c r="CX46" s="607"/>
      <c r="CY46" s="584">
        <v>10163998</v>
      </c>
      <c r="CZ46" s="604"/>
      <c r="DA46" s="604"/>
      <c r="DB46" s="604"/>
      <c r="DC46" s="604"/>
      <c r="DD46" s="604"/>
      <c r="DE46" s="604"/>
      <c r="DF46" s="605"/>
      <c r="DG46" s="584">
        <v>9958687</v>
      </c>
      <c r="DH46" s="604"/>
      <c r="DI46" s="604"/>
      <c r="DJ46" s="604"/>
      <c r="DK46" s="604"/>
      <c r="DL46" s="604"/>
      <c r="DM46" s="604"/>
      <c r="DN46" s="604"/>
      <c r="DO46" s="604"/>
      <c r="DP46" s="604"/>
      <c r="DQ46" s="605"/>
      <c r="DR46" s="580">
        <v>3.5</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101360584</v>
      </c>
      <c r="CN47" s="576"/>
      <c r="CO47" s="576"/>
      <c r="CP47" s="576"/>
      <c r="CQ47" s="576"/>
      <c r="CR47" s="576"/>
      <c r="CS47" s="576"/>
      <c r="CT47" s="577"/>
      <c r="CU47" s="580">
        <v>19.899999999999999</v>
      </c>
      <c r="CV47" s="606"/>
      <c r="CW47" s="606"/>
      <c r="CX47" s="607"/>
      <c r="CY47" s="584">
        <v>85589345</v>
      </c>
      <c r="CZ47" s="604"/>
      <c r="DA47" s="604"/>
      <c r="DB47" s="604"/>
      <c r="DC47" s="604"/>
      <c r="DD47" s="604"/>
      <c r="DE47" s="604"/>
      <c r="DF47" s="605"/>
      <c r="DG47" s="584">
        <v>47093596</v>
      </c>
      <c r="DH47" s="604"/>
      <c r="DI47" s="604"/>
      <c r="DJ47" s="604"/>
      <c r="DK47" s="604"/>
      <c r="DL47" s="604"/>
      <c r="DM47" s="604"/>
      <c r="DN47" s="604"/>
      <c r="DO47" s="604"/>
      <c r="DP47" s="604"/>
      <c r="DQ47" s="605"/>
      <c r="DR47" s="580">
        <v>16.7</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3830350</v>
      </c>
      <c r="CN48" s="604"/>
      <c r="CO48" s="604"/>
      <c r="CP48" s="604"/>
      <c r="CQ48" s="604"/>
      <c r="CR48" s="604"/>
      <c r="CS48" s="604"/>
      <c r="CT48" s="605"/>
      <c r="CU48" s="580">
        <v>0.8</v>
      </c>
      <c r="CV48" s="606"/>
      <c r="CW48" s="606"/>
      <c r="CX48" s="607"/>
      <c r="CY48" s="584">
        <v>3816704</v>
      </c>
      <c r="CZ48" s="604"/>
      <c r="DA48" s="604"/>
      <c r="DB48" s="604"/>
      <c r="DC48" s="604"/>
      <c r="DD48" s="604"/>
      <c r="DE48" s="604"/>
      <c r="DF48" s="605"/>
      <c r="DG48" s="584">
        <v>3474564</v>
      </c>
      <c r="DH48" s="604"/>
      <c r="DI48" s="604"/>
      <c r="DJ48" s="604"/>
      <c r="DK48" s="604"/>
      <c r="DL48" s="604"/>
      <c r="DM48" s="604"/>
      <c r="DN48" s="604"/>
      <c r="DO48" s="604"/>
      <c r="DP48" s="604"/>
      <c r="DQ48" s="605"/>
      <c r="DR48" s="580">
        <v>1.2</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14634438</v>
      </c>
      <c r="CN49" s="576"/>
      <c r="CO49" s="576"/>
      <c r="CP49" s="576"/>
      <c r="CQ49" s="576"/>
      <c r="CR49" s="576"/>
      <c r="CS49" s="576"/>
      <c r="CT49" s="577"/>
      <c r="CU49" s="580">
        <v>2.9</v>
      </c>
      <c r="CV49" s="606"/>
      <c r="CW49" s="606"/>
      <c r="CX49" s="607"/>
      <c r="CY49" s="584">
        <v>12612940</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2618</v>
      </c>
      <c r="CN50" s="604"/>
      <c r="CO50" s="604"/>
      <c r="CP50" s="604"/>
      <c r="CQ50" s="604"/>
      <c r="CR50" s="604"/>
      <c r="CS50" s="604"/>
      <c r="CT50" s="605"/>
      <c r="CU50" s="580">
        <v>0</v>
      </c>
      <c r="CV50" s="606"/>
      <c r="CW50" s="606"/>
      <c r="CX50" s="607"/>
      <c r="CY50" s="584">
        <v>2618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35640495</v>
      </c>
      <c r="CN51" s="576"/>
      <c r="CO51" s="576"/>
      <c r="CP51" s="576"/>
      <c r="CQ51" s="576"/>
      <c r="CR51" s="576"/>
      <c r="CS51" s="576"/>
      <c r="CT51" s="577"/>
      <c r="CU51" s="580">
        <v>7</v>
      </c>
      <c r="CV51" s="606"/>
      <c r="CW51" s="606"/>
      <c r="CX51" s="607"/>
      <c r="CY51" s="584">
        <v>1058849</v>
      </c>
      <c r="CZ51" s="604"/>
      <c r="DA51" s="604"/>
      <c r="DB51" s="604"/>
      <c r="DC51" s="604"/>
      <c r="DD51" s="604"/>
      <c r="DE51" s="604"/>
      <c r="DF51" s="605"/>
      <c r="DG51" s="584">
        <v>44518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117814918</v>
      </c>
      <c r="CN53" s="576"/>
      <c r="CO53" s="576"/>
      <c r="CP53" s="576"/>
      <c r="CQ53" s="576"/>
      <c r="CR53" s="576"/>
      <c r="CS53" s="576"/>
      <c r="CT53" s="577"/>
      <c r="CU53" s="580">
        <v>23.1</v>
      </c>
      <c r="CV53" s="606"/>
      <c r="CW53" s="606"/>
      <c r="CX53" s="607"/>
      <c r="CY53" s="584">
        <v>18894895</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2720671</v>
      </c>
      <c r="CN54" s="576"/>
      <c r="CO54" s="576"/>
      <c r="CP54" s="576"/>
      <c r="CQ54" s="576"/>
      <c r="CR54" s="576"/>
      <c r="CS54" s="576"/>
      <c r="CT54" s="577"/>
      <c r="CU54" s="580">
        <v>0.5</v>
      </c>
      <c r="CV54" s="606"/>
      <c r="CW54" s="606"/>
      <c r="CX54" s="607"/>
      <c r="CY54" s="584">
        <v>306063</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113286790</v>
      </c>
      <c r="CN55" s="576"/>
      <c r="CO55" s="576"/>
      <c r="CP55" s="576"/>
      <c r="CQ55" s="576"/>
      <c r="CR55" s="576"/>
      <c r="CS55" s="576"/>
      <c r="CT55" s="577"/>
      <c r="CU55" s="580">
        <v>22.2</v>
      </c>
      <c r="CV55" s="606"/>
      <c r="CW55" s="606"/>
      <c r="CX55" s="607"/>
      <c r="CY55" s="584">
        <v>18876633</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72975576</v>
      </c>
      <c r="CN56" s="576"/>
      <c r="CO56" s="576"/>
      <c r="CP56" s="576"/>
      <c r="CQ56" s="576"/>
      <c r="CR56" s="576"/>
      <c r="CS56" s="576"/>
      <c r="CT56" s="577"/>
      <c r="CU56" s="580">
        <v>14.3</v>
      </c>
      <c r="CV56" s="606"/>
      <c r="CW56" s="606"/>
      <c r="CX56" s="607"/>
      <c r="CY56" s="584">
        <v>3440123</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32127817</v>
      </c>
      <c r="CN57" s="576"/>
      <c r="CO57" s="576"/>
      <c r="CP57" s="576"/>
      <c r="CQ57" s="576"/>
      <c r="CR57" s="576"/>
      <c r="CS57" s="576"/>
      <c r="CT57" s="577"/>
      <c r="CU57" s="580">
        <v>6.3</v>
      </c>
      <c r="CV57" s="606"/>
      <c r="CW57" s="606"/>
      <c r="CX57" s="607"/>
      <c r="CY57" s="584">
        <v>14861013</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4528128</v>
      </c>
      <c r="CN58" s="576"/>
      <c r="CO58" s="576"/>
      <c r="CP58" s="576"/>
      <c r="CQ58" s="576"/>
      <c r="CR58" s="576"/>
      <c r="CS58" s="576"/>
      <c r="CT58" s="577"/>
      <c r="CU58" s="580">
        <v>0.9</v>
      </c>
      <c r="CV58" s="606"/>
      <c r="CW58" s="606"/>
      <c r="CX58" s="607"/>
      <c r="CY58" s="584">
        <v>18262</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509639149</v>
      </c>
      <c r="CN60" s="596"/>
      <c r="CO60" s="596"/>
      <c r="CP60" s="596"/>
      <c r="CQ60" s="596"/>
      <c r="CR60" s="596"/>
      <c r="CS60" s="596"/>
      <c r="CT60" s="597"/>
      <c r="CU60" s="601">
        <v>100</v>
      </c>
      <c r="CV60" s="660"/>
      <c r="CW60" s="660"/>
      <c r="CX60" s="661"/>
      <c r="CY60" s="611">
        <v>331211964</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v5w+YnG9PGwOpaqWMjQgb7u/cPR6Hiq6DboZjYCuV02exRiNMtSifvgmhKYE+HRDOKAmTIEaaDe1WzlDxBUNYA==" saltValue="QCnOH2eeVZA8EVjaGzrayA=="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513987</v>
      </c>
      <c r="R7" s="702"/>
      <c r="S7" s="702"/>
      <c r="T7" s="702"/>
      <c r="U7" s="702"/>
      <c r="V7" s="702">
        <v>494194</v>
      </c>
      <c r="W7" s="702"/>
      <c r="X7" s="702"/>
      <c r="Y7" s="702"/>
      <c r="Z7" s="702"/>
      <c r="AA7" s="702">
        <v>19793</v>
      </c>
      <c r="AB7" s="702"/>
      <c r="AC7" s="702"/>
      <c r="AD7" s="702"/>
      <c r="AE7" s="703"/>
      <c r="AF7" s="704">
        <v>13771</v>
      </c>
      <c r="AG7" s="705"/>
      <c r="AH7" s="705"/>
      <c r="AI7" s="705"/>
      <c r="AJ7" s="706"/>
      <c r="AK7" s="707">
        <v>14275</v>
      </c>
      <c r="AL7" s="708"/>
      <c r="AM7" s="708"/>
      <c r="AN7" s="708"/>
      <c r="AO7" s="708"/>
      <c r="AP7" s="708">
        <v>893822</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561</v>
      </c>
      <c r="BT7" s="696"/>
      <c r="BU7" s="696"/>
      <c r="BV7" s="696"/>
      <c r="BW7" s="696"/>
      <c r="BX7" s="696"/>
      <c r="BY7" s="696"/>
      <c r="BZ7" s="696"/>
      <c r="CA7" s="696"/>
      <c r="CB7" s="696"/>
      <c r="CC7" s="696"/>
      <c r="CD7" s="696"/>
      <c r="CE7" s="696"/>
      <c r="CF7" s="696"/>
      <c r="CG7" s="711"/>
      <c r="CH7" s="692">
        <v>0</v>
      </c>
      <c r="CI7" s="693"/>
      <c r="CJ7" s="693"/>
      <c r="CK7" s="693"/>
      <c r="CL7" s="694"/>
      <c r="CM7" s="692">
        <v>148</v>
      </c>
      <c r="CN7" s="693"/>
      <c r="CO7" s="693"/>
      <c r="CP7" s="693"/>
      <c r="CQ7" s="694"/>
      <c r="CR7" s="692">
        <v>55</v>
      </c>
      <c r="CS7" s="693"/>
      <c r="CT7" s="693"/>
      <c r="CU7" s="693"/>
      <c r="CV7" s="694"/>
      <c r="CW7" s="692">
        <v>2</v>
      </c>
      <c r="CX7" s="693"/>
      <c r="CY7" s="693"/>
      <c r="CZ7" s="693"/>
      <c r="DA7" s="694"/>
      <c r="DB7" s="692" t="s">
        <v>482</v>
      </c>
      <c r="DC7" s="693"/>
      <c r="DD7" s="693"/>
      <c r="DE7" s="693"/>
      <c r="DF7" s="694"/>
      <c r="DG7" s="692" t="s">
        <v>482</v>
      </c>
      <c r="DH7" s="693"/>
      <c r="DI7" s="693"/>
      <c r="DJ7" s="693"/>
      <c r="DK7" s="694"/>
      <c r="DL7" s="692" t="s">
        <v>482</v>
      </c>
      <c r="DM7" s="693"/>
      <c r="DN7" s="693"/>
      <c r="DO7" s="693"/>
      <c r="DP7" s="694"/>
      <c r="DQ7" s="692" t="s">
        <v>482</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103155</v>
      </c>
      <c r="R8" s="733"/>
      <c r="S8" s="733"/>
      <c r="T8" s="733"/>
      <c r="U8" s="733"/>
      <c r="V8" s="733">
        <v>103155</v>
      </c>
      <c r="W8" s="733"/>
      <c r="X8" s="733"/>
      <c r="Y8" s="733"/>
      <c r="Z8" s="733"/>
      <c r="AA8" s="733" t="s">
        <v>482</v>
      </c>
      <c r="AB8" s="733"/>
      <c r="AC8" s="733"/>
      <c r="AD8" s="733"/>
      <c r="AE8" s="734"/>
      <c r="AF8" s="735" t="s">
        <v>118</v>
      </c>
      <c r="AG8" s="736"/>
      <c r="AH8" s="736"/>
      <c r="AI8" s="736"/>
      <c r="AJ8" s="737"/>
      <c r="AK8" s="718">
        <v>73583</v>
      </c>
      <c r="AL8" s="719"/>
      <c r="AM8" s="719"/>
      <c r="AN8" s="719"/>
      <c r="AO8" s="719"/>
      <c r="AP8" s="719" t="s">
        <v>482</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562</v>
      </c>
      <c r="BT8" s="723"/>
      <c r="BU8" s="723"/>
      <c r="BV8" s="723"/>
      <c r="BW8" s="723"/>
      <c r="BX8" s="723"/>
      <c r="BY8" s="723"/>
      <c r="BZ8" s="723"/>
      <c r="CA8" s="723"/>
      <c r="CB8" s="723"/>
      <c r="CC8" s="723"/>
      <c r="CD8" s="723"/>
      <c r="CE8" s="723"/>
      <c r="CF8" s="723"/>
      <c r="CG8" s="724"/>
      <c r="CH8" s="725">
        <v>-1</v>
      </c>
      <c r="CI8" s="726"/>
      <c r="CJ8" s="726"/>
      <c r="CK8" s="726"/>
      <c r="CL8" s="727"/>
      <c r="CM8" s="725">
        <v>339</v>
      </c>
      <c r="CN8" s="726"/>
      <c r="CO8" s="726"/>
      <c r="CP8" s="726"/>
      <c r="CQ8" s="727"/>
      <c r="CR8" s="725">
        <v>90</v>
      </c>
      <c r="CS8" s="726"/>
      <c r="CT8" s="726"/>
      <c r="CU8" s="726"/>
      <c r="CV8" s="727"/>
      <c r="CW8" s="725">
        <v>52</v>
      </c>
      <c r="CX8" s="726"/>
      <c r="CY8" s="726"/>
      <c r="CZ8" s="726"/>
      <c r="DA8" s="727"/>
      <c r="DB8" s="725" t="s">
        <v>482</v>
      </c>
      <c r="DC8" s="726"/>
      <c r="DD8" s="726"/>
      <c r="DE8" s="726"/>
      <c r="DF8" s="727"/>
      <c r="DG8" s="725" t="s">
        <v>482</v>
      </c>
      <c r="DH8" s="726"/>
      <c r="DI8" s="726"/>
      <c r="DJ8" s="726"/>
      <c r="DK8" s="727"/>
      <c r="DL8" s="725" t="s">
        <v>482</v>
      </c>
      <c r="DM8" s="726"/>
      <c r="DN8" s="726"/>
      <c r="DO8" s="726"/>
      <c r="DP8" s="727"/>
      <c r="DQ8" s="725" t="s">
        <v>482</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11203</v>
      </c>
      <c r="R9" s="733"/>
      <c r="S9" s="733"/>
      <c r="T9" s="733"/>
      <c r="U9" s="733"/>
      <c r="V9" s="733">
        <v>11203</v>
      </c>
      <c r="W9" s="733"/>
      <c r="X9" s="733"/>
      <c r="Y9" s="733"/>
      <c r="Z9" s="733"/>
      <c r="AA9" s="733" t="s">
        <v>482</v>
      </c>
      <c r="AB9" s="733"/>
      <c r="AC9" s="733"/>
      <c r="AD9" s="733"/>
      <c r="AE9" s="734"/>
      <c r="AF9" s="735" t="s">
        <v>118</v>
      </c>
      <c r="AG9" s="736"/>
      <c r="AH9" s="736"/>
      <c r="AI9" s="736"/>
      <c r="AJ9" s="737"/>
      <c r="AK9" s="718" t="s">
        <v>482</v>
      </c>
      <c r="AL9" s="719"/>
      <c r="AM9" s="719"/>
      <c r="AN9" s="719"/>
      <c r="AO9" s="719"/>
      <c r="AP9" s="719" t="s">
        <v>482</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t="s">
        <v>589</v>
      </c>
      <c r="BS9" s="722" t="s">
        <v>563</v>
      </c>
      <c r="BT9" s="723"/>
      <c r="BU9" s="723"/>
      <c r="BV9" s="723"/>
      <c r="BW9" s="723"/>
      <c r="BX9" s="723"/>
      <c r="BY9" s="723"/>
      <c r="BZ9" s="723"/>
      <c r="CA9" s="723"/>
      <c r="CB9" s="723"/>
      <c r="CC9" s="723"/>
      <c r="CD9" s="723"/>
      <c r="CE9" s="723"/>
      <c r="CF9" s="723"/>
      <c r="CG9" s="724"/>
      <c r="CH9" s="725">
        <v>-87</v>
      </c>
      <c r="CI9" s="726"/>
      <c r="CJ9" s="726"/>
      <c r="CK9" s="726"/>
      <c r="CL9" s="727"/>
      <c r="CM9" s="725">
        <v>21908</v>
      </c>
      <c r="CN9" s="726"/>
      <c r="CO9" s="726"/>
      <c r="CP9" s="726"/>
      <c r="CQ9" s="727"/>
      <c r="CR9" s="725">
        <v>225</v>
      </c>
      <c r="CS9" s="726"/>
      <c r="CT9" s="726"/>
      <c r="CU9" s="726"/>
      <c r="CV9" s="727"/>
      <c r="CW9" s="725">
        <v>257</v>
      </c>
      <c r="CX9" s="726"/>
      <c r="CY9" s="726"/>
      <c r="CZ9" s="726"/>
      <c r="DA9" s="727"/>
      <c r="DB9" s="725">
        <v>40828</v>
      </c>
      <c r="DC9" s="726"/>
      <c r="DD9" s="726"/>
      <c r="DE9" s="726"/>
      <c r="DF9" s="727"/>
      <c r="DG9" s="725" t="s">
        <v>482</v>
      </c>
      <c r="DH9" s="726"/>
      <c r="DI9" s="726"/>
      <c r="DJ9" s="726"/>
      <c r="DK9" s="727"/>
      <c r="DL9" s="725">
        <v>14368</v>
      </c>
      <c r="DM9" s="726"/>
      <c r="DN9" s="726"/>
      <c r="DO9" s="726"/>
      <c r="DP9" s="727"/>
      <c r="DQ9" s="725">
        <v>7184</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1979</v>
      </c>
      <c r="R10" s="733"/>
      <c r="S10" s="733"/>
      <c r="T10" s="733"/>
      <c r="U10" s="733"/>
      <c r="V10" s="733">
        <v>1874</v>
      </c>
      <c r="W10" s="733"/>
      <c r="X10" s="733"/>
      <c r="Y10" s="733"/>
      <c r="Z10" s="733"/>
      <c r="AA10" s="733">
        <v>105</v>
      </c>
      <c r="AB10" s="733"/>
      <c r="AC10" s="733"/>
      <c r="AD10" s="733"/>
      <c r="AE10" s="734"/>
      <c r="AF10" s="735">
        <v>105</v>
      </c>
      <c r="AG10" s="736"/>
      <c r="AH10" s="736"/>
      <c r="AI10" s="736"/>
      <c r="AJ10" s="737"/>
      <c r="AK10" s="718" t="s">
        <v>482</v>
      </c>
      <c r="AL10" s="719"/>
      <c r="AM10" s="719"/>
      <c r="AN10" s="719"/>
      <c r="AO10" s="719"/>
      <c r="AP10" s="719" t="s">
        <v>482</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564</v>
      </c>
      <c r="BT10" s="723"/>
      <c r="BU10" s="723"/>
      <c r="BV10" s="723"/>
      <c r="BW10" s="723"/>
      <c r="BX10" s="723"/>
      <c r="BY10" s="723"/>
      <c r="BZ10" s="723"/>
      <c r="CA10" s="723"/>
      <c r="CB10" s="723"/>
      <c r="CC10" s="723"/>
      <c r="CD10" s="723"/>
      <c r="CE10" s="723"/>
      <c r="CF10" s="723"/>
      <c r="CG10" s="724"/>
      <c r="CH10" s="725">
        <v>-14</v>
      </c>
      <c r="CI10" s="726"/>
      <c r="CJ10" s="726"/>
      <c r="CK10" s="726"/>
      <c r="CL10" s="727"/>
      <c r="CM10" s="725">
        <v>2012</v>
      </c>
      <c r="CN10" s="726"/>
      <c r="CO10" s="726"/>
      <c r="CP10" s="726"/>
      <c r="CQ10" s="727"/>
      <c r="CR10" s="725">
        <v>300</v>
      </c>
      <c r="CS10" s="726"/>
      <c r="CT10" s="726"/>
      <c r="CU10" s="726"/>
      <c r="CV10" s="727"/>
      <c r="CW10" s="725">
        <v>0</v>
      </c>
      <c r="CX10" s="726"/>
      <c r="CY10" s="726"/>
      <c r="CZ10" s="726"/>
      <c r="DA10" s="727"/>
      <c r="DB10" s="725" t="s">
        <v>482</v>
      </c>
      <c r="DC10" s="726"/>
      <c r="DD10" s="726"/>
      <c r="DE10" s="726"/>
      <c r="DF10" s="727"/>
      <c r="DG10" s="725" t="s">
        <v>482</v>
      </c>
      <c r="DH10" s="726"/>
      <c r="DI10" s="726"/>
      <c r="DJ10" s="726"/>
      <c r="DK10" s="727"/>
      <c r="DL10" s="725" t="s">
        <v>482</v>
      </c>
      <c r="DM10" s="726"/>
      <c r="DN10" s="726"/>
      <c r="DO10" s="726"/>
      <c r="DP10" s="727"/>
      <c r="DQ10" s="725" t="s">
        <v>482</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6925</v>
      </c>
      <c r="R11" s="733"/>
      <c r="S11" s="733"/>
      <c r="T11" s="733"/>
      <c r="U11" s="733"/>
      <c r="V11" s="733">
        <v>601</v>
      </c>
      <c r="W11" s="733"/>
      <c r="X11" s="733"/>
      <c r="Y11" s="733"/>
      <c r="Z11" s="733"/>
      <c r="AA11" s="733">
        <v>6323</v>
      </c>
      <c r="AB11" s="733"/>
      <c r="AC11" s="733"/>
      <c r="AD11" s="733"/>
      <c r="AE11" s="734"/>
      <c r="AF11" s="735" t="s">
        <v>118</v>
      </c>
      <c r="AG11" s="736"/>
      <c r="AH11" s="736"/>
      <c r="AI11" s="736"/>
      <c r="AJ11" s="737"/>
      <c r="AK11" s="718" t="s">
        <v>482</v>
      </c>
      <c r="AL11" s="719"/>
      <c r="AM11" s="719"/>
      <c r="AN11" s="719"/>
      <c r="AO11" s="719"/>
      <c r="AP11" s="719" t="s">
        <v>482</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565</v>
      </c>
      <c r="BT11" s="723"/>
      <c r="BU11" s="723"/>
      <c r="BV11" s="723"/>
      <c r="BW11" s="723"/>
      <c r="BX11" s="723"/>
      <c r="BY11" s="723"/>
      <c r="BZ11" s="723"/>
      <c r="CA11" s="723"/>
      <c r="CB11" s="723"/>
      <c r="CC11" s="723"/>
      <c r="CD11" s="723"/>
      <c r="CE11" s="723"/>
      <c r="CF11" s="723"/>
      <c r="CG11" s="724"/>
      <c r="CH11" s="725">
        <v>-11</v>
      </c>
      <c r="CI11" s="726"/>
      <c r="CJ11" s="726"/>
      <c r="CK11" s="726"/>
      <c r="CL11" s="727"/>
      <c r="CM11" s="725">
        <v>4303</v>
      </c>
      <c r="CN11" s="726"/>
      <c r="CO11" s="726"/>
      <c r="CP11" s="726"/>
      <c r="CQ11" s="727"/>
      <c r="CR11" s="725">
        <v>210</v>
      </c>
      <c r="CS11" s="726"/>
      <c r="CT11" s="726"/>
      <c r="CU11" s="726"/>
      <c r="CV11" s="727"/>
      <c r="CW11" s="725">
        <v>81</v>
      </c>
      <c r="CX11" s="726"/>
      <c r="CY11" s="726"/>
      <c r="CZ11" s="726"/>
      <c r="DA11" s="727"/>
      <c r="DB11" s="725">
        <v>38</v>
      </c>
      <c r="DC11" s="726"/>
      <c r="DD11" s="726"/>
      <c r="DE11" s="726"/>
      <c r="DF11" s="727"/>
      <c r="DG11" s="725" t="s">
        <v>482</v>
      </c>
      <c r="DH11" s="726"/>
      <c r="DI11" s="726"/>
      <c r="DJ11" s="726"/>
      <c r="DK11" s="727"/>
      <c r="DL11" s="725" t="s">
        <v>482</v>
      </c>
      <c r="DM11" s="726"/>
      <c r="DN11" s="726"/>
      <c r="DO11" s="726"/>
      <c r="DP11" s="727"/>
      <c r="DQ11" s="725" t="s">
        <v>482</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363</v>
      </c>
      <c r="R12" s="733"/>
      <c r="S12" s="733"/>
      <c r="T12" s="733"/>
      <c r="U12" s="733"/>
      <c r="V12" s="733">
        <v>79</v>
      </c>
      <c r="W12" s="733"/>
      <c r="X12" s="733"/>
      <c r="Y12" s="733"/>
      <c r="Z12" s="733"/>
      <c r="AA12" s="733">
        <v>284</v>
      </c>
      <c r="AB12" s="733"/>
      <c r="AC12" s="733"/>
      <c r="AD12" s="733"/>
      <c r="AE12" s="734"/>
      <c r="AF12" s="735" t="s">
        <v>118</v>
      </c>
      <c r="AG12" s="736"/>
      <c r="AH12" s="736"/>
      <c r="AI12" s="736"/>
      <c r="AJ12" s="737"/>
      <c r="AK12" s="718">
        <v>8</v>
      </c>
      <c r="AL12" s="719"/>
      <c r="AM12" s="719"/>
      <c r="AN12" s="719"/>
      <c r="AO12" s="719"/>
      <c r="AP12" s="719">
        <v>12</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566</v>
      </c>
      <c r="BT12" s="723"/>
      <c r="BU12" s="723"/>
      <c r="BV12" s="723"/>
      <c r="BW12" s="723"/>
      <c r="BX12" s="723"/>
      <c r="BY12" s="723"/>
      <c r="BZ12" s="723"/>
      <c r="CA12" s="723"/>
      <c r="CB12" s="723"/>
      <c r="CC12" s="723"/>
      <c r="CD12" s="723"/>
      <c r="CE12" s="723"/>
      <c r="CF12" s="723"/>
      <c r="CG12" s="724"/>
      <c r="CH12" s="725">
        <v>93</v>
      </c>
      <c r="CI12" s="726"/>
      <c r="CJ12" s="726"/>
      <c r="CK12" s="726"/>
      <c r="CL12" s="727"/>
      <c r="CM12" s="725">
        <v>603</v>
      </c>
      <c r="CN12" s="726"/>
      <c r="CO12" s="726"/>
      <c r="CP12" s="726"/>
      <c r="CQ12" s="727"/>
      <c r="CR12" s="725">
        <v>100</v>
      </c>
      <c r="CS12" s="726"/>
      <c r="CT12" s="726"/>
      <c r="CU12" s="726"/>
      <c r="CV12" s="727"/>
      <c r="CW12" s="725" t="s">
        <v>482</v>
      </c>
      <c r="CX12" s="726"/>
      <c r="CY12" s="726"/>
      <c r="CZ12" s="726"/>
      <c r="DA12" s="727"/>
      <c r="DB12" s="725" t="s">
        <v>482</v>
      </c>
      <c r="DC12" s="726"/>
      <c r="DD12" s="726"/>
      <c r="DE12" s="726"/>
      <c r="DF12" s="727"/>
      <c r="DG12" s="725" t="s">
        <v>482</v>
      </c>
      <c r="DH12" s="726"/>
      <c r="DI12" s="726"/>
      <c r="DJ12" s="726"/>
      <c r="DK12" s="727"/>
      <c r="DL12" s="725" t="s">
        <v>482</v>
      </c>
      <c r="DM12" s="726"/>
      <c r="DN12" s="726"/>
      <c r="DO12" s="726"/>
      <c r="DP12" s="727"/>
      <c r="DQ12" s="725" t="s">
        <v>482</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236</v>
      </c>
      <c r="R13" s="733"/>
      <c r="S13" s="733"/>
      <c r="T13" s="733"/>
      <c r="U13" s="733"/>
      <c r="V13" s="733">
        <v>170</v>
      </c>
      <c r="W13" s="733"/>
      <c r="X13" s="733"/>
      <c r="Y13" s="733"/>
      <c r="Z13" s="733"/>
      <c r="AA13" s="733">
        <v>66</v>
      </c>
      <c r="AB13" s="733"/>
      <c r="AC13" s="733"/>
      <c r="AD13" s="733"/>
      <c r="AE13" s="734"/>
      <c r="AF13" s="735">
        <v>66</v>
      </c>
      <c r="AG13" s="736"/>
      <c r="AH13" s="736"/>
      <c r="AI13" s="736"/>
      <c r="AJ13" s="737"/>
      <c r="AK13" s="718" t="s">
        <v>482</v>
      </c>
      <c r="AL13" s="719"/>
      <c r="AM13" s="719"/>
      <c r="AN13" s="719"/>
      <c r="AO13" s="719"/>
      <c r="AP13" s="719" t="s">
        <v>482</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567</v>
      </c>
      <c r="BT13" s="723"/>
      <c r="BU13" s="723"/>
      <c r="BV13" s="723"/>
      <c r="BW13" s="723"/>
      <c r="BX13" s="723"/>
      <c r="BY13" s="723"/>
      <c r="BZ13" s="723"/>
      <c r="CA13" s="723"/>
      <c r="CB13" s="723"/>
      <c r="CC13" s="723"/>
      <c r="CD13" s="723"/>
      <c r="CE13" s="723"/>
      <c r="CF13" s="723"/>
      <c r="CG13" s="724"/>
      <c r="CH13" s="725">
        <v>-1</v>
      </c>
      <c r="CI13" s="726"/>
      <c r="CJ13" s="726"/>
      <c r="CK13" s="726"/>
      <c r="CL13" s="727"/>
      <c r="CM13" s="725">
        <v>1675</v>
      </c>
      <c r="CN13" s="726"/>
      <c r="CO13" s="726"/>
      <c r="CP13" s="726"/>
      <c r="CQ13" s="727"/>
      <c r="CR13" s="725">
        <v>417</v>
      </c>
      <c r="CS13" s="726"/>
      <c r="CT13" s="726"/>
      <c r="CU13" s="726"/>
      <c r="CV13" s="727"/>
      <c r="CW13" s="725">
        <v>624</v>
      </c>
      <c r="CX13" s="726"/>
      <c r="CY13" s="726"/>
      <c r="CZ13" s="726"/>
      <c r="DA13" s="727"/>
      <c r="DB13" s="725" t="s">
        <v>482</v>
      </c>
      <c r="DC13" s="726"/>
      <c r="DD13" s="726"/>
      <c r="DE13" s="726"/>
      <c r="DF13" s="727"/>
      <c r="DG13" s="725" t="s">
        <v>482</v>
      </c>
      <c r="DH13" s="726"/>
      <c r="DI13" s="726"/>
      <c r="DJ13" s="726"/>
      <c r="DK13" s="727"/>
      <c r="DL13" s="725" t="s">
        <v>482</v>
      </c>
      <c r="DM13" s="726"/>
      <c r="DN13" s="726"/>
      <c r="DO13" s="726"/>
      <c r="DP13" s="727"/>
      <c r="DQ13" s="725" t="s">
        <v>482</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470</v>
      </c>
      <c r="R14" s="733"/>
      <c r="S14" s="733"/>
      <c r="T14" s="733"/>
      <c r="U14" s="733"/>
      <c r="V14" s="733">
        <v>204</v>
      </c>
      <c r="W14" s="733"/>
      <c r="X14" s="733"/>
      <c r="Y14" s="733"/>
      <c r="Z14" s="733"/>
      <c r="AA14" s="733">
        <v>266</v>
      </c>
      <c r="AB14" s="733"/>
      <c r="AC14" s="733"/>
      <c r="AD14" s="733"/>
      <c r="AE14" s="734"/>
      <c r="AF14" s="735" t="s">
        <v>118</v>
      </c>
      <c r="AG14" s="736"/>
      <c r="AH14" s="736"/>
      <c r="AI14" s="736"/>
      <c r="AJ14" s="737"/>
      <c r="AK14" s="718">
        <v>6</v>
      </c>
      <c r="AL14" s="719"/>
      <c r="AM14" s="719"/>
      <c r="AN14" s="719"/>
      <c r="AO14" s="719"/>
      <c r="AP14" s="719">
        <v>1827</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568</v>
      </c>
      <c r="BT14" s="723"/>
      <c r="BU14" s="723"/>
      <c r="BV14" s="723"/>
      <c r="BW14" s="723"/>
      <c r="BX14" s="723"/>
      <c r="BY14" s="723"/>
      <c r="BZ14" s="723"/>
      <c r="CA14" s="723"/>
      <c r="CB14" s="723"/>
      <c r="CC14" s="723"/>
      <c r="CD14" s="723"/>
      <c r="CE14" s="723"/>
      <c r="CF14" s="723"/>
      <c r="CG14" s="724"/>
      <c r="CH14" s="725">
        <v>-3</v>
      </c>
      <c r="CI14" s="726"/>
      <c r="CJ14" s="726"/>
      <c r="CK14" s="726"/>
      <c r="CL14" s="727"/>
      <c r="CM14" s="725">
        <v>207</v>
      </c>
      <c r="CN14" s="726"/>
      <c r="CO14" s="726"/>
      <c r="CP14" s="726"/>
      <c r="CQ14" s="727"/>
      <c r="CR14" s="725">
        <v>123</v>
      </c>
      <c r="CS14" s="726"/>
      <c r="CT14" s="726"/>
      <c r="CU14" s="726"/>
      <c r="CV14" s="727"/>
      <c r="CW14" s="725">
        <v>41</v>
      </c>
      <c r="CX14" s="726"/>
      <c r="CY14" s="726"/>
      <c r="CZ14" s="726"/>
      <c r="DA14" s="727"/>
      <c r="DB14" s="725" t="s">
        <v>482</v>
      </c>
      <c r="DC14" s="726"/>
      <c r="DD14" s="726"/>
      <c r="DE14" s="726"/>
      <c r="DF14" s="727"/>
      <c r="DG14" s="725" t="s">
        <v>482</v>
      </c>
      <c r="DH14" s="726"/>
      <c r="DI14" s="726"/>
      <c r="DJ14" s="726"/>
      <c r="DK14" s="727"/>
      <c r="DL14" s="725" t="s">
        <v>482</v>
      </c>
      <c r="DM14" s="726"/>
      <c r="DN14" s="726"/>
      <c r="DO14" s="726"/>
      <c r="DP14" s="727"/>
      <c r="DQ14" s="725" t="s">
        <v>482</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1183</v>
      </c>
      <c r="R15" s="733"/>
      <c r="S15" s="733"/>
      <c r="T15" s="733"/>
      <c r="U15" s="733"/>
      <c r="V15" s="733">
        <v>331</v>
      </c>
      <c r="W15" s="733"/>
      <c r="X15" s="733"/>
      <c r="Y15" s="733"/>
      <c r="Z15" s="733"/>
      <c r="AA15" s="733">
        <v>852</v>
      </c>
      <c r="AB15" s="733"/>
      <c r="AC15" s="733"/>
      <c r="AD15" s="733"/>
      <c r="AE15" s="734"/>
      <c r="AF15" s="735" t="s">
        <v>118</v>
      </c>
      <c r="AG15" s="736"/>
      <c r="AH15" s="736"/>
      <c r="AI15" s="736"/>
      <c r="AJ15" s="737"/>
      <c r="AK15" s="718">
        <v>24</v>
      </c>
      <c r="AL15" s="719"/>
      <c r="AM15" s="719"/>
      <c r="AN15" s="719"/>
      <c r="AO15" s="719"/>
      <c r="AP15" s="719">
        <v>749</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t="s">
        <v>589</v>
      </c>
      <c r="BS15" s="722" t="s">
        <v>569</v>
      </c>
      <c r="BT15" s="723"/>
      <c r="BU15" s="723"/>
      <c r="BV15" s="723"/>
      <c r="BW15" s="723"/>
      <c r="BX15" s="723"/>
      <c r="BY15" s="723"/>
      <c r="BZ15" s="723"/>
      <c r="CA15" s="723"/>
      <c r="CB15" s="723"/>
      <c r="CC15" s="723"/>
      <c r="CD15" s="723"/>
      <c r="CE15" s="723"/>
      <c r="CF15" s="723"/>
      <c r="CG15" s="724"/>
      <c r="CH15" s="725">
        <v>249</v>
      </c>
      <c r="CI15" s="726"/>
      <c r="CJ15" s="726"/>
      <c r="CK15" s="726"/>
      <c r="CL15" s="727"/>
      <c r="CM15" s="725">
        <v>4872</v>
      </c>
      <c r="CN15" s="726"/>
      <c r="CO15" s="726"/>
      <c r="CP15" s="726"/>
      <c r="CQ15" s="727"/>
      <c r="CR15" s="725">
        <v>70</v>
      </c>
      <c r="CS15" s="726"/>
      <c r="CT15" s="726"/>
      <c r="CU15" s="726"/>
      <c r="CV15" s="727"/>
      <c r="CW15" s="725">
        <v>21</v>
      </c>
      <c r="CX15" s="726"/>
      <c r="CY15" s="726"/>
      <c r="CZ15" s="726"/>
      <c r="DA15" s="727"/>
      <c r="DB15" s="725" t="s">
        <v>482</v>
      </c>
      <c r="DC15" s="726"/>
      <c r="DD15" s="726"/>
      <c r="DE15" s="726"/>
      <c r="DF15" s="727"/>
      <c r="DG15" s="725" t="s">
        <v>482</v>
      </c>
      <c r="DH15" s="726"/>
      <c r="DI15" s="726"/>
      <c r="DJ15" s="726"/>
      <c r="DK15" s="727"/>
      <c r="DL15" s="725">
        <v>827</v>
      </c>
      <c r="DM15" s="726"/>
      <c r="DN15" s="726"/>
      <c r="DO15" s="726"/>
      <c r="DP15" s="727"/>
      <c r="DQ15" s="725">
        <v>248</v>
      </c>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32301</v>
      </c>
      <c r="R16" s="733"/>
      <c r="S16" s="733"/>
      <c r="T16" s="733"/>
      <c r="U16" s="733"/>
      <c r="V16" s="733">
        <v>32301</v>
      </c>
      <c r="W16" s="733"/>
      <c r="X16" s="733"/>
      <c r="Y16" s="733"/>
      <c r="Z16" s="733"/>
      <c r="AA16" s="733" t="s">
        <v>482</v>
      </c>
      <c r="AB16" s="733"/>
      <c r="AC16" s="733"/>
      <c r="AD16" s="733"/>
      <c r="AE16" s="734"/>
      <c r="AF16" s="735" t="s">
        <v>118</v>
      </c>
      <c r="AG16" s="736"/>
      <c r="AH16" s="736"/>
      <c r="AI16" s="736"/>
      <c r="AJ16" s="737"/>
      <c r="AK16" s="718">
        <v>369</v>
      </c>
      <c r="AL16" s="719"/>
      <c r="AM16" s="719"/>
      <c r="AN16" s="719"/>
      <c r="AO16" s="719"/>
      <c r="AP16" s="719" t="s">
        <v>482</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570</v>
      </c>
      <c r="BT16" s="723"/>
      <c r="BU16" s="723"/>
      <c r="BV16" s="723"/>
      <c r="BW16" s="723"/>
      <c r="BX16" s="723"/>
      <c r="BY16" s="723"/>
      <c r="BZ16" s="723"/>
      <c r="CA16" s="723"/>
      <c r="CB16" s="723"/>
      <c r="CC16" s="723"/>
      <c r="CD16" s="723"/>
      <c r="CE16" s="723"/>
      <c r="CF16" s="723"/>
      <c r="CG16" s="724"/>
      <c r="CH16" s="725">
        <v>1</v>
      </c>
      <c r="CI16" s="726"/>
      <c r="CJ16" s="726"/>
      <c r="CK16" s="726"/>
      <c r="CL16" s="727"/>
      <c r="CM16" s="725">
        <v>167</v>
      </c>
      <c r="CN16" s="726"/>
      <c r="CO16" s="726"/>
      <c r="CP16" s="726"/>
      <c r="CQ16" s="727"/>
      <c r="CR16" s="725">
        <v>100</v>
      </c>
      <c r="CS16" s="726"/>
      <c r="CT16" s="726"/>
      <c r="CU16" s="726"/>
      <c r="CV16" s="727"/>
      <c r="CW16" s="725" t="s">
        <v>482</v>
      </c>
      <c r="CX16" s="726"/>
      <c r="CY16" s="726"/>
      <c r="CZ16" s="726"/>
      <c r="DA16" s="727"/>
      <c r="DB16" s="725" t="s">
        <v>482</v>
      </c>
      <c r="DC16" s="726"/>
      <c r="DD16" s="726"/>
      <c r="DE16" s="726"/>
      <c r="DF16" s="727"/>
      <c r="DG16" s="725" t="s">
        <v>482</v>
      </c>
      <c r="DH16" s="726"/>
      <c r="DI16" s="726"/>
      <c r="DJ16" s="726"/>
      <c r="DK16" s="727"/>
      <c r="DL16" s="725" t="s">
        <v>482</v>
      </c>
      <c r="DM16" s="726"/>
      <c r="DN16" s="726"/>
      <c r="DO16" s="726"/>
      <c r="DP16" s="727"/>
      <c r="DQ16" s="725" t="s">
        <v>482</v>
      </c>
      <c r="DR16" s="726"/>
      <c r="DS16" s="726"/>
      <c r="DT16" s="726"/>
      <c r="DU16" s="727"/>
      <c r="DV16" s="722"/>
      <c r="DW16" s="723"/>
      <c r="DX16" s="723"/>
      <c r="DY16" s="723"/>
      <c r="DZ16" s="728"/>
      <c r="EA16" s="212"/>
    </row>
    <row r="17" spans="1:131" s="213" customFormat="1" ht="26.25" customHeight="1" x14ac:dyDescent="0.2">
      <c r="A17" s="216">
        <v>11</v>
      </c>
      <c r="B17" s="729" t="s">
        <v>364</v>
      </c>
      <c r="C17" s="730"/>
      <c r="D17" s="730"/>
      <c r="E17" s="730"/>
      <c r="F17" s="730"/>
      <c r="G17" s="730"/>
      <c r="H17" s="730"/>
      <c r="I17" s="730"/>
      <c r="J17" s="730"/>
      <c r="K17" s="730"/>
      <c r="L17" s="730"/>
      <c r="M17" s="730"/>
      <c r="N17" s="730"/>
      <c r="O17" s="730"/>
      <c r="P17" s="731"/>
      <c r="Q17" s="732">
        <v>3284</v>
      </c>
      <c r="R17" s="733"/>
      <c r="S17" s="733"/>
      <c r="T17" s="733"/>
      <c r="U17" s="733"/>
      <c r="V17" s="733">
        <v>3014</v>
      </c>
      <c r="W17" s="733"/>
      <c r="X17" s="733"/>
      <c r="Y17" s="733"/>
      <c r="Z17" s="733"/>
      <c r="AA17" s="733">
        <v>270</v>
      </c>
      <c r="AB17" s="733"/>
      <c r="AC17" s="733"/>
      <c r="AD17" s="733"/>
      <c r="AE17" s="734"/>
      <c r="AF17" s="735">
        <v>73</v>
      </c>
      <c r="AG17" s="736"/>
      <c r="AH17" s="736"/>
      <c r="AI17" s="736"/>
      <c r="AJ17" s="737"/>
      <c r="AK17" s="718">
        <v>543</v>
      </c>
      <c r="AL17" s="719"/>
      <c r="AM17" s="719"/>
      <c r="AN17" s="719"/>
      <c r="AO17" s="719"/>
      <c r="AP17" s="719">
        <v>8961</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571</v>
      </c>
      <c r="BT17" s="723"/>
      <c r="BU17" s="723"/>
      <c r="BV17" s="723"/>
      <c r="BW17" s="723"/>
      <c r="BX17" s="723"/>
      <c r="BY17" s="723"/>
      <c r="BZ17" s="723"/>
      <c r="CA17" s="723"/>
      <c r="CB17" s="723"/>
      <c r="CC17" s="723"/>
      <c r="CD17" s="723"/>
      <c r="CE17" s="723"/>
      <c r="CF17" s="723"/>
      <c r="CG17" s="724"/>
      <c r="CH17" s="725">
        <v>6</v>
      </c>
      <c r="CI17" s="726"/>
      <c r="CJ17" s="726"/>
      <c r="CK17" s="726"/>
      <c r="CL17" s="727"/>
      <c r="CM17" s="725">
        <v>1000</v>
      </c>
      <c r="CN17" s="726"/>
      <c r="CO17" s="726"/>
      <c r="CP17" s="726"/>
      <c r="CQ17" s="727"/>
      <c r="CR17" s="725">
        <v>200</v>
      </c>
      <c r="CS17" s="726"/>
      <c r="CT17" s="726"/>
      <c r="CU17" s="726"/>
      <c r="CV17" s="727"/>
      <c r="CW17" s="725" t="s">
        <v>482</v>
      </c>
      <c r="CX17" s="726"/>
      <c r="CY17" s="726"/>
      <c r="CZ17" s="726"/>
      <c r="DA17" s="727"/>
      <c r="DB17" s="725" t="s">
        <v>482</v>
      </c>
      <c r="DC17" s="726"/>
      <c r="DD17" s="726"/>
      <c r="DE17" s="726"/>
      <c r="DF17" s="727"/>
      <c r="DG17" s="725" t="s">
        <v>482</v>
      </c>
      <c r="DH17" s="726"/>
      <c r="DI17" s="726"/>
      <c r="DJ17" s="726"/>
      <c r="DK17" s="727"/>
      <c r="DL17" s="725" t="s">
        <v>482</v>
      </c>
      <c r="DM17" s="726"/>
      <c r="DN17" s="726"/>
      <c r="DO17" s="726"/>
      <c r="DP17" s="727"/>
      <c r="DQ17" s="725" t="s">
        <v>482</v>
      </c>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572</v>
      </c>
      <c r="BT18" s="723"/>
      <c r="BU18" s="723"/>
      <c r="BV18" s="723"/>
      <c r="BW18" s="723"/>
      <c r="BX18" s="723"/>
      <c r="BY18" s="723"/>
      <c r="BZ18" s="723"/>
      <c r="CA18" s="723"/>
      <c r="CB18" s="723"/>
      <c r="CC18" s="723"/>
      <c r="CD18" s="723"/>
      <c r="CE18" s="723"/>
      <c r="CF18" s="723"/>
      <c r="CG18" s="724"/>
      <c r="CH18" s="725">
        <v>1</v>
      </c>
      <c r="CI18" s="726"/>
      <c r="CJ18" s="726"/>
      <c r="CK18" s="726"/>
      <c r="CL18" s="727"/>
      <c r="CM18" s="725">
        <v>1525</v>
      </c>
      <c r="CN18" s="726"/>
      <c r="CO18" s="726"/>
      <c r="CP18" s="726"/>
      <c r="CQ18" s="727"/>
      <c r="CR18" s="725">
        <v>1013</v>
      </c>
      <c r="CS18" s="726"/>
      <c r="CT18" s="726"/>
      <c r="CU18" s="726"/>
      <c r="CV18" s="727"/>
      <c r="CW18" s="725" t="s">
        <v>482</v>
      </c>
      <c r="CX18" s="726"/>
      <c r="CY18" s="726"/>
      <c r="CZ18" s="726"/>
      <c r="DA18" s="727"/>
      <c r="DB18" s="725" t="s">
        <v>482</v>
      </c>
      <c r="DC18" s="726"/>
      <c r="DD18" s="726"/>
      <c r="DE18" s="726"/>
      <c r="DF18" s="727"/>
      <c r="DG18" s="725" t="s">
        <v>482</v>
      </c>
      <c r="DH18" s="726"/>
      <c r="DI18" s="726"/>
      <c r="DJ18" s="726"/>
      <c r="DK18" s="727"/>
      <c r="DL18" s="725" t="s">
        <v>482</v>
      </c>
      <c r="DM18" s="726"/>
      <c r="DN18" s="726"/>
      <c r="DO18" s="726"/>
      <c r="DP18" s="727"/>
      <c r="DQ18" s="725" t="s">
        <v>482</v>
      </c>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573</v>
      </c>
      <c r="BT19" s="723"/>
      <c r="BU19" s="723"/>
      <c r="BV19" s="723"/>
      <c r="BW19" s="723"/>
      <c r="BX19" s="723"/>
      <c r="BY19" s="723"/>
      <c r="BZ19" s="723"/>
      <c r="CA19" s="723"/>
      <c r="CB19" s="723"/>
      <c r="CC19" s="723"/>
      <c r="CD19" s="723"/>
      <c r="CE19" s="723"/>
      <c r="CF19" s="723"/>
      <c r="CG19" s="724"/>
      <c r="CH19" s="725">
        <v>-1</v>
      </c>
      <c r="CI19" s="726"/>
      <c r="CJ19" s="726"/>
      <c r="CK19" s="726"/>
      <c r="CL19" s="727"/>
      <c r="CM19" s="725">
        <v>230</v>
      </c>
      <c r="CN19" s="726"/>
      <c r="CO19" s="726"/>
      <c r="CP19" s="726"/>
      <c r="CQ19" s="727"/>
      <c r="CR19" s="725">
        <v>193</v>
      </c>
      <c r="CS19" s="726"/>
      <c r="CT19" s="726"/>
      <c r="CU19" s="726"/>
      <c r="CV19" s="727"/>
      <c r="CW19" s="725" t="s">
        <v>482</v>
      </c>
      <c r="CX19" s="726"/>
      <c r="CY19" s="726"/>
      <c r="CZ19" s="726"/>
      <c r="DA19" s="727"/>
      <c r="DB19" s="725" t="s">
        <v>482</v>
      </c>
      <c r="DC19" s="726"/>
      <c r="DD19" s="726"/>
      <c r="DE19" s="726"/>
      <c r="DF19" s="727"/>
      <c r="DG19" s="725" t="s">
        <v>482</v>
      </c>
      <c r="DH19" s="726"/>
      <c r="DI19" s="726"/>
      <c r="DJ19" s="726"/>
      <c r="DK19" s="727"/>
      <c r="DL19" s="725" t="s">
        <v>482</v>
      </c>
      <c r="DM19" s="726"/>
      <c r="DN19" s="726"/>
      <c r="DO19" s="726"/>
      <c r="DP19" s="727"/>
      <c r="DQ19" s="725" t="s">
        <v>482</v>
      </c>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574</v>
      </c>
      <c r="BT20" s="723"/>
      <c r="BU20" s="723"/>
      <c r="BV20" s="723"/>
      <c r="BW20" s="723"/>
      <c r="BX20" s="723"/>
      <c r="BY20" s="723"/>
      <c r="BZ20" s="723"/>
      <c r="CA20" s="723"/>
      <c r="CB20" s="723"/>
      <c r="CC20" s="723"/>
      <c r="CD20" s="723"/>
      <c r="CE20" s="723"/>
      <c r="CF20" s="723"/>
      <c r="CG20" s="724"/>
      <c r="CH20" s="725">
        <v>0</v>
      </c>
      <c r="CI20" s="726"/>
      <c r="CJ20" s="726"/>
      <c r="CK20" s="726"/>
      <c r="CL20" s="727"/>
      <c r="CM20" s="725">
        <v>6</v>
      </c>
      <c r="CN20" s="726"/>
      <c r="CO20" s="726"/>
      <c r="CP20" s="726"/>
      <c r="CQ20" s="727"/>
      <c r="CR20" s="725">
        <v>2</v>
      </c>
      <c r="CS20" s="726"/>
      <c r="CT20" s="726"/>
      <c r="CU20" s="726"/>
      <c r="CV20" s="727"/>
      <c r="CW20" s="725">
        <v>22</v>
      </c>
      <c r="CX20" s="726"/>
      <c r="CY20" s="726"/>
      <c r="CZ20" s="726"/>
      <c r="DA20" s="727"/>
      <c r="DB20" s="725" t="s">
        <v>482</v>
      </c>
      <c r="DC20" s="726"/>
      <c r="DD20" s="726"/>
      <c r="DE20" s="726"/>
      <c r="DF20" s="727"/>
      <c r="DG20" s="725" t="s">
        <v>482</v>
      </c>
      <c r="DH20" s="726"/>
      <c r="DI20" s="726"/>
      <c r="DJ20" s="726"/>
      <c r="DK20" s="727"/>
      <c r="DL20" s="725" t="s">
        <v>482</v>
      </c>
      <c r="DM20" s="726"/>
      <c r="DN20" s="726"/>
      <c r="DO20" s="726"/>
      <c r="DP20" s="727"/>
      <c r="DQ20" s="725" t="s">
        <v>482</v>
      </c>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t="s">
        <v>589</v>
      </c>
      <c r="BS21" s="722" t="s">
        <v>575</v>
      </c>
      <c r="BT21" s="723"/>
      <c r="BU21" s="723"/>
      <c r="BV21" s="723"/>
      <c r="BW21" s="723"/>
      <c r="BX21" s="723"/>
      <c r="BY21" s="723"/>
      <c r="BZ21" s="723"/>
      <c r="CA21" s="723"/>
      <c r="CB21" s="723"/>
      <c r="CC21" s="723"/>
      <c r="CD21" s="723"/>
      <c r="CE21" s="723"/>
      <c r="CF21" s="723"/>
      <c r="CG21" s="724"/>
      <c r="CH21" s="725">
        <v>6</v>
      </c>
      <c r="CI21" s="726"/>
      <c r="CJ21" s="726"/>
      <c r="CK21" s="726"/>
      <c r="CL21" s="727"/>
      <c r="CM21" s="725">
        <v>474</v>
      </c>
      <c r="CN21" s="726"/>
      <c r="CO21" s="726"/>
      <c r="CP21" s="726"/>
      <c r="CQ21" s="727"/>
      <c r="CR21" s="725">
        <v>1</v>
      </c>
      <c r="CS21" s="726"/>
      <c r="CT21" s="726"/>
      <c r="CU21" s="726"/>
      <c r="CV21" s="727"/>
      <c r="CW21" s="725">
        <v>217</v>
      </c>
      <c r="CX21" s="726"/>
      <c r="CY21" s="726"/>
      <c r="CZ21" s="726"/>
      <c r="DA21" s="727"/>
      <c r="DB21" s="725">
        <v>1298</v>
      </c>
      <c r="DC21" s="726"/>
      <c r="DD21" s="726"/>
      <c r="DE21" s="726"/>
      <c r="DF21" s="727"/>
      <c r="DG21" s="725" t="s">
        <v>482</v>
      </c>
      <c r="DH21" s="726"/>
      <c r="DI21" s="726"/>
      <c r="DJ21" s="726"/>
      <c r="DK21" s="727"/>
      <c r="DL21" s="725">
        <v>1</v>
      </c>
      <c r="DM21" s="726"/>
      <c r="DN21" s="726"/>
      <c r="DO21" s="726"/>
      <c r="DP21" s="727"/>
      <c r="DQ21" s="725">
        <v>1</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11"/>
      <c r="BF22" s="211"/>
      <c r="BG22" s="211"/>
      <c r="BH22" s="211"/>
      <c r="BI22" s="211"/>
      <c r="BJ22" s="211"/>
      <c r="BK22" s="211"/>
      <c r="BL22" s="211"/>
      <c r="BM22" s="211"/>
      <c r="BN22" s="211"/>
      <c r="BO22" s="211"/>
      <c r="BP22" s="211"/>
      <c r="BQ22" s="216">
        <v>16</v>
      </c>
      <c r="BR22" s="217"/>
      <c r="BS22" s="722" t="s">
        <v>576</v>
      </c>
      <c r="BT22" s="723"/>
      <c r="BU22" s="723"/>
      <c r="BV22" s="723"/>
      <c r="BW22" s="723"/>
      <c r="BX22" s="723"/>
      <c r="BY22" s="723"/>
      <c r="BZ22" s="723"/>
      <c r="CA22" s="723"/>
      <c r="CB22" s="723"/>
      <c r="CC22" s="723"/>
      <c r="CD22" s="723"/>
      <c r="CE22" s="723"/>
      <c r="CF22" s="723"/>
      <c r="CG22" s="724"/>
      <c r="CH22" s="725" t="s">
        <v>482</v>
      </c>
      <c r="CI22" s="726"/>
      <c r="CJ22" s="726"/>
      <c r="CK22" s="726"/>
      <c r="CL22" s="727"/>
      <c r="CM22" s="725">
        <v>1417</v>
      </c>
      <c r="CN22" s="726"/>
      <c r="CO22" s="726"/>
      <c r="CP22" s="726"/>
      <c r="CQ22" s="727"/>
      <c r="CR22" s="725">
        <v>1253</v>
      </c>
      <c r="CS22" s="726"/>
      <c r="CT22" s="726"/>
      <c r="CU22" s="726"/>
      <c r="CV22" s="727"/>
      <c r="CW22" s="725" t="s">
        <v>482</v>
      </c>
      <c r="CX22" s="726"/>
      <c r="CY22" s="726"/>
      <c r="CZ22" s="726"/>
      <c r="DA22" s="727"/>
      <c r="DB22" s="725" t="s">
        <v>482</v>
      </c>
      <c r="DC22" s="726"/>
      <c r="DD22" s="726"/>
      <c r="DE22" s="726"/>
      <c r="DF22" s="727"/>
      <c r="DG22" s="725" t="s">
        <v>482</v>
      </c>
      <c r="DH22" s="726"/>
      <c r="DI22" s="726"/>
      <c r="DJ22" s="726"/>
      <c r="DK22" s="727"/>
      <c r="DL22" s="725" t="s">
        <v>482</v>
      </c>
      <c r="DM22" s="726"/>
      <c r="DN22" s="726"/>
      <c r="DO22" s="726"/>
      <c r="DP22" s="727"/>
      <c r="DQ22" s="725" t="s">
        <v>482</v>
      </c>
      <c r="DR22" s="726"/>
      <c r="DS22" s="726"/>
      <c r="DT22" s="726"/>
      <c r="DU22" s="727"/>
      <c r="DV22" s="722"/>
      <c r="DW22" s="723"/>
      <c r="DX22" s="723"/>
      <c r="DY22" s="723"/>
      <c r="DZ22" s="728"/>
      <c r="EA22" s="212"/>
    </row>
    <row r="23" spans="1:131" s="213" customFormat="1" ht="26.25" customHeight="1" thickBot="1" x14ac:dyDescent="0.25">
      <c r="A23" s="218" t="s">
        <v>366</v>
      </c>
      <c r="B23" s="738" t="s">
        <v>367</v>
      </c>
      <c r="C23" s="739"/>
      <c r="D23" s="739"/>
      <c r="E23" s="739"/>
      <c r="F23" s="739"/>
      <c r="G23" s="739"/>
      <c r="H23" s="739"/>
      <c r="I23" s="739"/>
      <c r="J23" s="739"/>
      <c r="K23" s="739"/>
      <c r="L23" s="739"/>
      <c r="M23" s="739"/>
      <c r="N23" s="739"/>
      <c r="O23" s="739"/>
      <c r="P23" s="740"/>
      <c r="Q23" s="741">
        <v>592640</v>
      </c>
      <c r="R23" s="742"/>
      <c r="S23" s="742"/>
      <c r="T23" s="742"/>
      <c r="U23" s="742"/>
      <c r="V23" s="742">
        <v>564681</v>
      </c>
      <c r="W23" s="742"/>
      <c r="X23" s="742"/>
      <c r="Y23" s="742"/>
      <c r="Z23" s="742"/>
      <c r="AA23" s="742">
        <v>27960</v>
      </c>
      <c r="AB23" s="742"/>
      <c r="AC23" s="742"/>
      <c r="AD23" s="742"/>
      <c r="AE23" s="743"/>
      <c r="AF23" s="744">
        <v>14014</v>
      </c>
      <c r="AG23" s="742"/>
      <c r="AH23" s="742"/>
      <c r="AI23" s="742"/>
      <c r="AJ23" s="745"/>
      <c r="AK23" s="746"/>
      <c r="AL23" s="747"/>
      <c r="AM23" s="747"/>
      <c r="AN23" s="747"/>
      <c r="AO23" s="747"/>
      <c r="AP23" s="742">
        <v>855566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577</v>
      </c>
      <c r="BT23" s="723"/>
      <c r="BU23" s="723"/>
      <c r="BV23" s="723"/>
      <c r="BW23" s="723"/>
      <c r="BX23" s="723"/>
      <c r="BY23" s="723"/>
      <c r="BZ23" s="723"/>
      <c r="CA23" s="723"/>
      <c r="CB23" s="723"/>
      <c r="CC23" s="723"/>
      <c r="CD23" s="723"/>
      <c r="CE23" s="723"/>
      <c r="CF23" s="723"/>
      <c r="CG23" s="724"/>
      <c r="CH23" s="725">
        <v>-14</v>
      </c>
      <c r="CI23" s="726"/>
      <c r="CJ23" s="726"/>
      <c r="CK23" s="726"/>
      <c r="CL23" s="727"/>
      <c r="CM23" s="725">
        <v>976</v>
      </c>
      <c r="CN23" s="726"/>
      <c r="CO23" s="726"/>
      <c r="CP23" s="726"/>
      <c r="CQ23" s="727"/>
      <c r="CR23" s="725">
        <v>515</v>
      </c>
      <c r="CS23" s="726"/>
      <c r="CT23" s="726"/>
      <c r="CU23" s="726"/>
      <c r="CV23" s="727"/>
      <c r="CW23" s="725">
        <v>53</v>
      </c>
      <c r="CX23" s="726"/>
      <c r="CY23" s="726"/>
      <c r="CZ23" s="726"/>
      <c r="DA23" s="727"/>
      <c r="DB23" s="725" t="s">
        <v>482</v>
      </c>
      <c r="DC23" s="726"/>
      <c r="DD23" s="726"/>
      <c r="DE23" s="726"/>
      <c r="DF23" s="727"/>
      <c r="DG23" s="725" t="s">
        <v>482</v>
      </c>
      <c r="DH23" s="726"/>
      <c r="DI23" s="726"/>
      <c r="DJ23" s="726"/>
      <c r="DK23" s="727"/>
      <c r="DL23" s="725" t="s">
        <v>482</v>
      </c>
      <c r="DM23" s="726"/>
      <c r="DN23" s="726"/>
      <c r="DO23" s="726"/>
      <c r="DP23" s="727"/>
      <c r="DQ23" s="725" t="s">
        <v>482</v>
      </c>
      <c r="DR23" s="726"/>
      <c r="DS23" s="726"/>
      <c r="DT23" s="726"/>
      <c r="DU23" s="727"/>
      <c r="DV23" s="722"/>
      <c r="DW23" s="723"/>
      <c r="DX23" s="723"/>
      <c r="DY23" s="723"/>
      <c r="DZ23" s="728"/>
      <c r="EA23" s="212"/>
    </row>
    <row r="24" spans="1:131" s="213" customFormat="1" ht="26.25" customHeight="1" x14ac:dyDescent="0.2">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578</v>
      </c>
      <c r="BT24" s="723"/>
      <c r="BU24" s="723"/>
      <c r="BV24" s="723"/>
      <c r="BW24" s="723"/>
      <c r="BX24" s="723"/>
      <c r="BY24" s="723"/>
      <c r="BZ24" s="723"/>
      <c r="CA24" s="723"/>
      <c r="CB24" s="723"/>
      <c r="CC24" s="723"/>
      <c r="CD24" s="723"/>
      <c r="CE24" s="723"/>
      <c r="CF24" s="723"/>
      <c r="CG24" s="724"/>
      <c r="CH24" s="725">
        <v>-3</v>
      </c>
      <c r="CI24" s="726"/>
      <c r="CJ24" s="726"/>
      <c r="CK24" s="726"/>
      <c r="CL24" s="727"/>
      <c r="CM24" s="725">
        <v>841</v>
      </c>
      <c r="CN24" s="726"/>
      <c r="CO24" s="726"/>
      <c r="CP24" s="726"/>
      <c r="CQ24" s="727"/>
      <c r="CR24" s="725">
        <v>146</v>
      </c>
      <c r="CS24" s="726"/>
      <c r="CT24" s="726"/>
      <c r="CU24" s="726"/>
      <c r="CV24" s="727"/>
      <c r="CW24" s="725">
        <v>598</v>
      </c>
      <c r="CX24" s="726"/>
      <c r="CY24" s="726"/>
      <c r="CZ24" s="726"/>
      <c r="DA24" s="727"/>
      <c r="DB24" s="725">
        <v>317</v>
      </c>
      <c r="DC24" s="726"/>
      <c r="DD24" s="726"/>
      <c r="DE24" s="726"/>
      <c r="DF24" s="727"/>
      <c r="DG24" s="725" t="s">
        <v>482</v>
      </c>
      <c r="DH24" s="726"/>
      <c r="DI24" s="726"/>
      <c r="DJ24" s="726"/>
      <c r="DK24" s="727"/>
      <c r="DL24" s="725" t="s">
        <v>482</v>
      </c>
      <c r="DM24" s="726"/>
      <c r="DN24" s="726"/>
      <c r="DO24" s="726"/>
      <c r="DP24" s="727"/>
      <c r="DQ24" s="725" t="s">
        <v>482</v>
      </c>
      <c r="DR24" s="726"/>
      <c r="DS24" s="726"/>
      <c r="DT24" s="726"/>
      <c r="DU24" s="727"/>
      <c r="DV24" s="722"/>
      <c r="DW24" s="723"/>
      <c r="DX24" s="723"/>
      <c r="DY24" s="723"/>
      <c r="DZ24" s="728"/>
      <c r="EA24" s="212"/>
    </row>
    <row r="25" spans="1:131" ht="26.25" customHeight="1" thickBot="1" x14ac:dyDescent="0.25">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579</v>
      </c>
      <c r="BT25" s="723"/>
      <c r="BU25" s="723"/>
      <c r="BV25" s="723"/>
      <c r="BW25" s="723"/>
      <c r="BX25" s="723"/>
      <c r="BY25" s="723"/>
      <c r="BZ25" s="723"/>
      <c r="CA25" s="723"/>
      <c r="CB25" s="723"/>
      <c r="CC25" s="723"/>
      <c r="CD25" s="723"/>
      <c r="CE25" s="723"/>
      <c r="CF25" s="723"/>
      <c r="CG25" s="724"/>
      <c r="CH25" s="725">
        <v>11</v>
      </c>
      <c r="CI25" s="726"/>
      <c r="CJ25" s="726"/>
      <c r="CK25" s="726"/>
      <c r="CL25" s="727"/>
      <c r="CM25" s="725">
        <v>255</v>
      </c>
      <c r="CN25" s="726"/>
      <c r="CO25" s="726"/>
      <c r="CP25" s="726"/>
      <c r="CQ25" s="727"/>
      <c r="CR25" s="725">
        <v>100</v>
      </c>
      <c r="CS25" s="726"/>
      <c r="CT25" s="726"/>
      <c r="CU25" s="726"/>
      <c r="CV25" s="727"/>
      <c r="CW25" s="725" t="s">
        <v>482</v>
      </c>
      <c r="CX25" s="726"/>
      <c r="CY25" s="726"/>
      <c r="CZ25" s="726"/>
      <c r="DA25" s="727"/>
      <c r="DB25" s="725" t="s">
        <v>482</v>
      </c>
      <c r="DC25" s="726"/>
      <c r="DD25" s="726"/>
      <c r="DE25" s="726"/>
      <c r="DF25" s="727"/>
      <c r="DG25" s="725" t="s">
        <v>482</v>
      </c>
      <c r="DH25" s="726"/>
      <c r="DI25" s="726"/>
      <c r="DJ25" s="726"/>
      <c r="DK25" s="727"/>
      <c r="DL25" s="725" t="s">
        <v>482</v>
      </c>
      <c r="DM25" s="726"/>
      <c r="DN25" s="726"/>
      <c r="DO25" s="726"/>
      <c r="DP25" s="727"/>
      <c r="DQ25" s="725" t="s">
        <v>482</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10"/>
      <c r="BK26" s="210"/>
      <c r="BL26" s="210"/>
      <c r="BM26" s="210"/>
      <c r="BN26" s="210"/>
      <c r="BO26" s="219"/>
      <c r="BP26" s="219"/>
      <c r="BQ26" s="216">
        <v>20</v>
      </c>
      <c r="BR26" s="217"/>
      <c r="BS26" s="722" t="s">
        <v>580</v>
      </c>
      <c r="BT26" s="723"/>
      <c r="BU26" s="723"/>
      <c r="BV26" s="723"/>
      <c r="BW26" s="723"/>
      <c r="BX26" s="723"/>
      <c r="BY26" s="723"/>
      <c r="BZ26" s="723"/>
      <c r="CA26" s="723"/>
      <c r="CB26" s="723"/>
      <c r="CC26" s="723"/>
      <c r="CD26" s="723"/>
      <c r="CE26" s="723"/>
      <c r="CF26" s="723"/>
      <c r="CG26" s="724"/>
      <c r="CH26" s="725">
        <v>6</v>
      </c>
      <c r="CI26" s="726"/>
      <c r="CJ26" s="726"/>
      <c r="CK26" s="726"/>
      <c r="CL26" s="727"/>
      <c r="CM26" s="725">
        <v>88</v>
      </c>
      <c r="CN26" s="726"/>
      <c r="CO26" s="726"/>
      <c r="CP26" s="726"/>
      <c r="CQ26" s="727"/>
      <c r="CR26" s="725">
        <v>1</v>
      </c>
      <c r="CS26" s="726"/>
      <c r="CT26" s="726"/>
      <c r="CU26" s="726"/>
      <c r="CV26" s="727"/>
      <c r="CW26" s="725">
        <v>12</v>
      </c>
      <c r="CX26" s="726"/>
      <c r="CY26" s="726"/>
      <c r="CZ26" s="726"/>
      <c r="DA26" s="727"/>
      <c r="DB26" s="725" t="s">
        <v>482</v>
      </c>
      <c r="DC26" s="726"/>
      <c r="DD26" s="726"/>
      <c r="DE26" s="726"/>
      <c r="DF26" s="727"/>
      <c r="DG26" s="725" t="s">
        <v>482</v>
      </c>
      <c r="DH26" s="726"/>
      <c r="DI26" s="726"/>
      <c r="DJ26" s="726"/>
      <c r="DK26" s="727"/>
      <c r="DL26" s="725" t="s">
        <v>482</v>
      </c>
      <c r="DM26" s="726"/>
      <c r="DN26" s="726"/>
      <c r="DO26" s="726"/>
      <c r="DP26" s="727"/>
      <c r="DQ26" s="725" t="s">
        <v>482</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581</v>
      </c>
      <c r="BT27" s="723"/>
      <c r="BU27" s="723"/>
      <c r="BV27" s="723"/>
      <c r="BW27" s="723"/>
      <c r="BX27" s="723"/>
      <c r="BY27" s="723"/>
      <c r="BZ27" s="723"/>
      <c r="CA27" s="723"/>
      <c r="CB27" s="723"/>
      <c r="CC27" s="723"/>
      <c r="CD27" s="723"/>
      <c r="CE27" s="723"/>
      <c r="CF27" s="723"/>
      <c r="CG27" s="724"/>
      <c r="CH27" s="725">
        <v>6</v>
      </c>
      <c r="CI27" s="726"/>
      <c r="CJ27" s="726"/>
      <c r="CK27" s="726"/>
      <c r="CL27" s="727"/>
      <c r="CM27" s="725">
        <v>225</v>
      </c>
      <c r="CN27" s="726"/>
      <c r="CO27" s="726"/>
      <c r="CP27" s="726"/>
      <c r="CQ27" s="727"/>
      <c r="CR27" s="725">
        <v>35</v>
      </c>
      <c r="CS27" s="726"/>
      <c r="CT27" s="726"/>
      <c r="CU27" s="726"/>
      <c r="CV27" s="727"/>
      <c r="CW27" s="725"/>
      <c r="CX27" s="726"/>
      <c r="CY27" s="726"/>
      <c r="CZ27" s="726"/>
      <c r="DA27" s="727"/>
      <c r="DB27" s="725" t="s">
        <v>482</v>
      </c>
      <c r="DC27" s="726"/>
      <c r="DD27" s="726"/>
      <c r="DE27" s="726"/>
      <c r="DF27" s="727"/>
      <c r="DG27" s="725" t="s">
        <v>482</v>
      </c>
      <c r="DH27" s="726"/>
      <c r="DI27" s="726"/>
      <c r="DJ27" s="726"/>
      <c r="DK27" s="727"/>
      <c r="DL27" s="725" t="s">
        <v>482</v>
      </c>
      <c r="DM27" s="726"/>
      <c r="DN27" s="726"/>
      <c r="DO27" s="726"/>
      <c r="DP27" s="727"/>
      <c r="DQ27" s="725" t="s">
        <v>482</v>
      </c>
      <c r="DR27" s="726"/>
      <c r="DS27" s="726"/>
      <c r="DT27" s="726"/>
      <c r="DU27" s="727"/>
      <c r="DV27" s="722"/>
      <c r="DW27" s="723"/>
      <c r="DX27" s="723"/>
      <c r="DY27" s="723"/>
      <c r="DZ27" s="728"/>
      <c r="EA27" s="208"/>
    </row>
    <row r="28" spans="1:131" ht="26.25" customHeight="1" thickTop="1" x14ac:dyDescent="0.2">
      <c r="A28" s="220">
        <v>1</v>
      </c>
      <c r="B28" s="698" t="s">
        <v>378</v>
      </c>
      <c r="C28" s="699"/>
      <c r="D28" s="699"/>
      <c r="E28" s="699"/>
      <c r="F28" s="699"/>
      <c r="G28" s="699"/>
      <c r="H28" s="699"/>
      <c r="I28" s="699"/>
      <c r="J28" s="699"/>
      <c r="K28" s="699"/>
      <c r="L28" s="699"/>
      <c r="M28" s="699"/>
      <c r="N28" s="699"/>
      <c r="O28" s="699"/>
      <c r="P28" s="700"/>
      <c r="Q28" s="779">
        <v>62556</v>
      </c>
      <c r="R28" s="780"/>
      <c r="S28" s="780"/>
      <c r="T28" s="780"/>
      <c r="U28" s="780"/>
      <c r="V28" s="780">
        <v>61596</v>
      </c>
      <c r="W28" s="780"/>
      <c r="X28" s="780"/>
      <c r="Y28" s="780"/>
      <c r="Z28" s="780"/>
      <c r="AA28" s="780">
        <v>960</v>
      </c>
      <c r="AB28" s="780"/>
      <c r="AC28" s="780"/>
      <c r="AD28" s="780"/>
      <c r="AE28" s="781"/>
      <c r="AF28" s="782">
        <v>960</v>
      </c>
      <c r="AG28" s="780"/>
      <c r="AH28" s="780"/>
      <c r="AI28" s="780"/>
      <c r="AJ28" s="783"/>
      <c r="AK28" s="784">
        <v>3488</v>
      </c>
      <c r="AL28" s="785"/>
      <c r="AM28" s="785"/>
      <c r="AN28" s="785"/>
      <c r="AO28" s="785"/>
      <c r="AP28" s="785" t="s">
        <v>482</v>
      </c>
      <c r="AQ28" s="785"/>
      <c r="AR28" s="785"/>
      <c r="AS28" s="785"/>
      <c r="AT28" s="785"/>
      <c r="AU28" s="785" t="s">
        <v>482</v>
      </c>
      <c r="AV28" s="785"/>
      <c r="AW28" s="785"/>
      <c r="AX28" s="785"/>
      <c r="AY28" s="785"/>
      <c r="AZ28" s="786" t="s">
        <v>482</v>
      </c>
      <c r="BA28" s="786"/>
      <c r="BB28" s="786"/>
      <c r="BC28" s="786"/>
      <c r="BD28" s="786"/>
      <c r="BE28" s="777"/>
      <c r="BF28" s="777"/>
      <c r="BG28" s="777"/>
      <c r="BH28" s="777"/>
      <c r="BI28" s="778"/>
      <c r="BJ28" s="210"/>
      <c r="BK28" s="210"/>
      <c r="BL28" s="210"/>
      <c r="BM28" s="210"/>
      <c r="BN28" s="210"/>
      <c r="BO28" s="219"/>
      <c r="BP28" s="219"/>
      <c r="BQ28" s="216">
        <v>22</v>
      </c>
      <c r="BR28" s="217"/>
      <c r="BS28" s="722" t="s">
        <v>582</v>
      </c>
      <c r="BT28" s="723"/>
      <c r="BU28" s="723"/>
      <c r="BV28" s="723"/>
      <c r="BW28" s="723"/>
      <c r="BX28" s="723"/>
      <c r="BY28" s="723"/>
      <c r="BZ28" s="723"/>
      <c r="CA28" s="723"/>
      <c r="CB28" s="723"/>
      <c r="CC28" s="723"/>
      <c r="CD28" s="723"/>
      <c r="CE28" s="723"/>
      <c r="CF28" s="723"/>
      <c r="CG28" s="724"/>
      <c r="CH28" s="725">
        <v>0</v>
      </c>
      <c r="CI28" s="726"/>
      <c r="CJ28" s="726"/>
      <c r="CK28" s="726"/>
      <c r="CL28" s="727"/>
      <c r="CM28" s="725">
        <v>441</v>
      </c>
      <c r="CN28" s="726"/>
      <c r="CO28" s="726"/>
      <c r="CP28" s="726"/>
      <c r="CQ28" s="727"/>
      <c r="CR28" s="725">
        <v>300</v>
      </c>
      <c r="CS28" s="726"/>
      <c r="CT28" s="726"/>
      <c r="CU28" s="726"/>
      <c r="CV28" s="727"/>
      <c r="CW28" s="725"/>
      <c r="CX28" s="726"/>
      <c r="CY28" s="726"/>
      <c r="CZ28" s="726"/>
      <c r="DA28" s="727"/>
      <c r="DB28" s="725" t="s">
        <v>482</v>
      </c>
      <c r="DC28" s="726"/>
      <c r="DD28" s="726"/>
      <c r="DE28" s="726"/>
      <c r="DF28" s="727"/>
      <c r="DG28" s="725" t="s">
        <v>482</v>
      </c>
      <c r="DH28" s="726"/>
      <c r="DI28" s="726"/>
      <c r="DJ28" s="726"/>
      <c r="DK28" s="727"/>
      <c r="DL28" s="725" t="s">
        <v>482</v>
      </c>
      <c r="DM28" s="726"/>
      <c r="DN28" s="726"/>
      <c r="DO28" s="726"/>
      <c r="DP28" s="727"/>
      <c r="DQ28" s="725" t="s">
        <v>482</v>
      </c>
      <c r="DR28" s="726"/>
      <c r="DS28" s="726"/>
      <c r="DT28" s="726"/>
      <c r="DU28" s="727"/>
      <c r="DV28" s="722"/>
      <c r="DW28" s="723"/>
      <c r="DX28" s="723"/>
      <c r="DY28" s="723"/>
      <c r="DZ28" s="728"/>
      <c r="EA28" s="208"/>
    </row>
    <row r="29" spans="1:131" ht="26.25" customHeight="1" x14ac:dyDescent="0.2">
      <c r="A29" s="220">
        <v>2</v>
      </c>
      <c r="B29" s="729" t="s">
        <v>379</v>
      </c>
      <c r="C29" s="730"/>
      <c r="D29" s="730"/>
      <c r="E29" s="730"/>
      <c r="F29" s="730"/>
      <c r="G29" s="730"/>
      <c r="H29" s="730"/>
      <c r="I29" s="730"/>
      <c r="J29" s="730"/>
      <c r="K29" s="730"/>
      <c r="L29" s="730"/>
      <c r="M29" s="730"/>
      <c r="N29" s="730"/>
      <c r="O29" s="730"/>
      <c r="P29" s="731"/>
      <c r="Q29" s="732">
        <v>4337</v>
      </c>
      <c r="R29" s="733"/>
      <c r="S29" s="733"/>
      <c r="T29" s="733"/>
      <c r="U29" s="733"/>
      <c r="V29" s="733">
        <v>2763</v>
      </c>
      <c r="W29" s="733"/>
      <c r="X29" s="733"/>
      <c r="Y29" s="733"/>
      <c r="Z29" s="733"/>
      <c r="AA29" s="733">
        <v>1574</v>
      </c>
      <c r="AB29" s="733"/>
      <c r="AC29" s="733"/>
      <c r="AD29" s="733"/>
      <c r="AE29" s="734"/>
      <c r="AF29" s="775">
        <v>4418</v>
      </c>
      <c r="AG29" s="733"/>
      <c r="AH29" s="733"/>
      <c r="AI29" s="733"/>
      <c r="AJ29" s="776"/>
      <c r="AK29" s="791">
        <v>4</v>
      </c>
      <c r="AL29" s="787"/>
      <c r="AM29" s="787"/>
      <c r="AN29" s="787"/>
      <c r="AO29" s="787"/>
      <c r="AP29" s="787">
        <v>15487</v>
      </c>
      <c r="AQ29" s="787"/>
      <c r="AR29" s="787"/>
      <c r="AS29" s="787"/>
      <c r="AT29" s="787"/>
      <c r="AU29" s="787" t="s">
        <v>482</v>
      </c>
      <c r="AV29" s="787"/>
      <c r="AW29" s="787"/>
      <c r="AX29" s="787"/>
      <c r="AY29" s="787"/>
      <c r="AZ29" s="788" t="s">
        <v>482</v>
      </c>
      <c r="BA29" s="788"/>
      <c r="BB29" s="788"/>
      <c r="BC29" s="788"/>
      <c r="BD29" s="788"/>
      <c r="BE29" s="789" t="s">
        <v>380</v>
      </c>
      <c r="BF29" s="789"/>
      <c r="BG29" s="789"/>
      <c r="BH29" s="789"/>
      <c r="BI29" s="790"/>
      <c r="BJ29" s="210"/>
      <c r="BK29" s="210"/>
      <c r="BL29" s="210"/>
      <c r="BM29" s="210"/>
      <c r="BN29" s="210"/>
      <c r="BO29" s="219"/>
      <c r="BP29" s="219"/>
      <c r="BQ29" s="216">
        <v>23</v>
      </c>
      <c r="BR29" s="217"/>
      <c r="BS29" s="722" t="s">
        <v>583</v>
      </c>
      <c r="BT29" s="723"/>
      <c r="BU29" s="723"/>
      <c r="BV29" s="723"/>
      <c r="BW29" s="723"/>
      <c r="BX29" s="723"/>
      <c r="BY29" s="723"/>
      <c r="BZ29" s="723"/>
      <c r="CA29" s="723"/>
      <c r="CB29" s="723"/>
      <c r="CC29" s="723"/>
      <c r="CD29" s="723"/>
      <c r="CE29" s="723"/>
      <c r="CF29" s="723"/>
      <c r="CG29" s="724"/>
      <c r="CH29" s="725">
        <v>171</v>
      </c>
      <c r="CI29" s="726"/>
      <c r="CJ29" s="726"/>
      <c r="CK29" s="726"/>
      <c r="CL29" s="727"/>
      <c r="CM29" s="725">
        <v>1597</v>
      </c>
      <c r="CN29" s="726"/>
      <c r="CO29" s="726"/>
      <c r="CP29" s="726"/>
      <c r="CQ29" s="727"/>
      <c r="CR29" s="725">
        <v>265</v>
      </c>
      <c r="CS29" s="726"/>
      <c r="CT29" s="726"/>
      <c r="CU29" s="726"/>
      <c r="CV29" s="727"/>
      <c r="CW29" s="725"/>
      <c r="CX29" s="726"/>
      <c r="CY29" s="726"/>
      <c r="CZ29" s="726"/>
      <c r="DA29" s="727"/>
      <c r="DB29" s="725" t="s">
        <v>482</v>
      </c>
      <c r="DC29" s="726"/>
      <c r="DD29" s="726"/>
      <c r="DE29" s="726"/>
      <c r="DF29" s="727"/>
      <c r="DG29" s="725" t="s">
        <v>482</v>
      </c>
      <c r="DH29" s="726"/>
      <c r="DI29" s="726"/>
      <c r="DJ29" s="726"/>
      <c r="DK29" s="727"/>
      <c r="DL29" s="725" t="s">
        <v>482</v>
      </c>
      <c r="DM29" s="726"/>
      <c r="DN29" s="726"/>
      <c r="DO29" s="726"/>
      <c r="DP29" s="727"/>
      <c r="DQ29" s="725" t="s">
        <v>482</v>
      </c>
      <c r="DR29" s="726"/>
      <c r="DS29" s="726"/>
      <c r="DT29" s="726"/>
      <c r="DU29" s="727"/>
      <c r="DV29" s="722"/>
      <c r="DW29" s="723"/>
      <c r="DX29" s="723"/>
      <c r="DY29" s="723"/>
      <c r="DZ29" s="728"/>
      <c r="EA29" s="208"/>
    </row>
    <row r="30" spans="1:131" ht="26.25" customHeight="1" x14ac:dyDescent="0.2">
      <c r="A30" s="220">
        <v>3</v>
      </c>
      <c r="B30" s="729" t="s">
        <v>381</v>
      </c>
      <c r="C30" s="730"/>
      <c r="D30" s="730"/>
      <c r="E30" s="730"/>
      <c r="F30" s="730"/>
      <c r="G30" s="730"/>
      <c r="H30" s="730"/>
      <c r="I30" s="730"/>
      <c r="J30" s="730"/>
      <c r="K30" s="730"/>
      <c r="L30" s="730"/>
      <c r="M30" s="730"/>
      <c r="N30" s="730"/>
      <c r="O30" s="730"/>
      <c r="P30" s="731"/>
      <c r="Q30" s="732">
        <v>215</v>
      </c>
      <c r="R30" s="733"/>
      <c r="S30" s="733"/>
      <c r="T30" s="733"/>
      <c r="U30" s="733"/>
      <c r="V30" s="733">
        <v>237</v>
      </c>
      <c r="W30" s="733"/>
      <c r="X30" s="733"/>
      <c r="Y30" s="733"/>
      <c r="Z30" s="733"/>
      <c r="AA30" s="733">
        <v>-22</v>
      </c>
      <c r="AB30" s="733"/>
      <c r="AC30" s="733"/>
      <c r="AD30" s="733"/>
      <c r="AE30" s="734"/>
      <c r="AF30" s="775">
        <v>372</v>
      </c>
      <c r="AG30" s="733"/>
      <c r="AH30" s="733"/>
      <c r="AI30" s="733"/>
      <c r="AJ30" s="776"/>
      <c r="AK30" s="791">
        <v>29</v>
      </c>
      <c r="AL30" s="787"/>
      <c r="AM30" s="787"/>
      <c r="AN30" s="787"/>
      <c r="AO30" s="787"/>
      <c r="AP30" s="787">
        <v>1502</v>
      </c>
      <c r="AQ30" s="787"/>
      <c r="AR30" s="787"/>
      <c r="AS30" s="787"/>
      <c r="AT30" s="787"/>
      <c r="AU30" s="787">
        <v>39</v>
      </c>
      <c r="AV30" s="787"/>
      <c r="AW30" s="787"/>
      <c r="AX30" s="787"/>
      <c r="AY30" s="787"/>
      <c r="AZ30" s="788" t="s">
        <v>482</v>
      </c>
      <c r="BA30" s="788"/>
      <c r="BB30" s="788"/>
      <c r="BC30" s="788"/>
      <c r="BD30" s="788"/>
      <c r="BE30" s="789" t="s">
        <v>380</v>
      </c>
      <c r="BF30" s="789"/>
      <c r="BG30" s="789"/>
      <c r="BH30" s="789"/>
      <c r="BI30" s="790"/>
      <c r="BJ30" s="210"/>
      <c r="BK30" s="210"/>
      <c r="BL30" s="210"/>
      <c r="BM30" s="210"/>
      <c r="BN30" s="210"/>
      <c r="BO30" s="219"/>
      <c r="BP30" s="219"/>
      <c r="BQ30" s="216">
        <v>24</v>
      </c>
      <c r="BR30" s="217"/>
      <c r="BS30" s="722" t="s">
        <v>584</v>
      </c>
      <c r="BT30" s="723"/>
      <c r="BU30" s="723"/>
      <c r="BV30" s="723"/>
      <c r="BW30" s="723"/>
      <c r="BX30" s="723"/>
      <c r="BY30" s="723"/>
      <c r="BZ30" s="723"/>
      <c r="CA30" s="723"/>
      <c r="CB30" s="723"/>
      <c r="CC30" s="723"/>
      <c r="CD30" s="723"/>
      <c r="CE30" s="723"/>
      <c r="CF30" s="723"/>
      <c r="CG30" s="724"/>
      <c r="CH30" s="725">
        <v>79</v>
      </c>
      <c r="CI30" s="726"/>
      <c r="CJ30" s="726"/>
      <c r="CK30" s="726"/>
      <c r="CL30" s="727"/>
      <c r="CM30" s="725">
        <v>1170</v>
      </c>
      <c r="CN30" s="726"/>
      <c r="CO30" s="726"/>
      <c r="CP30" s="726"/>
      <c r="CQ30" s="727"/>
      <c r="CR30" s="725">
        <v>100</v>
      </c>
      <c r="CS30" s="726"/>
      <c r="CT30" s="726"/>
      <c r="CU30" s="726"/>
      <c r="CV30" s="727"/>
      <c r="CW30" s="725">
        <v>2</v>
      </c>
      <c r="CX30" s="726"/>
      <c r="CY30" s="726"/>
      <c r="CZ30" s="726"/>
      <c r="DA30" s="727"/>
      <c r="DB30" s="725" t="s">
        <v>482</v>
      </c>
      <c r="DC30" s="726"/>
      <c r="DD30" s="726"/>
      <c r="DE30" s="726"/>
      <c r="DF30" s="727"/>
      <c r="DG30" s="725" t="s">
        <v>482</v>
      </c>
      <c r="DH30" s="726"/>
      <c r="DI30" s="726"/>
      <c r="DJ30" s="726"/>
      <c r="DK30" s="727"/>
      <c r="DL30" s="725" t="s">
        <v>482</v>
      </c>
      <c r="DM30" s="726"/>
      <c r="DN30" s="726"/>
      <c r="DO30" s="726"/>
      <c r="DP30" s="727"/>
      <c r="DQ30" s="725" t="s">
        <v>482</v>
      </c>
      <c r="DR30" s="726"/>
      <c r="DS30" s="726"/>
      <c r="DT30" s="726"/>
      <c r="DU30" s="727"/>
      <c r="DV30" s="722"/>
      <c r="DW30" s="723"/>
      <c r="DX30" s="723"/>
      <c r="DY30" s="723"/>
      <c r="DZ30" s="728"/>
      <c r="EA30" s="208"/>
    </row>
    <row r="31" spans="1:131" ht="26.25" customHeight="1" x14ac:dyDescent="0.2">
      <c r="A31" s="220">
        <v>4</v>
      </c>
      <c r="B31" s="729" t="s">
        <v>382</v>
      </c>
      <c r="C31" s="730"/>
      <c r="D31" s="730"/>
      <c r="E31" s="730"/>
      <c r="F31" s="730"/>
      <c r="G31" s="730"/>
      <c r="H31" s="730"/>
      <c r="I31" s="730"/>
      <c r="J31" s="730"/>
      <c r="K31" s="730"/>
      <c r="L31" s="730"/>
      <c r="M31" s="730"/>
      <c r="N31" s="730"/>
      <c r="O31" s="730"/>
      <c r="P31" s="731"/>
      <c r="Q31" s="732">
        <v>2169</v>
      </c>
      <c r="R31" s="733"/>
      <c r="S31" s="733"/>
      <c r="T31" s="733"/>
      <c r="U31" s="733"/>
      <c r="V31" s="733">
        <v>1984</v>
      </c>
      <c r="W31" s="733"/>
      <c r="X31" s="733"/>
      <c r="Y31" s="733"/>
      <c r="Z31" s="733"/>
      <c r="AA31" s="733">
        <v>185</v>
      </c>
      <c r="AB31" s="733"/>
      <c r="AC31" s="733"/>
      <c r="AD31" s="733"/>
      <c r="AE31" s="734"/>
      <c r="AF31" s="775">
        <v>1170</v>
      </c>
      <c r="AG31" s="733"/>
      <c r="AH31" s="733"/>
      <c r="AI31" s="733"/>
      <c r="AJ31" s="776"/>
      <c r="AK31" s="791">
        <v>1</v>
      </c>
      <c r="AL31" s="787"/>
      <c r="AM31" s="787"/>
      <c r="AN31" s="787"/>
      <c r="AO31" s="787"/>
      <c r="AP31" s="787">
        <v>5901</v>
      </c>
      <c r="AQ31" s="787"/>
      <c r="AR31" s="787"/>
      <c r="AS31" s="787"/>
      <c r="AT31" s="787"/>
      <c r="AU31" s="787" t="s">
        <v>482</v>
      </c>
      <c r="AV31" s="787"/>
      <c r="AW31" s="787"/>
      <c r="AX31" s="787"/>
      <c r="AY31" s="787"/>
      <c r="AZ31" s="788" t="s">
        <v>482</v>
      </c>
      <c r="BA31" s="788"/>
      <c r="BB31" s="788"/>
      <c r="BC31" s="788"/>
      <c r="BD31" s="788"/>
      <c r="BE31" s="789" t="s">
        <v>380</v>
      </c>
      <c r="BF31" s="789"/>
      <c r="BG31" s="789"/>
      <c r="BH31" s="789"/>
      <c r="BI31" s="790"/>
      <c r="BJ31" s="210"/>
      <c r="BK31" s="210"/>
      <c r="BL31" s="210"/>
      <c r="BM31" s="210"/>
      <c r="BN31" s="210"/>
      <c r="BO31" s="219"/>
      <c r="BP31" s="219"/>
      <c r="BQ31" s="216">
        <v>25</v>
      </c>
      <c r="BR31" s="217"/>
      <c r="BS31" s="722" t="s">
        <v>585</v>
      </c>
      <c r="BT31" s="723"/>
      <c r="BU31" s="723"/>
      <c r="BV31" s="723"/>
      <c r="BW31" s="723"/>
      <c r="BX31" s="723"/>
      <c r="BY31" s="723"/>
      <c r="BZ31" s="723"/>
      <c r="CA31" s="723"/>
      <c r="CB31" s="723"/>
      <c r="CC31" s="723"/>
      <c r="CD31" s="723"/>
      <c r="CE31" s="723"/>
      <c r="CF31" s="723"/>
      <c r="CG31" s="724"/>
      <c r="CH31" s="725">
        <v>5</v>
      </c>
      <c r="CI31" s="726"/>
      <c r="CJ31" s="726"/>
      <c r="CK31" s="726"/>
      <c r="CL31" s="727"/>
      <c r="CM31" s="725">
        <v>765</v>
      </c>
      <c r="CN31" s="726"/>
      <c r="CO31" s="726"/>
      <c r="CP31" s="726"/>
      <c r="CQ31" s="727"/>
      <c r="CR31" s="725">
        <v>144</v>
      </c>
      <c r="CS31" s="726"/>
      <c r="CT31" s="726"/>
      <c r="CU31" s="726"/>
      <c r="CV31" s="727"/>
      <c r="CW31" s="725" t="s">
        <v>482</v>
      </c>
      <c r="CX31" s="726"/>
      <c r="CY31" s="726"/>
      <c r="CZ31" s="726"/>
      <c r="DA31" s="727"/>
      <c r="DB31" s="725" t="s">
        <v>482</v>
      </c>
      <c r="DC31" s="726"/>
      <c r="DD31" s="726"/>
      <c r="DE31" s="726"/>
      <c r="DF31" s="727"/>
      <c r="DG31" s="725" t="s">
        <v>482</v>
      </c>
      <c r="DH31" s="726"/>
      <c r="DI31" s="726"/>
      <c r="DJ31" s="726"/>
      <c r="DK31" s="727"/>
      <c r="DL31" s="725" t="s">
        <v>482</v>
      </c>
      <c r="DM31" s="726"/>
      <c r="DN31" s="726"/>
      <c r="DO31" s="726"/>
      <c r="DP31" s="727"/>
      <c r="DQ31" s="725" t="s">
        <v>482</v>
      </c>
      <c r="DR31" s="726"/>
      <c r="DS31" s="726"/>
      <c r="DT31" s="726"/>
      <c r="DU31" s="727"/>
      <c r="DV31" s="722"/>
      <c r="DW31" s="723"/>
      <c r="DX31" s="723"/>
      <c r="DY31" s="723"/>
      <c r="DZ31" s="728"/>
      <c r="EA31" s="208"/>
    </row>
    <row r="32" spans="1:131" ht="26.25" customHeight="1" x14ac:dyDescent="0.2">
      <c r="A32" s="220">
        <v>5</v>
      </c>
      <c r="B32" s="729" t="s">
        <v>383</v>
      </c>
      <c r="C32" s="730"/>
      <c r="D32" s="730"/>
      <c r="E32" s="730"/>
      <c r="F32" s="730"/>
      <c r="G32" s="730"/>
      <c r="H32" s="730"/>
      <c r="I32" s="730"/>
      <c r="J32" s="730"/>
      <c r="K32" s="730"/>
      <c r="L32" s="730"/>
      <c r="M32" s="730"/>
      <c r="N32" s="730"/>
      <c r="O32" s="730"/>
      <c r="P32" s="731"/>
      <c r="Q32" s="732">
        <v>23485</v>
      </c>
      <c r="R32" s="733"/>
      <c r="S32" s="733"/>
      <c r="T32" s="733"/>
      <c r="U32" s="733"/>
      <c r="V32" s="733">
        <v>25350</v>
      </c>
      <c r="W32" s="733"/>
      <c r="X32" s="733"/>
      <c r="Y32" s="733"/>
      <c r="Z32" s="733"/>
      <c r="AA32" s="733">
        <v>-1865</v>
      </c>
      <c r="AB32" s="733"/>
      <c r="AC32" s="733"/>
      <c r="AD32" s="733"/>
      <c r="AE32" s="734"/>
      <c r="AF32" s="775">
        <v>990</v>
      </c>
      <c r="AG32" s="733"/>
      <c r="AH32" s="733"/>
      <c r="AI32" s="733"/>
      <c r="AJ32" s="776"/>
      <c r="AK32" s="791">
        <v>4528</v>
      </c>
      <c r="AL32" s="787"/>
      <c r="AM32" s="787"/>
      <c r="AN32" s="787"/>
      <c r="AO32" s="787"/>
      <c r="AP32" s="787">
        <v>11888</v>
      </c>
      <c r="AQ32" s="787"/>
      <c r="AR32" s="787"/>
      <c r="AS32" s="787"/>
      <c r="AT32" s="787"/>
      <c r="AU32" s="787">
        <v>7668</v>
      </c>
      <c r="AV32" s="787"/>
      <c r="AW32" s="787"/>
      <c r="AX32" s="787"/>
      <c r="AY32" s="787"/>
      <c r="AZ32" s="788" t="s">
        <v>482</v>
      </c>
      <c r="BA32" s="788"/>
      <c r="BB32" s="788"/>
      <c r="BC32" s="788"/>
      <c r="BD32" s="788"/>
      <c r="BE32" s="789" t="s">
        <v>380</v>
      </c>
      <c r="BF32" s="789"/>
      <c r="BG32" s="789"/>
      <c r="BH32" s="789"/>
      <c r="BI32" s="790"/>
      <c r="BJ32" s="210"/>
      <c r="BK32" s="210"/>
      <c r="BL32" s="210"/>
      <c r="BM32" s="210"/>
      <c r="BN32" s="210"/>
      <c r="BO32" s="219"/>
      <c r="BP32" s="219"/>
      <c r="BQ32" s="216">
        <v>26</v>
      </c>
      <c r="BR32" s="217"/>
      <c r="BS32" s="722" t="s">
        <v>586</v>
      </c>
      <c r="BT32" s="723"/>
      <c r="BU32" s="723"/>
      <c r="BV32" s="723"/>
      <c r="BW32" s="723"/>
      <c r="BX32" s="723"/>
      <c r="BY32" s="723"/>
      <c r="BZ32" s="723"/>
      <c r="CA32" s="723"/>
      <c r="CB32" s="723"/>
      <c r="CC32" s="723"/>
      <c r="CD32" s="723"/>
      <c r="CE32" s="723"/>
      <c r="CF32" s="723"/>
      <c r="CG32" s="724"/>
      <c r="CH32" s="725">
        <v>43</v>
      </c>
      <c r="CI32" s="726"/>
      <c r="CJ32" s="726"/>
      <c r="CK32" s="726"/>
      <c r="CL32" s="727"/>
      <c r="CM32" s="725">
        <v>4232</v>
      </c>
      <c r="CN32" s="726"/>
      <c r="CO32" s="726"/>
      <c r="CP32" s="726"/>
      <c r="CQ32" s="727"/>
      <c r="CR32" s="725">
        <v>10</v>
      </c>
      <c r="CS32" s="726"/>
      <c r="CT32" s="726"/>
      <c r="CU32" s="726"/>
      <c r="CV32" s="727"/>
      <c r="CW32" s="725" t="s">
        <v>482</v>
      </c>
      <c r="CX32" s="726"/>
      <c r="CY32" s="726"/>
      <c r="CZ32" s="726"/>
      <c r="DA32" s="727"/>
      <c r="DB32" s="725" t="s">
        <v>482</v>
      </c>
      <c r="DC32" s="726"/>
      <c r="DD32" s="726"/>
      <c r="DE32" s="726"/>
      <c r="DF32" s="727"/>
      <c r="DG32" s="725" t="s">
        <v>482</v>
      </c>
      <c r="DH32" s="726"/>
      <c r="DI32" s="726"/>
      <c r="DJ32" s="726"/>
      <c r="DK32" s="727"/>
      <c r="DL32" s="725" t="s">
        <v>482</v>
      </c>
      <c r="DM32" s="726"/>
      <c r="DN32" s="726"/>
      <c r="DO32" s="726"/>
      <c r="DP32" s="727"/>
      <c r="DQ32" s="725" t="s">
        <v>482</v>
      </c>
      <c r="DR32" s="726"/>
      <c r="DS32" s="726"/>
      <c r="DT32" s="726"/>
      <c r="DU32" s="727"/>
      <c r="DV32" s="722"/>
      <c r="DW32" s="723"/>
      <c r="DX32" s="723"/>
      <c r="DY32" s="723"/>
      <c r="DZ32" s="728"/>
      <c r="EA32" s="208"/>
    </row>
    <row r="33" spans="1:131" ht="26.25" customHeight="1" x14ac:dyDescent="0.2">
      <c r="A33" s="220">
        <v>6</v>
      </c>
      <c r="B33" s="729" t="s">
        <v>384</v>
      </c>
      <c r="C33" s="730"/>
      <c r="D33" s="730"/>
      <c r="E33" s="730"/>
      <c r="F33" s="730"/>
      <c r="G33" s="730"/>
      <c r="H33" s="730"/>
      <c r="I33" s="730"/>
      <c r="J33" s="730"/>
      <c r="K33" s="730"/>
      <c r="L33" s="730"/>
      <c r="M33" s="730"/>
      <c r="N33" s="730"/>
      <c r="O33" s="730"/>
      <c r="P33" s="731"/>
      <c r="Q33" s="732">
        <v>4474</v>
      </c>
      <c r="R33" s="733"/>
      <c r="S33" s="733"/>
      <c r="T33" s="733"/>
      <c r="U33" s="733"/>
      <c r="V33" s="733">
        <v>4413</v>
      </c>
      <c r="W33" s="733"/>
      <c r="X33" s="733"/>
      <c r="Y33" s="733"/>
      <c r="Z33" s="733"/>
      <c r="AA33" s="733">
        <v>61</v>
      </c>
      <c r="AB33" s="733"/>
      <c r="AC33" s="733"/>
      <c r="AD33" s="733"/>
      <c r="AE33" s="734"/>
      <c r="AF33" s="775">
        <v>370</v>
      </c>
      <c r="AG33" s="733"/>
      <c r="AH33" s="733"/>
      <c r="AI33" s="733"/>
      <c r="AJ33" s="776"/>
      <c r="AK33" s="791">
        <v>523</v>
      </c>
      <c r="AL33" s="787"/>
      <c r="AM33" s="787"/>
      <c r="AN33" s="787"/>
      <c r="AO33" s="787"/>
      <c r="AP33" s="787">
        <v>7029</v>
      </c>
      <c r="AQ33" s="787"/>
      <c r="AR33" s="787"/>
      <c r="AS33" s="787"/>
      <c r="AT33" s="787"/>
      <c r="AU33" s="787">
        <v>5201</v>
      </c>
      <c r="AV33" s="787"/>
      <c r="AW33" s="787"/>
      <c r="AX33" s="787"/>
      <c r="AY33" s="787"/>
      <c r="AZ33" s="788" t="s">
        <v>482</v>
      </c>
      <c r="BA33" s="788"/>
      <c r="BB33" s="788"/>
      <c r="BC33" s="788"/>
      <c r="BD33" s="788"/>
      <c r="BE33" s="789" t="s">
        <v>380</v>
      </c>
      <c r="BF33" s="789"/>
      <c r="BG33" s="789"/>
      <c r="BH33" s="789"/>
      <c r="BI33" s="790"/>
      <c r="BJ33" s="210"/>
      <c r="BK33" s="210"/>
      <c r="BL33" s="210"/>
      <c r="BM33" s="210"/>
      <c r="BN33" s="210"/>
      <c r="BO33" s="219"/>
      <c r="BP33" s="219"/>
      <c r="BQ33" s="216">
        <v>27</v>
      </c>
      <c r="BR33" s="217" t="s">
        <v>589</v>
      </c>
      <c r="BS33" s="722" t="s">
        <v>587</v>
      </c>
      <c r="BT33" s="723"/>
      <c r="BU33" s="723"/>
      <c r="BV33" s="723"/>
      <c r="BW33" s="723"/>
      <c r="BX33" s="723"/>
      <c r="BY33" s="723"/>
      <c r="BZ33" s="723"/>
      <c r="CA33" s="723"/>
      <c r="CB33" s="723"/>
      <c r="CC33" s="723"/>
      <c r="CD33" s="723"/>
      <c r="CE33" s="723"/>
      <c r="CF33" s="723"/>
      <c r="CG33" s="724"/>
      <c r="CH33" s="725">
        <v>49</v>
      </c>
      <c r="CI33" s="726"/>
      <c r="CJ33" s="726"/>
      <c r="CK33" s="726"/>
      <c r="CL33" s="727"/>
      <c r="CM33" s="725">
        <v>2768</v>
      </c>
      <c r="CN33" s="726"/>
      <c r="CO33" s="726"/>
      <c r="CP33" s="726"/>
      <c r="CQ33" s="727"/>
      <c r="CR33" s="725">
        <v>30</v>
      </c>
      <c r="CS33" s="726"/>
      <c r="CT33" s="726"/>
      <c r="CU33" s="726"/>
      <c r="CV33" s="727"/>
      <c r="CW33" s="725">
        <v>0</v>
      </c>
      <c r="CX33" s="726"/>
      <c r="CY33" s="726"/>
      <c r="CZ33" s="726"/>
      <c r="DA33" s="727"/>
      <c r="DB33" s="725" t="s">
        <v>482</v>
      </c>
      <c r="DC33" s="726"/>
      <c r="DD33" s="726"/>
      <c r="DE33" s="726"/>
      <c r="DF33" s="727"/>
      <c r="DG33" s="725">
        <v>2226</v>
      </c>
      <c r="DH33" s="726"/>
      <c r="DI33" s="726"/>
      <c r="DJ33" s="726"/>
      <c r="DK33" s="727"/>
      <c r="DL33" s="725" t="s">
        <v>482</v>
      </c>
      <c r="DM33" s="726"/>
      <c r="DN33" s="726"/>
      <c r="DO33" s="726"/>
      <c r="DP33" s="727"/>
      <c r="DQ33" s="725">
        <v>451</v>
      </c>
      <c r="DR33" s="726"/>
      <c r="DS33" s="726"/>
      <c r="DT33" s="726"/>
      <c r="DU33" s="727"/>
      <c r="DV33" s="722"/>
      <c r="DW33" s="723"/>
      <c r="DX33" s="723"/>
      <c r="DY33" s="723"/>
      <c r="DZ33" s="728"/>
      <c r="EA33" s="208"/>
    </row>
    <row r="34" spans="1:131" ht="26.25" customHeight="1" x14ac:dyDescent="0.2">
      <c r="A34" s="220">
        <v>7</v>
      </c>
      <c r="B34" s="729" t="s">
        <v>385</v>
      </c>
      <c r="C34" s="730"/>
      <c r="D34" s="730"/>
      <c r="E34" s="730"/>
      <c r="F34" s="730"/>
      <c r="G34" s="730"/>
      <c r="H34" s="730"/>
      <c r="I34" s="730"/>
      <c r="J34" s="730"/>
      <c r="K34" s="730"/>
      <c r="L34" s="730"/>
      <c r="M34" s="730"/>
      <c r="N34" s="730"/>
      <c r="O34" s="730"/>
      <c r="P34" s="731"/>
      <c r="Q34" s="732">
        <v>406</v>
      </c>
      <c r="R34" s="733"/>
      <c r="S34" s="733"/>
      <c r="T34" s="733"/>
      <c r="U34" s="733"/>
      <c r="V34" s="733">
        <v>1063</v>
      </c>
      <c r="W34" s="733"/>
      <c r="X34" s="733"/>
      <c r="Y34" s="733"/>
      <c r="Z34" s="733"/>
      <c r="AA34" s="733">
        <v>-657</v>
      </c>
      <c r="AB34" s="733"/>
      <c r="AC34" s="733"/>
      <c r="AD34" s="733"/>
      <c r="AE34" s="734"/>
      <c r="AF34" s="775" t="s">
        <v>118</v>
      </c>
      <c r="AG34" s="733"/>
      <c r="AH34" s="733"/>
      <c r="AI34" s="733"/>
      <c r="AJ34" s="776"/>
      <c r="AK34" s="791" t="s">
        <v>482</v>
      </c>
      <c r="AL34" s="787"/>
      <c r="AM34" s="787"/>
      <c r="AN34" s="787"/>
      <c r="AO34" s="787"/>
      <c r="AP34" s="787">
        <v>859</v>
      </c>
      <c r="AQ34" s="787"/>
      <c r="AR34" s="787"/>
      <c r="AS34" s="787"/>
      <c r="AT34" s="787"/>
      <c r="AU34" s="787">
        <v>1398</v>
      </c>
      <c r="AV34" s="787"/>
      <c r="AW34" s="787"/>
      <c r="AX34" s="787"/>
      <c r="AY34" s="787"/>
      <c r="AZ34" s="788" t="s">
        <v>482</v>
      </c>
      <c r="BA34" s="788"/>
      <c r="BB34" s="788"/>
      <c r="BC34" s="788"/>
      <c r="BD34" s="788"/>
      <c r="BE34" s="789" t="s">
        <v>380</v>
      </c>
      <c r="BF34" s="789"/>
      <c r="BG34" s="789"/>
      <c r="BH34" s="789"/>
      <c r="BI34" s="790"/>
      <c r="BJ34" s="210"/>
      <c r="BK34" s="210"/>
      <c r="BL34" s="210"/>
      <c r="BM34" s="210"/>
      <c r="BN34" s="210"/>
      <c r="BO34" s="219"/>
      <c r="BP34" s="219"/>
      <c r="BQ34" s="216">
        <v>28</v>
      </c>
      <c r="BR34" s="217" t="s">
        <v>589</v>
      </c>
      <c r="BS34" s="722" t="s">
        <v>588</v>
      </c>
      <c r="BT34" s="723"/>
      <c r="BU34" s="723"/>
      <c r="BV34" s="723"/>
      <c r="BW34" s="723"/>
      <c r="BX34" s="723"/>
      <c r="BY34" s="723"/>
      <c r="BZ34" s="723"/>
      <c r="CA34" s="723"/>
      <c r="CB34" s="723"/>
      <c r="CC34" s="723"/>
      <c r="CD34" s="723"/>
      <c r="CE34" s="723"/>
      <c r="CF34" s="723"/>
      <c r="CG34" s="724"/>
      <c r="CH34" s="725">
        <v>80</v>
      </c>
      <c r="CI34" s="726"/>
      <c r="CJ34" s="726"/>
      <c r="CK34" s="726"/>
      <c r="CL34" s="727"/>
      <c r="CM34" s="725">
        <v>14614</v>
      </c>
      <c r="CN34" s="726"/>
      <c r="CO34" s="726"/>
      <c r="CP34" s="726"/>
      <c r="CQ34" s="727"/>
      <c r="CR34" s="725">
        <v>16791</v>
      </c>
      <c r="CS34" s="726"/>
      <c r="CT34" s="726"/>
      <c r="CU34" s="726"/>
      <c r="CV34" s="727"/>
      <c r="CW34" s="725">
        <v>2301</v>
      </c>
      <c r="CX34" s="726"/>
      <c r="CY34" s="726"/>
      <c r="CZ34" s="726"/>
      <c r="DA34" s="727"/>
      <c r="DB34" s="725" t="s">
        <v>482</v>
      </c>
      <c r="DC34" s="726"/>
      <c r="DD34" s="726"/>
      <c r="DE34" s="726"/>
      <c r="DF34" s="727"/>
      <c r="DG34" s="725" t="s">
        <v>482</v>
      </c>
      <c r="DH34" s="726"/>
      <c r="DI34" s="726"/>
      <c r="DJ34" s="726"/>
      <c r="DK34" s="727"/>
      <c r="DL34" s="725" t="s">
        <v>482</v>
      </c>
      <c r="DM34" s="726"/>
      <c r="DN34" s="726"/>
      <c r="DO34" s="726"/>
      <c r="DP34" s="727"/>
      <c r="DQ34" s="725" t="s">
        <v>482</v>
      </c>
      <c r="DR34" s="726"/>
      <c r="DS34" s="726"/>
      <c r="DT34" s="726"/>
      <c r="DU34" s="727"/>
      <c r="DV34" s="722"/>
      <c r="DW34" s="723"/>
      <c r="DX34" s="723"/>
      <c r="DY34" s="723"/>
      <c r="DZ34" s="728"/>
      <c r="EA34" s="208"/>
    </row>
    <row r="35" spans="1:131" ht="26.25" customHeight="1" x14ac:dyDescent="0.2">
      <c r="A35" s="220">
        <v>8</v>
      </c>
      <c r="B35" s="729" t="s">
        <v>386</v>
      </c>
      <c r="C35" s="730"/>
      <c r="D35" s="730"/>
      <c r="E35" s="730"/>
      <c r="F35" s="730"/>
      <c r="G35" s="730"/>
      <c r="H35" s="730"/>
      <c r="I35" s="730"/>
      <c r="J35" s="730"/>
      <c r="K35" s="730"/>
      <c r="L35" s="730"/>
      <c r="M35" s="730"/>
      <c r="N35" s="730"/>
      <c r="O35" s="730"/>
      <c r="P35" s="731"/>
      <c r="Q35" s="732">
        <v>17</v>
      </c>
      <c r="R35" s="733"/>
      <c r="S35" s="733"/>
      <c r="T35" s="733"/>
      <c r="U35" s="733"/>
      <c r="V35" s="733">
        <v>17</v>
      </c>
      <c r="W35" s="733"/>
      <c r="X35" s="733"/>
      <c r="Y35" s="733"/>
      <c r="Z35" s="733"/>
      <c r="AA35" s="733" t="s">
        <v>482</v>
      </c>
      <c r="AB35" s="733"/>
      <c r="AC35" s="733"/>
      <c r="AD35" s="733"/>
      <c r="AE35" s="734"/>
      <c r="AF35" s="775" t="s">
        <v>118</v>
      </c>
      <c r="AG35" s="733"/>
      <c r="AH35" s="733"/>
      <c r="AI35" s="733"/>
      <c r="AJ35" s="776"/>
      <c r="AK35" s="791">
        <v>17</v>
      </c>
      <c r="AL35" s="787"/>
      <c r="AM35" s="787"/>
      <c r="AN35" s="787"/>
      <c r="AO35" s="787"/>
      <c r="AP35" s="787">
        <v>44</v>
      </c>
      <c r="AQ35" s="787"/>
      <c r="AR35" s="787"/>
      <c r="AS35" s="787"/>
      <c r="AT35" s="787"/>
      <c r="AU35" s="787">
        <v>44</v>
      </c>
      <c r="AV35" s="787"/>
      <c r="AW35" s="787"/>
      <c r="AX35" s="787"/>
      <c r="AY35" s="787"/>
      <c r="AZ35" s="788" t="s">
        <v>482</v>
      </c>
      <c r="BA35" s="788"/>
      <c r="BB35" s="788"/>
      <c r="BC35" s="788"/>
      <c r="BD35" s="788"/>
      <c r="BE35" s="789" t="s">
        <v>387</v>
      </c>
      <c r="BF35" s="789"/>
      <c r="BG35" s="789"/>
      <c r="BH35" s="789"/>
      <c r="BI35" s="790"/>
      <c r="BJ35" s="210"/>
      <c r="BK35" s="210"/>
      <c r="BL35" s="210"/>
      <c r="BM35" s="210"/>
      <c r="BN35" s="210"/>
      <c r="BO35" s="219"/>
      <c r="BP35" s="219"/>
      <c r="BQ35" s="216">
        <v>29</v>
      </c>
      <c r="BR35" s="217"/>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0">
        <v>9</v>
      </c>
      <c r="B36" s="729" t="s">
        <v>388</v>
      </c>
      <c r="C36" s="730"/>
      <c r="D36" s="730"/>
      <c r="E36" s="730"/>
      <c r="F36" s="730"/>
      <c r="G36" s="730"/>
      <c r="H36" s="730"/>
      <c r="I36" s="730"/>
      <c r="J36" s="730"/>
      <c r="K36" s="730"/>
      <c r="L36" s="730"/>
      <c r="M36" s="730"/>
      <c r="N36" s="730"/>
      <c r="O36" s="730"/>
      <c r="P36" s="731"/>
      <c r="Q36" s="732">
        <v>1222</v>
      </c>
      <c r="R36" s="733"/>
      <c r="S36" s="733"/>
      <c r="T36" s="733"/>
      <c r="U36" s="733"/>
      <c r="V36" s="733">
        <v>1222</v>
      </c>
      <c r="W36" s="733"/>
      <c r="X36" s="733"/>
      <c r="Y36" s="733"/>
      <c r="Z36" s="733"/>
      <c r="AA36" s="733" t="s">
        <v>482</v>
      </c>
      <c r="AB36" s="733"/>
      <c r="AC36" s="733"/>
      <c r="AD36" s="733"/>
      <c r="AE36" s="734"/>
      <c r="AF36" s="775">
        <v>1253</v>
      </c>
      <c r="AG36" s="733"/>
      <c r="AH36" s="733"/>
      <c r="AI36" s="733"/>
      <c r="AJ36" s="776"/>
      <c r="AK36" s="791">
        <v>323</v>
      </c>
      <c r="AL36" s="787"/>
      <c r="AM36" s="787"/>
      <c r="AN36" s="787"/>
      <c r="AO36" s="787"/>
      <c r="AP36" s="787">
        <v>5346</v>
      </c>
      <c r="AQ36" s="787"/>
      <c r="AR36" s="787"/>
      <c r="AS36" s="787"/>
      <c r="AT36" s="787"/>
      <c r="AU36" s="787">
        <v>1224</v>
      </c>
      <c r="AV36" s="787"/>
      <c r="AW36" s="787"/>
      <c r="AX36" s="787"/>
      <c r="AY36" s="787"/>
      <c r="AZ36" s="788" t="s">
        <v>482</v>
      </c>
      <c r="BA36" s="788"/>
      <c r="BB36" s="788"/>
      <c r="BC36" s="788"/>
      <c r="BD36" s="788"/>
      <c r="BE36" s="789" t="s">
        <v>387</v>
      </c>
      <c r="BF36" s="789"/>
      <c r="BG36" s="789"/>
      <c r="BH36" s="789"/>
      <c r="BI36" s="790"/>
      <c r="BJ36" s="210"/>
      <c r="BK36" s="210"/>
      <c r="BL36" s="210"/>
      <c r="BM36" s="210"/>
      <c r="BN36" s="210"/>
      <c r="BO36" s="219"/>
      <c r="BP36" s="219"/>
      <c r="BQ36" s="216">
        <v>30</v>
      </c>
      <c r="BR36" s="217"/>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389</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366</v>
      </c>
      <c r="B63" s="738" t="s">
        <v>390</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9535</v>
      </c>
      <c r="AG63" s="806"/>
      <c r="AH63" s="806"/>
      <c r="AI63" s="806"/>
      <c r="AJ63" s="807"/>
      <c r="AK63" s="808"/>
      <c r="AL63" s="803"/>
      <c r="AM63" s="803"/>
      <c r="AN63" s="803"/>
      <c r="AO63" s="803"/>
      <c r="AP63" s="806">
        <v>48056</v>
      </c>
      <c r="AQ63" s="806"/>
      <c r="AR63" s="806"/>
      <c r="AS63" s="806"/>
      <c r="AT63" s="806"/>
      <c r="AU63" s="806">
        <v>15574</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392</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18" t="s">
        <v>373</v>
      </c>
      <c r="AG66" s="770"/>
      <c r="AH66" s="770"/>
      <c r="AI66" s="770"/>
      <c r="AJ66" s="819"/>
      <c r="AK66" s="682" t="s">
        <v>374</v>
      </c>
      <c r="AL66" s="677"/>
      <c r="AM66" s="677"/>
      <c r="AN66" s="677"/>
      <c r="AO66" s="678"/>
      <c r="AP66" s="682" t="s">
        <v>375</v>
      </c>
      <c r="AQ66" s="683"/>
      <c r="AR66" s="683"/>
      <c r="AS66" s="683"/>
      <c r="AT66" s="684"/>
      <c r="AU66" s="682" t="s">
        <v>393</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547</v>
      </c>
      <c r="C68" s="834"/>
      <c r="D68" s="834"/>
      <c r="E68" s="834"/>
      <c r="F68" s="834"/>
      <c r="G68" s="834"/>
      <c r="H68" s="834"/>
      <c r="I68" s="834"/>
      <c r="J68" s="834"/>
      <c r="K68" s="834"/>
      <c r="L68" s="834"/>
      <c r="M68" s="834"/>
      <c r="N68" s="834"/>
      <c r="O68" s="834"/>
      <c r="P68" s="835"/>
      <c r="Q68" s="836">
        <v>12592</v>
      </c>
      <c r="R68" s="830"/>
      <c r="S68" s="830"/>
      <c r="T68" s="830"/>
      <c r="U68" s="830"/>
      <c r="V68" s="830">
        <v>12576</v>
      </c>
      <c r="W68" s="830"/>
      <c r="X68" s="830"/>
      <c r="Y68" s="830"/>
      <c r="Z68" s="830"/>
      <c r="AA68" s="830">
        <v>16</v>
      </c>
      <c r="AB68" s="830"/>
      <c r="AC68" s="830"/>
      <c r="AD68" s="830"/>
      <c r="AE68" s="830"/>
      <c r="AF68" s="830">
        <v>1049</v>
      </c>
      <c r="AG68" s="830"/>
      <c r="AH68" s="830"/>
      <c r="AI68" s="830"/>
      <c r="AJ68" s="830"/>
      <c r="AK68" s="830">
        <v>35</v>
      </c>
      <c r="AL68" s="830"/>
      <c r="AM68" s="830"/>
      <c r="AN68" s="830"/>
      <c r="AO68" s="830"/>
      <c r="AP68" s="830">
        <v>1890</v>
      </c>
      <c r="AQ68" s="830"/>
      <c r="AR68" s="830"/>
      <c r="AS68" s="830"/>
      <c r="AT68" s="830"/>
      <c r="AU68" s="830">
        <v>389</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t="s">
        <v>548</v>
      </c>
      <c r="C69" s="838"/>
      <c r="D69" s="838"/>
      <c r="E69" s="838"/>
      <c r="F69" s="838"/>
      <c r="G69" s="838"/>
      <c r="H69" s="838"/>
      <c r="I69" s="838"/>
      <c r="J69" s="838"/>
      <c r="K69" s="838"/>
      <c r="L69" s="838"/>
      <c r="M69" s="838"/>
      <c r="N69" s="838"/>
      <c r="O69" s="838"/>
      <c r="P69" s="839"/>
      <c r="Q69" s="840">
        <v>2436</v>
      </c>
      <c r="R69" s="787"/>
      <c r="S69" s="787"/>
      <c r="T69" s="787"/>
      <c r="U69" s="787"/>
      <c r="V69" s="787">
        <v>2430</v>
      </c>
      <c r="W69" s="787"/>
      <c r="X69" s="787"/>
      <c r="Y69" s="787"/>
      <c r="Z69" s="787"/>
      <c r="AA69" s="787">
        <v>6</v>
      </c>
      <c r="AB69" s="787"/>
      <c r="AC69" s="787"/>
      <c r="AD69" s="787"/>
      <c r="AE69" s="787"/>
      <c r="AF69" s="787">
        <v>6</v>
      </c>
      <c r="AG69" s="787"/>
      <c r="AH69" s="787"/>
      <c r="AI69" s="787"/>
      <c r="AJ69" s="787"/>
      <c r="AK69" s="787">
        <v>0</v>
      </c>
      <c r="AL69" s="787"/>
      <c r="AM69" s="787"/>
      <c r="AN69" s="787"/>
      <c r="AO69" s="787"/>
      <c r="AP69" s="787">
        <v>218</v>
      </c>
      <c r="AQ69" s="787"/>
      <c r="AR69" s="787"/>
      <c r="AS69" s="787"/>
      <c r="AT69" s="787"/>
      <c r="AU69" s="787">
        <v>0</v>
      </c>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t="s">
        <v>549</v>
      </c>
      <c r="C70" s="838"/>
      <c r="D70" s="838"/>
      <c r="E70" s="838"/>
      <c r="F70" s="838"/>
      <c r="G70" s="838"/>
      <c r="H70" s="838"/>
      <c r="I70" s="838"/>
      <c r="J70" s="838"/>
      <c r="K70" s="838"/>
      <c r="L70" s="838"/>
      <c r="M70" s="838"/>
      <c r="N70" s="838"/>
      <c r="O70" s="838"/>
      <c r="P70" s="839"/>
      <c r="Q70" s="840">
        <v>1513</v>
      </c>
      <c r="R70" s="787"/>
      <c r="S70" s="787"/>
      <c r="T70" s="787"/>
      <c r="U70" s="787"/>
      <c r="V70" s="787">
        <v>1497</v>
      </c>
      <c r="W70" s="787"/>
      <c r="X70" s="787"/>
      <c r="Y70" s="787"/>
      <c r="Z70" s="787"/>
      <c r="AA70" s="787">
        <v>16</v>
      </c>
      <c r="AB70" s="787"/>
      <c r="AC70" s="787"/>
      <c r="AD70" s="787"/>
      <c r="AE70" s="787"/>
      <c r="AF70" s="787">
        <v>16</v>
      </c>
      <c r="AG70" s="787"/>
      <c r="AH70" s="787"/>
      <c r="AI70" s="787"/>
      <c r="AJ70" s="787"/>
      <c r="AK70" s="787">
        <v>0</v>
      </c>
      <c r="AL70" s="787"/>
      <c r="AM70" s="787"/>
      <c r="AN70" s="787"/>
      <c r="AO70" s="787"/>
      <c r="AP70" s="787">
        <v>0</v>
      </c>
      <c r="AQ70" s="787"/>
      <c r="AR70" s="787"/>
      <c r="AS70" s="787"/>
      <c r="AT70" s="787"/>
      <c r="AU70" s="787">
        <v>0</v>
      </c>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t="s">
        <v>550</v>
      </c>
      <c r="C71" s="838"/>
      <c r="D71" s="838"/>
      <c r="E71" s="838"/>
      <c r="F71" s="838"/>
      <c r="G71" s="838"/>
      <c r="H71" s="838"/>
      <c r="I71" s="838"/>
      <c r="J71" s="838"/>
      <c r="K71" s="838"/>
      <c r="L71" s="838"/>
      <c r="M71" s="838"/>
      <c r="N71" s="838"/>
      <c r="O71" s="838"/>
      <c r="P71" s="839"/>
      <c r="Q71" s="840">
        <v>3485</v>
      </c>
      <c r="R71" s="787"/>
      <c r="S71" s="787"/>
      <c r="T71" s="787"/>
      <c r="U71" s="787"/>
      <c r="V71" s="787">
        <v>3330</v>
      </c>
      <c r="W71" s="787"/>
      <c r="X71" s="787"/>
      <c r="Y71" s="787"/>
      <c r="Z71" s="787"/>
      <c r="AA71" s="787">
        <v>155</v>
      </c>
      <c r="AB71" s="787"/>
      <c r="AC71" s="787"/>
      <c r="AD71" s="787"/>
      <c r="AE71" s="787"/>
      <c r="AF71" s="787">
        <v>155</v>
      </c>
      <c r="AG71" s="787"/>
      <c r="AH71" s="787"/>
      <c r="AI71" s="787"/>
      <c r="AJ71" s="787"/>
      <c r="AK71" s="787">
        <v>35</v>
      </c>
      <c r="AL71" s="787"/>
      <c r="AM71" s="787"/>
      <c r="AN71" s="787"/>
      <c r="AO71" s="787"/>
      <c r="AP71" s="787">
        <v>0</v>
      </c>
      <c r="AQ71" s="787"/>
      <c r="AR71" s="787"/>
      <c r="AS71" s="787"/>
      <c r="AT71" s="787"/>
      <c r="AU71" s="787">
        <v>0</v>
      </c>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t="s">
        <v>551</v>
      </c>
      <c r="C72" s="838"/>
      <c r="D72" s="838"/>
      <c r="E72" s="838"/>
      <c r="F72" s="838"/>
      <c r="G72" s="838"/>
      <c r="H72" s="838"/>
      <c r="I72" s="838"/>
      <c r="J72" s="838"/>
      <c r="K72" s="838"/>
      <c r="L72" s="838"/>
      <c r="M72" s="838"/>
      <c r="N72" s="838"/>
      <c r="O72" s="838"/>
      <c r="P72" s="839"/>
      <c r="Q72" s="840">
        <v>3670</v>
      </c>
      <c r="R72" s="787"/>
      <c r="S72" s="787"/>
      <c r="T72" s="787"/>
      <c r="U72" s="787"/>
      <c r="V72" s="787">
        <v>3829</v>
      </c>
      <c r="W72" s="787"/>
      <c r="X72" s="787"/>
      <c r="Y72" s="787"/>
      <c r="Z72" s="787"/>
      <c r="AA72" s="787">
        <v>-159</v>
      </c>
      <c r="AB72" s="787"/>
      <c r="AC72" s="787"/>
      <c r="AD72" s="787"/>
      <c r="AE72" s="787"/>
      <c r="AF72" s="787">
        <v>682</v>
      </c>
      <c r="AG72" s="787"/>
      <c r="AH72" s="787"/>
      <c r="AI72" s="787"/>
      <c r="AJ72" s="787"/>
      <c r="AK72" s="787">
        <v>0</v>
      </c>
      <c r="AL72" s="787"/>
      <c r="AM72" s="787"/>
      <c r="AN72" s="787"/>
      <c r="AO72" s="787"/>
      <c r="AP72" s="787">
        <v>1261</v>
      </c>
      <c r="AQ72" s="787"/>
      <c r="AR72" s="787"/>
      <c r="AS72" s="787"/>
      <c r="AT72" s="787"/>
      <c r="AU72" s="787">
        <v>335</v>
      </c>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t="s">
        <v>552</v>
      </c>
      <c r="C73" s="838"/>
      <c r="D73" s="838"/>
      <c r="E73" s="838"/>
      <c r="F73" s="838"/>
      <c r="G73" s="838"/>
      <c r="H73" s="838"/>
      <c r="I73" s="838"/>
      <c r="J73" s="838"/>
      <c r="K73" s="838"/>
      <c r="L73" s="838"/>
      <c r="M73" s="838"/>
      <c r="N73" s="838"/>
      <c r="O73" s="838"/>
      <c r="P73" s="839"/>
      <c r="Q73" s="840">
        <v>982</v>
      </c>
      <c r="R73" s="787"/>
      <c r="S73" s="787"/>
      <c r="T73" s="787"/>
      <c r="U73" s="787"/>
      <c r="V73" s="787">
        <v>1051</v>
      </c>
      <c r="W73" s="787"/>
      <c r="X73" s="787"/>
      <c r="Y73" s="787"/>
      <c r="Z73" s="787"/>
      <c r="AA73" s="787">
        <v>-69</v>
      </c>
      <c r="AB73" s="787"/>
      <c r="AC73" s="787"/>
      <c r="AD73" s="787"/>
      <c r="AE73" s="787"/>
      <c r="AF73" s="787">
        <v>142</v>
      </c>
      <c r="AG73" s="787"/>
      <c r="AH73" s="787"/>
      <c r="AI73" s="787"/>
      <c r="AJ73" s="787"/>
      <c r="AK73" s="787">
        <v>0</v>
      </c>
      <c r="AL73" s="787"/>
      <c r="AM73" s="787"/>
      <c r="AN73" s="787"/>
      <c r="AO73" s="787"/>
      <c r="AP73" s="787">
        <v>411</v>
      </c>
      <c r="AQ73" s="787"/>
      <c r="AR73" s="787"/>
      <c r="AS73" s="787"/>
      <c r="AT73" s="787"/>
      <c r="AU73" s="787">
        <v>54</v>
      </c>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t="s">
        <v>553</v>
      </c>
      <c r="C74" s="838"/>
      <c r="D74" s="838"/>
      <c r="E74" s="838"/>
      <c r="F74" s="838"/>
      <c r="G74" s="838"/>
      <c r="H74" s="838"/>
      <c r="I74" s="838"/>
      <c r="J74" s="838"/>
      <c r="K74" s="838"/>
      <c r="L74" s="838"/>
      <c r="M74" s="838"/>
      <c r="N74" s="838"/>
      <c r="O74" s="838"/>
      <c r="P74" s="839"/>
      <c r="Q74" s="840">
        <v>108</v>
      </c>
      <c r="R74" s="787"/>
      <c r="S74" s="787"/>
      <c r="T74" s="787"/>
      <c r="U74" s="787"/>
      <c r="V74" s="787">
        <v>88</v>
      </c>
      <c r="W74" s="787"/>
      <c r="X74" s="787"/>
      <c r="Y74" s="787"/>
      <c r="Z74" s="787"/>
      <c r="AA74" s="787">
        <v>20</v>
      </c>
      <c r="AB74" s="787"/>
      <c r="AC74" s="787"/>
      <c r="AD74" s="787"/>
      <c r="AE74" s="787"/>
      <c r="AF74" s="787">
        <v>1</v>
      </c>
      <c r="AG74" s="787"/>
      <c r="AH74" s="787"/>
      <c r="AI74" s="787"/>
      <c r="AJ74" s="787"/>
      <c r="AK74" s="787">
        <v>0</v>
      </c>
      <c r="AL74" s="787"/>
      <c r="AM74" s="787"/>
      <c r="AN74" s="787"/>
      <c r="AO74" s="787"/>
      <c r="AP74" s="787">
        <v>0</v>
      </c>
      <c r="AQ74" s="787"/>
      <c r="AR74" s="787"/>
      <c r="AS74" s="787"/>
      <c r="AT74" s="787"/>
      <c r="AU74" s="787">
        <v>0</v>
      </c>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t="s">
        <v>554</v>
      </c>
      <c r="C75" s="838"/>
      <c r="D75" s="838"/>
      <c r="E75" s="838"/>
      <c r="F75" s="838"/>
      <c r="G75" s="838"/>
      <c r="H75" s="838"/>
      <c r="I75" s="838"/>
      <c r="J75" s="838"/>
      <c r="K75" s="838"/>
      <c r="L75" s="838"/>
      <c r="M75" s="838"/>
      <c r="N75" s="838"/>
      <c r="O75" s="838"/>
      <c r="P75" s="839"/>
      <c r="Q75" s="841">
        <v>138</v>
      </c>
      <c r="R75" s="842"/>
      <c r="S75" s="842"/>
      <c r="T75" s="842"/>
      <c r="U75" s="791"/>
      <c r="V75" s="843">
        <v>123</v>
      </c>
      <c r="W75" s="842"/>
      <c r="X75" s="842"/>
      <c r="Y75" s="842"/>
      <c r="Z75" s="791"/>
      <c r="AA75" s="843">
        <v>15</v>
      </c>
      <c r="AB75" s="842"/>
      <c r="AC75" s="842"/>
      <c r="AD75" s="842"/>
      <c r="AE75" s="791"/>
      <c r="AF75" s="843">
        <v>15</v>
      </c>
      <c r="AG75" s="842"/>
      <c r="AH75" s="842"/>
      <c r="AI75" s="842"/>
      <c r="AJ75" s="791"/>
      <c r="AK75" s="843">
        <v>0</v>
      </c>
      <c r="AL75" s="842"/>
      <c r="AM75" s="842"/>
      <c r="AN75" s="842"/>
      <c r="AO75" s="791"/>
      <c r="AP75" s="843">
        <v>0</v>
      </c>
      <c r="AQ75" s="842"/>
      <c r="AR75" s="842"/>
      <c r="AS75" s="842"/>
      <c r="AT75" s="791"/>
      <c r="AU75" s="843">
        <v>0</v>
      </c>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t="s">
        <v>555</v>
      </c>
      <c r="C76" s="838"/>
      <c r="D76" s="838"/>
      <c r="E76" s="838"/>
      <c r="F76" s="838"/>
      <c r="G76" s="838"/>
      <c r="H76" s="838"/>
      <c r="I76" s="838"/>
      <c r="J76" s="838"/>
      <c r="K76" s="838"/>
      <c r="L76" s="838"/>
      <c r="M76" s="838"/>
      <c r="N76" s="838"/>
      <c r="O76" s="838"/>
      <c r="P76" s="839"/>
      <c r="Q76" s="841">
        <v>143</v>
      </c>
      <c r="R76" s="842"/>
      <c r="S76" s="842"/>
      <c r="T76" s="842"/>
      <c r="U76" s="791"/>
      <c r="V76" s="843">
        <v>124</v>
      </c>
      <c r="W76" s="842"/>
      <c r="X76" s="842"/>
      <c r="Y76" s="842"/>
      <c r="Z76" s="791"/>
      <c r="AA76" s="843">
        <v>19</v>
      </c>
      <c r="AB76" s="842"/>
      <c r="AC76" s="842"/>
      <c r="AD76" s="842"/>
      <c r="AE76" s="791"/>
      <c r="AF76" s="843">
        <v>19</v>
      </c>
      <c r="AG76" s="842"/>
      <c r="AH76" s="842"/>
      <c r="AI76" s="842"/>
      <c r="AJ76" s="791"/>
      <c r="AK76" s="843">
        <v>0</v>
      </c>
      <c r="AL76" s="842"/>
      <c r="AM76" s="842"/>
      <c r="AN76" s="842"/>
      <c r="AO76" s="791"/>
      <c r="AP76" s="843">
        <v>0</v>
      </c>
      <c r="AQ76" s="842"/>
      <c r="AR76" s="842"/>
      <c r="AS76" s="842"/>
      <c r="AT76" s="791"/>
      <c r="AU76" s="843">
        <v>0</v>
      </c>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t="s">
        <v>556</v>
      </c>
      <c r="C77" s="838"/>
      <c r="D77" s="838"/>
      <c r="E77" s="838"/>
      <c r="F77" s="838"/>
      <c r="G77" s="838"/>
      <c r="H77" s="838"/>
      <c r="I77" s="838"/>
      <c r="J77" s="838"/>
      <c r="K77" s="838"/>
      <c r="L77" s="838"/>
      <c r="M77" s="838"/>
      <c r="N77" s="838"/>
      <c r="O77" s="838"/>
      <c r="P77" s="839"/>
      <c r="Q77" s="841">
        <v>72</v>
      </c>
      <c r="R77" s="842"/>
      <c r="S77" s="842"/>
      <c r="T77" s="842"/>
      <c r="U77" s="791"/>
      <c r="V77" s="843">
        <v>60</v>
      </c>
      <c r="W77" s="842"/>
      <c r="X77" s="842"/>
      <c r="Y77" s="842"/>
      <c r="Z77" s="791"/>
      <c r="AA77" s="843">
        <v>12</v>
      </c>
      <c r="AB77" s="842"/>
      <c r="AC77" s="842"/>
      <c r="AD77" s="842"/>
      <c r="AE77" s="791"/>
      <c r="AF77" s="843">
        <v>12</v>
      </c>
      <c r="AG77" s="842"/>
      <c r="AH77" s="842"/>
      <c r="AI77" s="842"/>
      <c r="AJ77" s="791"/>
      <c r="AK77" s="843">
        <v>0</v>
      </c>
      <c r="AL77" s="842"/>
      <c r="AM77" s="842"/>
      <c r="AN77" s="842"/>
      <c r="AO77" s="791"/>
      <c r="AP77" s="843">
        <v>0</v>
      </c>
      <c r="AQ77" s="842"/>
      <c r="AR77" s="842"/>
      <c r="AS77" s="842"/>
      <c r="AT77" s="791"/>
      <c r="AU77" s="843">
        <v>0</v>
      </c>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t="s">
        <v>557</v>
      </c>
      <c r="C78" s="838"/>
      <c r="D78" s="838"/>
      <c r="E78" s="838"/>
      <c r="F78" s="838"/>
      <c r="G78" s="838"/>
      <c r="H78" s="838"/>
      <c r="I78" s="838"/>
      <c r="J78" s="838"/>
      <c r="K78" s="838"/>
      <c r="L78" s="838"/>
      <c r="M78" s="838"/>
      <c r="N78" s="838"/>
      <c r="O78" s="838"/>
      <c r="P78" s="839"/>
      <c r="Q78" s="840">
        <v>37</v>
      </c>
      <c r="R78" s="787"/>
      <c r="S78" s="787"/>
      <c r="T78" s="787"/>
      <c r="U78" s="787"/>
      <c r="V78" s="787">
        <v>36</v>
      </c>
      <c r="W78" s="787"/>
      <c r="X78" s="787"/>
      <c r="Y78" s="787"/>
      <c r="Z78" s="787"/>
      <c r="AA78" s="787">
        <v>1</v>
      </c>
      <c r="AB78" s="787"/>
      <c r="AC78" s="787"/>
      <c r="AD78" s="787"/>
      <c r="AE78" s="787"/>
      <c r="AF78" s="787">
        <v>1</v>
      </c>
      <c r="AG78" s="787"/>
      <c r="AH78" s="787"/>
      <c r="AI78" s="787"/>
      <c r="AJ78" s="787"/>
      <c r="AK78" s="787">
        <v>0</v>
      </c>
      <c r="AL78" s="787"/>
      <c r="AM78" s="787"/>
      <c r="AN78" s="787"/>
      <c r="AO78" s="787"/>
      <c r="AP78" s="787">
        <v>0</v>
      </c>
      <c r="AQ78" s="787"/>
      <c r="AR78" s="787"/>
      <c r="AS78" s="787"/>
      <c r="AT78" s="787"/>
      <c r="AU78" s="787">
        <v>0</v>
      </c>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t="s">
        <v>558</v>
      </c>
      <c r="C79" s="838"/>
      <c r="D79" s="838"/>
      <c r="E79" s="838"/>
      <c r="F79" s="838"/>
      <c r="G79" s="838"/>
      <c r="H79" s="838"/>
      <c r="I79" s="838"/>
      <c r="J79" s="838"/>
      <c r="K79" s="838"/>
      <c r="L79" s="838"/>
      <c r="M79" s="838"/>
      <c r="N79" s="838"/>
      <c r="O79" s="838"/>
      <c r="P79" s="839"/>
      <c r="Q79" s="840">
        <v>8</v>
      </c>
      <c r="R79" s="787"/>
      <c r="S79" s="787"/>
      <c r="T79" s="787"/>
      <c r="U79" s="787"/>
      <c r="V79" s="787">
        <v>8</v>
      </c>
      <c r="W79" s="787"/>
      <c r="X79" s="787"/>
      <c r="Y79" s="787"/>
      <c r="Z79" s="787"/>
      <c r="AA79" s="787">
        <v>0</v>
      </c>
      <c r="AB79" s="787"/>
      <c r="AC79" s="787"/>
      <c r="AD79" s="787"/>
      <c r="AE79" s="787"/>
      <c r="AF79" s="787">
        <v>0</v>
      </c>
      <c r="AG79" s="787"/>
      <c r="AH79" s="787"/>
      <c r="AI79" s="787"/>
      <c r="AJ79" s="787"/>
      <c r="AK79" s="787">
        <v>0</v>
      </c>
      <c r="AL79" s="787"/>
      <c r="AM79" s="787"/>
      <c r="AN79" s="787"/>
      <c r="AO79" s="787"/>
      <c r="AP79" s="787">
        <v>0</v>
      </c>
      <c r="AQ79" s="787"/>
      <c r="AR79" s="787"/>
      <c r="AS79" s="787"/>
      <c r="AT79" s="787"/>
      <c r="AU79" s="787">
        <v>0</v>
      </c>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t="s">
        <v>559</v>
      </c>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t="s">
        <v>548</v>
      </c>
      <c r="C81" s="838"/>
      <c r="D81" s="838"/>
      <c r="E81" s="838"/>
      <c r="F81" s="838"/>
      <c r="G81" s="838"/>
      <c r="H81" s="838"/>
      <c r="I81" s="838"/>
      <c r="J81" s="838"/>
      <c r="K81" s="838"/>
      <c r="L81" s="838"/>
      <c r="M81" s="838"/>
      <c r="N81" s="838"/>
      <c r="O81" s="838"/>
      <c r="P81" s="839"/>
      <c r="Q81" s="840">
        <v>2813</v>
      </c>
      <c r="R81" s="787"/>
      <c r="S81" s="787"/>
      <c r="T81" s="787"/>
      <c r="U81" s="787"/>
      <c r="V81" s="787">
        <v>2713</v>
      </c>
      <c r="W81" s="787"/>
      <c r="X81" s="787"/>
      <c r="Y81" s="787"/>
      <c r="Z81" s="787"/>
      <c r="AA81" s="787">
        <v>100</v>
      </c>
      <c r="AB81" s="787"/>
      <c r="AC81" s="787"/>
      <c r="AD81" s="787"/>
      <c r="AE81" s="787"/>
      <c r="AF81" s="787">
        <v>100</v>
      </c>
      <c r="AG81" s="787"/>
      <c r="AH81" s="787"/>
      <c r="AI81" s="787"/>
      <c r="AJ81" s="787"/>
      <c r="AK81" s="787">
        <v>0</v>
      </c>
      <c r="AL81" s="787"/>
      <c r="AM81" s="787"/>
      <c r="AN81" s="787"/>
      <c r="AO81" s="787"/>
      <c r="AP81" s="787">
        <v>6918</v>
      </c>
      <c r="AQ81" s="787"/>
      <c r="AR81" s="787"/>
      <c r="AS81" s="787"/>
      <c r="AT81" s="787"/>
      <c r="AU81" s="787">
        <v>683</v>
      </c>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t="s">
        <v>560</v>
      </c>
      <c r="C82" s="838"/>
      <c r="D82" s="838"/>
      <c r="E82" s="838"/>
      <c r="F82" s="838"/>
      <c r="G82" s="838"/>
      <c r="H82" s="838"/>
      <c r="I82" s="838"/>
      <c r="J82" s="838"/>
      <c r="K82" s="838"/>
      <c r="L82" s="838"/>
      <c r="M82" s="838"/>
      <c r="N82" s="838"/>
      <c r="O82" s="838"/>
      <c r="P82" s="839"/>
      <c r="Q82" s="840">
        <v>1149</v>
      </c>
      <c r="R82" s="787"/>
      <c r="S82" s="787"/>
      <c r="T82" s="787"/>
      <c r="U82" s="787"/>
      <c r="V82" s="787">
        <v>1146</v>
      </c>
      <c r="W82" s="787"/>
      <c r="X82" s="787"/>
      <c r="Y82" s="787"/>
      <c r="Z82" s="787"/>
      <c r="AA82" s="787">
        <v>3</v>
      </c>
      <c r="AB82" s="787"/>
      <c r="AC82" s="787"/>
      <c r="AD82" s="787"/>
      <c r="AE82" s="787"/>
      <c r="AF82" s="787">
        <v>3</v>
      </c>
      <c r="AG82" s="787"/>
      <c r="AH82" s="787"/>
      <c r="AI82" s="787"/>
      <c r="AJ82" s="787"/>
      <c r="AK82" s="787">
        <v>607</v>
      </c>
      <c r="AL82" s="787"/>
      <c r="AM82" s="787"/>
      <c r="AN82" s="787"/>
      <c r="AO82" s="787"/>
      <c r="AP82" s="787">
        <v>8773</v>
      </c>
      <c r="AQ82" s="787"/>
      <c r="AR82" s="787"/>
      <c r="AS82" s="787"/>
      <c r="AT82" s="787"/>
      <c r="AU82" s="787">
        <v>0</v>
      </c>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366</v>
      </c>
      <c r="B88" s="738" t="s">
        <v>394</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1152</v>
      </c>
      <c r="AG88" s="806"/>
      <c r="AH88" s="806"/>
      <c r="AI88" s="806"/>
      <c r="AJ88" s="806"/>
      <c r="AK88" s="803"/>
      <c r="AL88" s="803"/>
      <c r="AM88" s="803"/>
      <c r="AN88" s="803"/>
      <c r="AO88" s="803"/>
      <c r="AP88" s="806">
        <v>17581</v>
      </c>
      <c r="AQ88" s="806"/>
      <c r="AR88" s="806"/>
      <c r="AS88" s="806"/>
      <c r="AT88" s="806"/>
      <c r="AU88" s="806">
        <v>1072</v>
      </c>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366</v>
      </c>
      <c r="BR102" s="738" t="s">
        <v>395</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22789</v>
      </c>
      <c r="CS102" s="816"/>
      <c r="CT102" s="816"/>
      <c r="CU102" s="816"/>
      <c r="CV102" s="855"/>
      <c r="CW102" s="854">
        <v>4283</v>
      </c>
      <c r="CX102" s="816"/>
      <c r="CY102" s="816"/>
      <c r="CZ102" s="816"/>
      <c r="DA102" s="855"/>
      <c r="DB102" s="854">
        <v>42481</v>
      </c>
      <c r="DC102" s="816"/>
      <c r="DD102" s="816"/>
      <c r="DE102" s="816"/>
      <c r="DF102" s="855"/>
      <c r="DG102" s="854">
        <v>2226</v>
      </c>
      <c r="DH102" s="816"/>
      <c r="DI102" s="816"/>
      <c r="DJ102" s="816"/>
      <c r="DK102" s="855"/>
      <c r="DL102" s="854">
        <v>15196</v>
      </c>
      <c r="DM102" s="816"/>
      <c r="DN102" s="816"/>
      <c r="DO102" s="816"/>
      <c r="DP102" s="855"/>
      <c r="DQ102" s="854">
        <v>7884</v>
      </c>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396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397</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398</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399</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400</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401</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402</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403</v>
      </c>
      <c r="AB109" s="857"/>
      <c r="AC109" s="857"/>
      <c r="AD109" s="857"/>
      <c r="AE109" s="858"/>
      <c r="AF109" s="856" t="s">
        <v>299</v>
      </c>
      <c r="AG109" s="857"/>
      <c r="AH109" s="857"/>
      <c r="AI109" s="857"/>
      <c r="AJ109" s="858"/>
      <c r="AK109" s="856" t="s">
        <v>298</v>
      </c>
      <c r="AL109" s="857"/>
      <c r="AM109" s="857"/>
      <c r="AN109" s="857"/>
      <c r="AO109" s="858"/>
      <c r="AP109" s="856" t="s">
        <v>404</v>
      </c>
      <c r="AQ109" s="857"/>
      <c r="AR109" s="857"/>
      <c r="AS109" s="857"/>
      <c r="AT109" s="859"/>
      <c r="AU109" s="876" t="s">
        <v>402</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403</v>
      </c>
      <c r="BR109" s="857"/>
      <c r="BS109" s="857"/>
      <c r="BT109" s="857"/>
      <c r="BU109" s="858"/>
      <c r="BV109" s="856" t="s">
        <v>299</v>
      </c>
      <c r="BW109" s="857"/>
      <c r="BX109" s="857"/>
      <c r="BY109" s="857"/>
      <c r="BZ109" s="858"/>
      <c r="CA109" s="856" t="s">
        <v>298</v>
      </c>
      <c r="CB109" s="857"/>
      <c r="CC109" s="857"/>
      <c r="CD109" s="857"/>
      <c r="CE109" s="858"/>
      <c r="CF109" s="877" t="s">
        <v>404</v>
      </c>
      <c r="CG109" s="877"/>
      <c r="CH109" s="877"/>
      <c r="CI109" s="877"/>
      <c r="CJ109" s="877"/>
      <c r="CK109" s="856" t="s">
        <v>405</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403</v>
      </c>
      <c r="DH109" s="857"/>
      <c r="DI109" s="857"/>
      <c r="DJ109" s="857"/>
      <c r="DK109" s="858"/>
      <c r="DL109" s="856" t="s">
        <v>299</v>
      </c>
      <c r="DM109" s="857"/>
      <c r="DN109" s="857"/>
      <c r="DO109" s="857"/>
      <c r="DP109" s="858"/>
      <c r="DQ109" s="856" t="s">
        <v>298</v>
      </c>
      <c r="DR109" s="857"/>
      <c r="DS109" s="857"/>
      <c r="DT109" s="857"/>
      <c r="DU109" s="858"/>
      <c r="DV109" s="856" t="s">
        <v>404</v>
      </c>
      <c r="DW109" s="857"/>
      <c r="DX109" s="857"/>
      <c r="DY109" s="857"/>
      <c r="DZ109" s="859"/>
    </row>
    <row r="110" spans="1:131" s="208" customFormat="1" ht="26.25" customHeight="1" x14ac:dyDescent="0.2">
      <c r="A110" s="860" t="s">
        <v>406</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59180498</v>
      </c>
      <c r="AB110" s="864"/>
      <c r="AC110" s="864"/>
      <c r="AD110" s="864"/>
      <c r="AE110" s="865"/>
      <c r="AF110" s="866">
        <v>49900968</v>
      </c>
      <c r="AG110" s="864"/>
      <c r="AH110" s="864"/>
      <c r="AI110" s="864"/>
      <c r="AJ110" s="865"/>
      <c r="AK110" s="866">
        <v>52098712</v>
      </c>
      <c r="AL110" s="864"/>
      <c r="AM110" s="864"/>
      <c r="AN110" s="864"/>
      <c r="AO110" s="865"/>
      <c r="AP110" s="867">
        <v>22.2</v>
      </c>
      <c r="AQ110" s="868"/>
      <c r="AR110" s="868"/>
      <c r="AS110" s="868"/>
      <c r="AT110" s="869"/>
      <c r="AU110" s="870" t="s">
        <v>70</v>
      </c>
      <c r="AV110" s="871"/>
      <c r="AW110" s="871"/>
      <c r="AX110" s="871"/>
      <c r="AY110" s="871"/>
      <c r="AZ110" s="893" t="s">
        <v>407</v>
      </c>
      <c r="BA110" s="861"/>
      <c r="BB110" s="861"/>
      <c r="BC110" s="861"/>
      <c r="BD110" s="861"/>
      <c r="BE110" s="861"/>
      <c r="BF110" s="861"/>
      <c r="BG110" s="861"/>
      <c r="BH110" s="861"/>
      <c r="BI110" s="861"/>
      <c r="BJ110" s="861"/>
      <c r="BK110" s="861"/>
      <c r="BL110" s="861"/>
      <c r="BM110" s="861"/>
      <c r="BN110" s="861"/>
      <c r="BO110" s="861"/>
      <c r="BP110" s="862"/>
      <c r="BQ110" s="894">
        <v>927537104</v>
      </c>
      <c r="BR110" s="895"/>
      <c r="BS110" s="895"/>
      <c r="BT110" s="895"/>
      <c r="BU110" s="895"/>
      <c r="BV110" s="895">
        <v>916784411</v>
      </c>
      <c r="BW110" s="895"/>
      <c r="BX110" s="895"/>
      <c r="BY110" s="895"/>
      <c r="BZ110" s="895"/>
      <c r="CA110" s="895">
        <v>905369701</v>
      </c>
      <c r="CB110" s="895"/>
      <c r="CC110" s="895"/>
      <c r="CD110" s="895"/>
      <c r="CE110" s="895"/>
      <c r="CF110" s="908">
        <v>386</v>
      </c>
      <c r="CG110" s="909"/>
      <c r="CH110" s="909"/>
      <c r="CI110" s="909"/>
      <c r="CJ110" s="909"/>
      <c r="CK110" s="910" t="s">
        <v>408</v>
      </c>
      <c r="CL110" s="911"/>
      <c r="CM110" s="893" t="s">
        <v>409</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410</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411</v>
      </c>
      <c r="BA111" s="887"/>
      <c r="BB111" s="887"/>
      <c r="BC111" s="887"/>
      <c r="BD111" s="887"/>
      <c r="BE111" s="887"/>
      <c r="BF111" s="887"/>
      <c r="BG111" s="887"/>
      <c r="BH111" s="887"/>
      <c r="BI111" s="887"/>
      <c r="BJ111" s="887"/>
      <c r="BK111" s="887"/>
      <c r="BL111" s="887"/>
      <c r="BM111" s="887"/>
      <c r="BN111" s="887"/>
      <c r="BO111" s="887"/>
      <c r="BP111" s="888"/>
      <c r="BQ111" s="889">
        <v>1429757</v>
      </c>
      <c r="BR111" s="890"/>
      <c r="BS111" s="890"/>
      <c r="BT111" s="890"/>
      <c r="BU111" s="890"/>
      <c r="BV111" s="890">
        <v>1093965</v>
      </c>
      <c r="BW111" s="890"/>
      <c r="BX111" s="890"/>
      <c r="BY111" s="890"/>
      <c r="BZ111" s="890"/>
      <c r="CA111" s="890">
        <v>2010023</v>
      </c>
      <c r="CB111" s="890"/>
      <c r="CC111" s="890"/>
      <c r="CD111" s="890"/>
      <c r="CE111" s="890"/>
      <c r="CF111" s="884">
        <v>0.9</v>
      </c>
      <c r="CG111" s="885"/>
      <c r="CH111" s="885"/>
      <c r="CI111" s="885"/>
      <c r="CJ111" s="885"/>
      <c r="CK111" s="912"/>
      <c r="CL111" s="913"/>
      <c r="CM111" s="886" t="s">
        <v>412</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413</v>
      </c>
      <c r="B112" s="924"/>
      <c r="C112" s="887" t="s">
        <v>414</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9377662</v>
      </c>
      <c r="AB112" s="917"/>
      <c r="AC112" s="917"/>
      <c r="AD112" s="917"/>
      <c r="AE112" s="918"/>
      <c r="AF112" s="919">
        <v>9512095</v>
      </c>
      <c r="AG112" s="917"/>
      <c r="AH112" s="917"/>
      <c r="AI112" s="917"/>
      <c r="AJ112" s="918"/>
      <c r="AK112" s="919">
        <v>9861135</v>
      </c>
      <c r="AL112" s="917"/>
      <c r="AM112" s="917"/>
      <c r="AN112" s="917"/>
      <c r="AO112" s="918"/>
      <c r="AP112" s="920">
        <v>4.2</v>
      </c>
      <c r="AQ112" s="921"/>
      <c r="AR112" s="921"/>
      <c r="AS112" s="921"/>
      <c r="AT112" s="922"/>
      <c r="AU112" s="872"/>
      <c r="AV112" s="873"/>
      <c r="AW112" s="873"/>
      <c r="AX112" s="873"/>
      <c r="AY112" s="873"/>
      <c r="AZ112" s="886" t="s">
        <v>415</v>
      </c>
      <c r="BA112" s="887"/>
      <c r="BB112" s="887"/>
      <c r="BC112" s="887"/>
      <c r="BD112" s="887"/>
      <c r="BE112" s="887"/>
      <c r="BF112" s="887"/>
      <c r="BG112" s="887"/>
      <c r="BH112" s="887"/>
      <c r="BI112" s="887"/>
      <c r="BJ112" s="887"/>
      <c r="BK112" s="887"/>
      <c r="BL112" s="887"/>
      <c r="BM112" s="887"/>
      <c r="BN112" s="887"/>
      <c r="BO112" s="887"/>
      <c r="BP112" s="888"/>
      <c r="BQ112" s="889">
        <v>17088554</v>
      </c>
      <c r="BR112" s="890"/>
      <c r="BS112" s="890"/>
      <c r="BT112" s="890"/>
      <c r="BU112" s="890"/>
      <c r="BV112" s="890">
        <v>16340598</v>
      </c>
      <c r="BW112" s="890"/>
      <c r="BX112" s="890"/>
      <c r="BY112" s="890"/>
      <c r="BZ112" s="890"/>
      <c r="CA112" s="890">
        <v>15574450</v>
      </c>
      <c r="CB112" s="890"/>
      <c r="CC112" s="890"/>
      <c r="CD112" s="890"/>
      <c r="CE112" s="890"/>
      <c r="CF112" s="884">
        <v>6.6</v>
      </c>
      <c r="CG112" s="885"/>
      <c r="CH112" s="885"/>
      <c r="CI112" s="885"/>
      <c r="CJ112" s="885"/>
      <c r="CK112" s="912"/>
      <c r="CL112" s="913"/>
      <c r="CM112" s="886" t="s">
        <v>416</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417</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2444453</v>
      </c>
      <c r="AB113" s="917"/>
      <c r="AC113" s="917"/>
      <c r="AD113" s="917"/>
      <c r="AE113" s="918"/>
      <c r="AF113" s="919">
        <v>2409435</v>
      </c>
      <c r="AG113" s="917"/>
      <c r="AH113" s="917"/>
      <c r="AI113" s="917"/>
      <c r="AJ113" s="918"/>
      <c r="AK113" s="919">
        <v>2361414</v>
      </c>
      <c r="AL113" s="917"/>
      <c r="AM113" s="917"/>
      <c r="AN113" s="917"/>
      <c r="AO113" s="918"/>
      <c r="AP113" s="920">
        <v>1</v>
      </c>
      <c r="AQ113" s="921"/>
      <c r="AR113" s="921"/>
      <c r="AS113" s="921"/>
      <c r="AT113" s="922"/>
      <c r="AU113" s="872"/>
      <c r="AV113" s="873"/>
      <c r="AW113" s="873"/>
      <c r="AX113" s="873"/>
      <c r="AY113" s="873"/>
      <c r="AZ113" s="886" t="s">
        <v>418</v>
      </c>
      <c r="BA113" s="887"/>
      <c r="BB113" s="887"/>
      <c r="BC113" s="887"/>
      <c r="BD113" s="887"/>
      <c r="BE113" s="887"/>
      <c r="BF113" s="887"/>
      <c r="BG113" s="887"/>
      <c r="BH113" s="887"/>
      <c r="BI113" s="887"/>
      <c r="BJ113" s="887"/>
      <c r="BK113" s="887"/>
      <c r="BL113" s="887"/>
      <c r="BM113" s="887"/>
      <c r="BN113" s="887"/>
      <c r="BO113" s="887"/>
      <c r="BP113" s="888"/>
      <c r="BQ113" s="889">
        <v>1215402</v>
      </c>
      <c r="BR113" s="890"/>
      <c r="BS113" s="890"/>
      <c r="BT113" s="890"/>
      <c r="BU113" s="890"/>
      <c r="BV113" s="890">
        <v>1124562</v>
      </c>
      <c r="BW113" s="890"/>
      <c r="BX113" s="890"/>
      <c r="BY113" s="890"/>
      <c r="BZ113" s="890"/>
      <c r="CA113" s="890">
        <v>1071747</v>
      </c>
      <c r="CB113" s="890"/>
      <c r="CC113" s="890"/>
      <c r="CD113" s="890"/>
      <c r="CE113" s="890"/>
      <c r="CF113" s="884">
        <v>0.5</v>
      </c>
      <c r="CG113" s="885"/>
      <c r="CH113" s="885"/>
      <c r="CI113" s="885"/>
      <c r="CJ113" s="885"/>
      <c r="CK113" s="912"/>
      <c r="CL113" s="913"/>
      <c r="CM113" s="886" t="s">
        <v>419</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682852</v>
      </c>
      <c r="DH113" s="890"/>
      <c r="DI113" s="890"/>
      <c r="DJ113" s="890"/>
      <c r="DK113" s="890"/>
      <c r="DL113" s="890">
        <v>538645</v>
      </c>
      <c r="DM113" s="890"/>
      <c r="DN113" s="890"/>
      <c r="DO113" s="890"/>
      <c r="DP113" s="890"/>
      <c r="DQ113" s="890">
        <v>408887</v>
      </c>
      <c r="DR113" s="890"/>
      <c r="DS113" s="890"/>
      <c r="DT113" s="890"/>
      <c r="DU113" s="890"/>
      <c r="DV113" s="891">
        <v>0.2</v>
      </c>
      <c r="DW113" s="891"/>
      <c r="DX113" s="891"/>
      <c r="DY113" s="891"/>
      <c r="DZ113" s="892"/>
    </row>
    <row r="114" spans="1:130" s="208" customFormat="1" ht="26.25" customHeight="1" x14ac:dyDescent="0.2">
      <c r="A114" s="925"/>
      <c r="B114" s="926"/>
      <c r="C114" s="887" t="s">
        <v>420</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287399</v>
      </c>
      <c r="AB114" s="917"/>
      <c r="AC114" s="917"/>
      <c r="AD114" s="917"/>
      <c r="AE114" s="918"/>
      <c r="AF114" s="919">
        <v>203895</v>
      </c>
      <c r="AG114" s="917"/>
      <c r="AH114" s="917"/>
      <c r="AI114" s="917"/>
      <c r="AJ114" s="918"/>
      <c r="AK114" s="919">
        <v>167762</v>
      </c>
      <c r="AL114" s="917"/>
      <c r="AM114" s="917"/>
      <c r="AN114" s="917"/>
      <c r="AO114" s="918"/>
      <c r="AP114" s="920">
        <v>0.1</v>
      </c>
      <c r="AQ114" s="921"/>
      <c r="AR114" s="921"/>
      <c r="AS114" s="921"/>
      <c r="AT114" s="922"/>
      <c r="AU114" s="872"/>
      <c r="AV114" s="873"/>
      <c r="AW114" s="873"/>
      <c r="AX114" s="873"/>
      <c r="AY114" s="873"/>
      <c r="AZ114" s="886" t="s">
        <v>421</v>
      </c>
      <c r="BA114" s="887"/>
      <c r="BB114" s="887"/>
      <c r="BC114" s="887"/>
      <c r="BD114" s="887"/>
      <c r="BE114" s="887"/>
      <c r="BF114" s="887"/>
      <c r="BG114" s="887"/>
      <c r="BH114" s="887"/>
      <c r="BI114" s="887"/>
      <c r="BJ114" s="887"/>
      <c r="BK114" s="887"/>
      <c r="BL114" s="887"/>
      <c r="BM114" s="887"/>
      <c r="BN114" s="887"/>
      <c r="BO114" s="887"/>
      <c r="BP114" s="888"/>
      <c r="BQ114" s="889">
        <v>91670279</v>
      </c>
      <c r="BR114" s="890"/>
      <c r="BS114" s="890"/>
      <c r="BT114" s="890"/>
      <c r="BU114" s="890"/>
      <c r="BV114" s="890">
        <v>93143316</v>
      </c>
      <c r="BW114" s="890"/>
      <c r="BX114" s="890"/>
      <c r="BY114" s="890"/>
      <c r="BZ114" s="890"/>
      <c r="CA114" s="890">
        <v>91365195</v>
      </c>
      <c r="CB114" s="890"/>
      <c r="CC114" s="890"/>
      <c r="CD114" s="890"/>
      <c r="CE114" s="890"/>
      <c r="CF114" s="884">
        <v>39</v>
      </c>
      <c r="CG114" s="885"/>
      <c r="CH114" s="885"/>
      <c r="CI114" s="885"/>
      <c r="CJ114" s="885"/>
      <c r="CK114" s="912"/>
      <c r="CL114" s="913"/>
      <c r="CM114" s="886" t="s">
        <v>422</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423</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473020</v>
      </c>
      <c r="AB115" s="917"/>
      <c r="AC115" s="917"/>
      <c r="AD115" s="917"/>
      <c r="AE115" s="918"/>
      <c r="AF115" s="919">
        <v>363728</v>
      </c>
      <c r="AG115" s="917"/>
      <c r="AH115" s="917"/>
      <c r="AI115" s="917"/>
      <c r="AJ115" s="918"/>
      <c r="AK115" s="919">
        <v>283057</v>
      </c>
      <c r="AL115" s="917"/>
      <c r="AM115" s="917"/>
      <c r="AN115" s="917"/>
      <c r="AO115" s="918"/>
      <c r="AP115" s="920">
        <v>0.1</v>
      </c>
      <c r="AQ115" s="921"/>
      <c r="AR115" s="921"/>
      <c r="AS115" s="921"/>
      <c r="AT115" s="922"/>
      <c r="AU115" s="872"/>
      <c r="AV115" s="873"/>
      <c r="AW115" s="873"/>
      <c r="AX115" s="873"/>
      <c r="AY115" s="873"/>
      <c r="AZ115" s="886" t="s">
        <v>424</v>
      </c>
      <c r="BA115" s="887"/>
      <c r="BB115" s="887"/>
      <c r="BC115" s="887"/>
      <c r="BD115" s="887"/>
      <c r="BE115" s="887"/>
      <c r="BF115" s="887"/>
      <c r="BG115" s="887"/>
      <c r="BH115" s="887"/>
      <c r="BI115" s="887"/>
      <c r="BJ115" s="887"/>
      <c r="BK115" s="887"/>
      <c r="BL115" s="887"/>
      <c r="BM115" s="887"/>
      <c r="BN115" s="887"/>
      <c r="BO115" s="887"/>
      <c r="BP115" s="888"/>
      <c r="BQ115" s="889">
        <v>11492078</v>
      </c>
      <c r="BR115" s="890"/>
      <c r="BS115" s="890"/>
      <c r="BT115" s="890"/>
      <c r="BU115" s="890"/>
      <c r="BV115" s="890">
        <v>10326743</v>
      </c>
      <c r="BW115" s="890"/>
      <c r="BX115" s="890"/>
      <c r="BY115" s="890"/>
      <c r="BZ115" s="890"/>
      <c r="CA115" s="890">
        <v>9490574</v>
      </c>
      <c r="CB115" s="890"/>
      <c r="CC115" s="890"/>
      <c r="CD115" s="890"/>
      <c r="CE115" s="890"/>
      <c r="CF115" s="884">
        <v>4</v>
      </c>
      <c r="CG115" s="885"/>
      <c r="CH115" s="885"/>
      <c r="CI115" s="885"/>
      <c r="CJ115" s="885"/>
      <c r="CK115" s="912"/>
      <c r="CL115" s="913"/>
      <c r="CM115" s="886" t="s">
        <v>425</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38208</v>
      </c>
      <c r="DH115" s="890"/>
      <c r="DI115" s="890"/>
      <c r="DJ115" s="890"/>
      <c r="DK115" s="890"/>
      <c r="DL115" s="890">
        <v>97918</v>
      </c>
      <c r="DM115" s="890"/>
      <c r="DN115" s="890"/>
      <c r="DO115" s="890"/>
      <c r="DP115" s="890"/>
      <c r="DQ115" s="890">
        <v>100611</v>
      </c>
      <c r="DR115" s="890"/>
      <c r="DS115" s="890"/>
      <c r="DT115" s="890"/>
      <c r="DU115" s="890"/>
      <c r="DV115" s="891">
        <v>0</v>
      </c>
      <c r="DW115" s="891"/>
      <c r="DX115" s="891"/>
      <c r="DY115" s="891"/>
      <c r="DZ115" s="892"/>
    </row>
    <row r="116" spans="1:130" s="208" customFormat="1" ht="26.25" customHeight="1" x14ac:dyDescent="0.2">
      <c r="A116" s="927"/>
      <c r="B116" s="928"/>
      <c r="C116" s="929" t="s">
        <v>426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427</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428</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v>244368</v>
      </c>
      <c r="DH116" s="890"/>
      <c r="DI116" s="890"/>
      <c r="DJ116" s="890"/>
      <c r="DK116" s="890"/>
      <c r="DL116" s="890">
        <v>139531</v>
      </c>
      <c r="DM116" s="890"/>
      <c r="DN116" s="890"/>
      <c r="DO116" s="890"/>
      <c r="DP116" s="890"/>
      <c r="DQ116" s="890">
        <v>84987</v>
      </c>
      <c r="DR116" s="890"/>
      <c r="DS116" s="890"/>
      <c r="DT116" s="890"/>
      <c r="DU116" s="890"/>
      <c r="DV116" s="891">
        <v>0</v>
      </c>
      <c r="DW116" s="891"/>
      <c r="DX116" s="891"/>
      <c r="DY116" s="891"/>
      <c r="DZ116" s="892"/>
    </row>
    <row r="117" spans="1:130" s="208"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429</v>
      </c>
      <c r="Z117" s="858"/>
      <c r="AA117" s="939">
        <v>71763032</v>
      </c>
      <c r="AB117" s="940"/>
      <c r="AC117" s="940"/>
      <c r="AD117" s="940"/>
      <c r="AE117" s="941"/>
      <c r="AF117" s="942">
        <v>62390121</v>
      </c>
      <c r="AG117" s="940"/>
      <c r="AH117" s="940"/>
      <c r="AI117" s="940"/>
      <c r="AJ117" s="941"/>
      <c r="AK117" s="942">
        <v>64772080</v>
      </c>
      <c r="AL117" s="940"/>
      <c r="AM117" s="940"/>
      <c r="AN117" s="940"/>
      <c r="AO117" s="941"/>
      <c r="AP117" s="943"/>
      <c r="AQ117" s="944"/>
      <c r="AR117" s="944"/>
      <c r="AS117" s="944"/>
      <c r="AT117" s="945"/>
      <c r="AU117" s="872"/>
      <c r="AV117" s="873"/>
      <c r="AW117" s="873"/>
      <c r="AX117" s="873"/>
      <c r="AY117" s="873"/>
      <c r="AZ117" s="886" t="s">
        <v>430</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431</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405</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403</v>
      </c>
      <c r="AB118" s="857"/>
      <c r="AC118" s="857"/>
      <c r="AD118" s="857"/>
      <c r="AE118" s="858"/>
      <c r="AF118" s="856" t="s">
        <v>299</v>
      </c>
      <c r="AG118" s="857"/>
      <c r="AH118" s="857"/>
      <c r="AI118" s="857"/>
      <c r="AJ118" s="858"/>
      <c r="AK118" s="856" t="s">
        <v>298</v>
      </c>
      <c r="AL118" s="857"/>
      <c r="AM118" s="857"/>
      <c r="AN118" s="857"/>
      <c r="AO118" s="858"/>
      <c r="AP118" s="934" t="s">
        <v>404</v>
      </c>
      <c r="AQ118" s="935"/>
      <c r="AR118" s="935"/>
      <c r="AS118" s="935"/>
      <c r="AT118" s="936"/>
      <c r="AU118" s="872"/>
      <c r="AV118" s="873"/>
      <c r="AW118" s="873"/>
      <c r="AX118" s="873"/>
      <c r="AY118" s="873"/>
      <c r="AZ118" s="937" t="s">
        <v>432</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433</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408</v>
      </c>
      <c r="B119" s="911"/>
      <c r="C119" s="893" t="s">
        <v>409</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57828</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29" t="s">
        <v>152</v>
      </c>
      <c r="BA119" s="229"/>
      <c r="BB119" s="229"/>
      <c r="BC119" s="229"/>
      <c r="BD119" s="229"/>
      <c r="BE119" s="229"/>
      <c r="BF119" s="229"/>
      <c r="BG119" s="229"/>
      <c r="BH119" s="229"/>
      <c r="BI119" s="229"/>
      <c r="BJ119" s="229"/>
      <c r="BK119" s="229"/>
      <c r="BL119" s="229"/>
      <c r="BM119" s="229"/>
      <c r="BN119" s="229"/>
      <c r="BO119" s="938" t="s">
        <v>434</v>
      </c>
      <c r="BP119" s="959"/>
      <c r="BQ119" s="954">
        <v>1050433174</v>
      </c>
      <c r="BR119" s="955"/>
      <c r="BS119" s="955"/>
      <c r="BT119" s="955"/>
      <c r="BU119" s="955"/>
      <c r="BV119" s="955">
        <v>1038813595</v>
      </c>
      <c r="BW119" s="955"/>
      <c r="BX119" s="955"/>
      <c r="BY119" s="955"/>
      <c r="BZ119" s="955"/>
      <c r="CA119" s="955">
        <v>1024881690</v>
      </c>
      <c r="CB119" s="955"/>
      <c r="CC119" s="955"/>
      <c r="CD119" s="955"/>
      <c r="CE119" s="955"/>
      <c r="CF119" s="956"/>
      <c r="CG119" s="957"/>
      <c r="CH119" s="957"/>
      <c r="CI119" s="957"/>
      <c r="CJ119" s="958"/>
      <c r="CK119" s="914"/>
      <c r="CL119" s="915"/>
      <c r="CM119" s="937" t="s">
        <v>435</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464329</v>
      </c>
      <c r="DH119" s="890"/>
      <c r="DI119" s="890"/>
      <c r="DJ119" s="890"/>
      <c r="DK119" s="890"/>
      <c r="DL119" s="890">
        <v>317871</v>
      </c>
      <c r="DM119" s="890"/>
      <c r="DN119" s="890"/>
      <c r="DO119" s="890"/>
      <c r="DP119" s="890"/>
      <c r="DQ119" s="890">
        <v>1415538</v>
      </c>
      <c r="DR119" s="890"/>
      <c r="DS119" s="890"/>
      <c r="DT119" s="890"/>
      <c r="DU119" s="890"/>
      <c r="DV119" s="891">
        <v>0.6</v>
      </c>
      <c r="DW119" s="891"/>
      <c r="DX119" s="891"/>
      <c r="DY119" s="891"/>
      <c r="DZ119" s="892"/>
    </row>
    <row r="120" spans="1:130" s="208" customFormat="1" ht="26.25" customHeight="1" x14ac:dyDescent="0.2">
      <c r="A120" s="1019"/>
      <c r="B120" s="913"/>
      <c r="C120" s="886" t="s">
        <v>412</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436</v>
      </c>
      <c r="AV120" s="947"/>
      <c r="AW120" s="947"/>
      <c r="AX120" s="947"/>
      <c r="AY120" s="948"/>
      <c r="AZ120" s="893" t="s">
        <v>437</v>
      </c>
      <c r="BA120" s="861"/>
      <c r="BB120" s="861"/>
      <c r="BC120" s="861"/>
      <c r="BD120" s="861"/>
      <c r="BE120" s="861"/>
      <c r="BF120" s="861"/>
      <c r="BG120" s="861"/>
      <c r="BH120" s="861"/>
      <c r="BI120" s="861"/>
      <c r="BJ120" s="861"/>
      <c r="BK120" s="861"/>
      <c r="BL120" s="861"/>
      <c r="BM120" s="861"/>
      <c r="BN120" s="861"/>
      <c r="BO120" s="861"/>
      <c r="BP120" s="862"/>
      <c r="BQ120" s="894">
        <v>82641430</v>
      </c>
      <c r="BR120" s="895"/>
      <c r="BS120" s="895"/>
      <c r="BT120" s="895"/>
      <c r="BU120" s="895"/>
      <c r="BV120" s="895">
        <v>95997452</v>
      </c>
      <c r="BW120" s="895"/>
      <c r="BX120" s="895"/>
      <c r="BY120" s="895"/>
      <c r="BZ120" s="895"/>
      <c r="CA120" s="895">
        <v>100790399</v>
      </c>
      <c r="CB120" s="895"/>
      <c r="CC120" s="895"/>
      <c r="CD120" s="895"/>
      <c r="CE120" s="895"/>
      <c r="CF120" s="908">
        <v>43</v>
      </c>
      <c r="CG120" s="909"/>
      <c r="CH120" s="909"/>
      <c r="CI120" s="909"/>
      <c r="CJ120" s="909"/>
      <c r="CK120" s="963" t="s">
        <v>438</v>
      </c>
      <c r="CL120" s="964"/>
      <c r="CM120" s="964"/>
      <c r="CN120" s="964"/>
      <c r="CO120" s="965"/>
      <c r="CP120" s="971" t="s">
        <v>439</v>
      </c>
      <c r="CQ120" s="972"/>
      <c r="CR120" s="972"/>
      <c r="CS120" s="972"/>
      <c r="CT120" s="972"/>
      <c r="CU120" s="972"/>
      <c r="CV120" s="972"/>
      <c r="CW120" s="972"/>
      <c r="CX120" s="972"/>
      <c r="CY120" s="972"/>
      <c r="CZ120" s="972"/>
      <c r="DA120" s="972"/>
      <c r="DB120" s="972"/>
      <c r="DC120" s="972"/>
      <c r="DD120" s="972"/>
      <c r="DE120" s="972"/>
      <c r="DF120" s="973"/>
      <c r="DG120" s="894">
        <v>9797796</v>
      </c>
      <c r="DH120" s="895"/>
      <c r="DI120" s="895"/>
      <c r="DJ120" s="895"/>
      <c r="DK120" s="895"/>
      <c r="DL120" s="895">
        <v>8888505</v>
      </c>
      <c r="DM120" s="895"/>
      <c r="DN120" s="895"/>
      <c r="DO120" s="895"/>
      <c r="DP120" s="895"/>
      <c r="DQ120" s="895">
        <v>7667834</v>
      </c>
      <c r="DR120" s="895"/>
      <c r="DS120" s="895"/>
      <c r="DT120" s="895"/>
      <c r="DU120" s="895"/>
      <c r="DV120" s="896">
        <v>3.3</v>
      </c>
      <c r="DW120" s="896"/>
      <c r="DX120" s="896"/>
      <c r="DY120" s="896"/>
      <c r="DZ120" s="897"/>
    </row>
    <row r="121" spans="1:130" s="208" customFormat="1" ht="26.25" customHeight="1" x14ac:dyDescent="0.2">
      <c r="A121" s="1019"/>
      <c r="B121" s="913"/>
      <c r="C121" s="960" t="s">
        <v>440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158316</v>
      </c>
      <c r="AB121" s="917"/>
      <c r="AC121" s="917"/>
      <c r="AD121" s="917"/>
      <c r="AE121" s="918"/>
      <c r="AF121" s="919">
        <v>152119</v>
      </c>
      <c r="AG121" s="917"/>
      <c r="AH121" s="917"/>
      <c r="AI121" s="917"/>
      <c r="AJ121" s="918"/>
      <c r="AK121" s="919">
        <v>135812</v>
      </c>
      <c r="AL121" s="917"/>
      <c r="AM121" s="917"/>
      <c r="AN121" s="917"/>
      <c r="AO121" s="918"/>
      <c r="AP121" s="920">
        <v>0.1</v>
      </c>
      <c r="AQ121" s="921"/>
      <c r="AR121" s="921"/>
      <c r="AS121" s="921"/>
      <c r="AT121" s="922"/>
      <c r="AU121" s="949"/>
      <c r="AV121" s="950"/>
      <c r="AW121" s="950"/>
      <c r="AX121" s="950"/>
      <c r="AY121" s="951"/>
      <c r="AZ121" s="886" t="s">
        <v>441</v>
      </c>
      <c r="BA121" s="887"/>
      <c r="BB121" s="887"/>
      <c r="BC121" s="887"/>
      <c r="BD121" s="887"/>
      <c r="BE121" s="887"/>
      <c r="BF121" s="887"/>
      <c r="BG121" s="887"/>
      <c r="BH121" s="887"/>
      <c r="BI121" s="887"/>
      <c r="BJ121" s="887"/>
      <c r="BK121" s="887"/>
      <c r="BL121" s="887"/>
      <c r="BM121" s="887"/>
      <c r="BN121" s="887"/>
      <c r="BO121" s="887"/>
      <c r="BP121" s="888"/>
      <c r="BQ121" s="889">
        <v>8910553</v>
      </c>
      <c r="BR121" s="890"/>
      <c r="BS121" s="890"/>
      <c r="BT121" s="890"/>
      <c r="BU121" s="890"/>
      <c r="BV121" s="890">
        <v>9745968</v>
      </c>
      <c r="BW121" s="890"/>
      <c r="BX121" s="890"/>
      <c r="BY121" s="890"/>
      <c r="BZ121" s="890"/>
      <c r="CA121" s="890">
        <v>9721352</v>
      </c>
      <c r="CB121" s="890"/>
      <c r="CC121" s="890"/>
      <c r="CD121" s="890"/>
      <c r="CE121" s="890"/>
      <c r="CF121" s="884">
        <v>4.0999999999999996</v>
      </c>
      <c r="CG121" s="885"/>
      <c r="CH121" s="885"/>
      <c r="CI121" s="885"/>
      <c r="CJ121" s="885"/>
      <c r="CK121" s="966"/>
      <c r="CL121" s="967"/>
      <c r="CM121" s="967"/>
      <c r="CN121" s="967"/>
      <c r="CO121" s="968"/>
      <c r="CP121" s="976" t="s">
        <v>442</v>
      </c>
      <c r="CQ121" s="977"/>
      <c r="CR121" s="977"/>
      <c r="CS121" s="977"/>
      <c r="CT121" s="977"/>
      <c r="CU121" s="977"/>
      <c r="CV121" s="977"/>
      <c r="CW121" s="977"/>
      <c r="CX121" s="977"/>
      <c r="CY121" s="977"/>
      <c r="CZ121" s="977"/>
      <c r="DA121" s="977"/>
      <c r="DB121" s="977"/>
      <c r="DC121" s="977"/>
      <c r="DD121" s="977"/>
      <c r="DE121" s="977"/>
      <c r="DF121" s="978"/>
      <c r="DG121" s="889">
        <v>4916379</v>
      </c>
      <c r="DH121" s="890"/>
      <c r="DI121" s="890"/>
      <c r="DJ121" s="890"/>
      <c r="DK121" s="890"/>
      <c r="DL121" s="890">
        <v>5088152</v>
      </c>
      <c r="DM121" s="890"/>
      <c r="DN121" s="890"/>
      <c r="DO121" s="890"/>
      <c r="DP121" s="890"/>
      <c r="DQ121" s="890">
        <v>5201258</v>
      </c>
      <c r="DR121" s="890"/>
      <c r="DS121" s="890"/>
      <c r="DT121" s="890"/>
      <c r="DU121" s="890"/>
      <c r="DV121" s="891">
        <v>2.2000000000000002</v>
      </c>
      <c r="DW121" s="891"/>
      <c r="DX121" s="891"/>
      <c r="DY121" s="891"/>
      <c r="DZ121" s="892"/>
    </row>
    <row r="122" spans="1:130" s="208" customFormat="1" ht="26.25" customHeight="1" x14ac:dyDescent="0.2">
      <c r="A122" s="1019"/>
      <c r="B122" s="913"/>
      <c r="C122" s="886" t="s">
        <v>422</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443</v>
      </c>
      <c r="BA122" s="929"/>
      <c r="BB122" s="929"/>
      <c r="BC122" s="929"/>
      <c r="BD122" s="929"/>
      <c r="BE122" s="929"/>
      <c r="BF122" s="929"/>
      <c r="BG122" s="929"/>
      <c r="BH122" s="929"/>
      <c r="BI122" s="929"/>
      <c r="BJ122" s="929"/>
      <c r="BK122" s="929"/>
      <c r="BL122" s="929"/>
      <c r="BM122" s="929"/>
      <c r="BN122" s="929"/>
      <c r="BO122" s="929"/>
      <c r="BP122" s="930"/>
      <c r="BQ122" s="954">
        <v>585835705</v>
      </c>
      <c r="BR122" s="955"/>
      <c r="BS122" s="955"/>
      <c r="BT122" s="955"/>
      <c r="BU122" s="955"/>
      <c r="BV122" s="955">
        <v>565229501</v>
      </c>
      <c r="BW122" s="955"/>
      <c r="BX122" s="955"/>
      <c r="BY122" s="955"/>
      <c r="BZ122" s="955"/>
      <c r="CA122" s="955">
        <v>543821279</v>
      </c>
      <c r="CB122" s="955"/>
      <c r="CC122" s="955"/>
      <c r="CD122" s="955"/>
      <c r="CE122" s="955"/>
      <c r="CF122" s="974">
        <v>231.8</v>
      </c>
      <c r="CG122" s="975"/>
      <c r="CH122" s="975"/>
      <c r="CI122" s="975"/>
      <c r="CJ122" s="975"/>
      <c r="CK122" s="966"/>
      <c r="CL122" s="967"/>
      <c r="CM122" s="967"/>
      <c r="CN122" s="967"/>
      <c r="CO122" s="968"/>
      <c r="CP122" s="976" t="s">
        <v>444</v>
      </c>
      <c r="CQ122" s="977"/>
      <c r="CR122" s="977"/>
      <c r="CS122" s="977"/>
      <c r="CT122" s="977"/>
      <c r="CU122" s="977"/>
      <c r="CV122" s="977"/>
      <c r="CW122" s="977"/>
      <c r="CX122" s="977"/>
      <c r="CY122" s="977"/>
      <c r="CZ122" s="977"/>
      <c r="DA122" s="977"/>
      <c r="DB122" s="977"/>
      <c r="DC122" s="977"/>
      <c r="DD122" s="977"/>
      <c r="DE122" s="977"/>
      <c r="DF122" s="978"/>
      <c r="DG122" s="889">
        <v>1167746</v>
      </c>
      <c r="DH122" s="890"/>
      <c r="DI122" s="890"/>
      <c r="DJ122" s="890"/>
      <c r="DK122" s="890"/>
      <c r="DL122" s="890">
        <v>1197364</v>
      </c>
      <c r="DM122" s="890"/>
      <c r="DN122" s="890"/>
      <c r="DO122" s="890"/>
      <c r="DP122" s="890"/>
      <c r="DQ122" s="890">
        <v>1398301</v>
      </c>
      <c r="DR122" s="890"/>
      <c r="DS122" s="890"/>
      <c r="DT122" s="890"/>
      <c r="DU122" s="890"/>
      <c r="DV122" s="891">
        <v>0.6</v>
      </c>
      <c r="DW122" s="891"/>
      <c r="DX122" s="891"/>
      <c r="DY122" s="891"/>
      <c r="DZ122" s="892"/>
    </row>
    <row r="123" spans="1:130" s="208" customFormat="1" ht="26.25" customHeight="1" x14ac:dyDescent="0.2">
      <c r="A123" s="1019"/>
      <c r="B123" s="913"/>
      <c r="C123" s="886" t="s">
        <v>428</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v>158788</v>
      </c>
      <c r="AB123" s="917"/>
      <c r="AC123" s="917"/>
      <c r="AD123" s="917"/>
      <c r="AE123" s="918"/>
      <c r="AF123" s="919">
        <v>142807</v>
      </c>
      <c r="AG123" s="917"/>
      <c r="AH123" s="917"/>
      <c r="AI123" s="917"/>
      <c r="AJ123" s="918"/>
      <c r="AK123" s="919">
        <v>100232</v>
      </c>
      <c r="AL123" s="917"/>
      <c r="AM123" s="917"/>
      <c r="AN123" s="917"/>
      <c r="AO123" s="918"/>
      <c r="AP123" s="920">
        <v>0</v>
      </c>
      <c r="AQ123" s="921"/>
      <c r="AR123" s="921"/>
      <c r="AS123" s="921"/>
      <c r="AT123" s="922"/>
      <c r="AU123" s="952"/>
      <c r="AV123" s="953"/>
      <c r="AW123" s="953"/>
      <c r="AX123" s="953"/>
      <c r="AY123" s="953"/>
      <c r="AZ123" s="229" t="s">
        <v>152</v>
      </c>
      <c r="BA123" s="229"/>
      <c r="BB123" s="229"/>
      <c r="BC123" s="229"/>
      <c r="BD123" s="229"/>
      <c r="BE123" s="229"/>
      <c r="BF123" s="229"/>
      <c r="BG123" s="229"/>
      <c r="BH123" s="229"/>
      <c r="BI123" s="229"/>
      <c r="BJ123" s="229"/>
      <c r="BK123" s="229"/>
      <c r="BL123" s="229"/>
      <c r="BM123" s="229"/>
      <c r="BN123" s="229"/>
      <c r="BO123" s="938" t="s">
        <v>445</v>
      </c>
      <c r="BP123" s="959"/>
      <c r="BQ123" s="1025">
        <v>677387688</v>
      </c>
      <c r="BR123" s="1026"/>
      <c r="BS123" s="1026"/>
      <c r="BT123" s="1026"/>
      <c r="BU123" s="1026"/>
      <c r="BV123" s="1026">
        <v>670972921</v>
      </c>
      <c r="BW123" s="1026"/>
      <c r="BX123" s="1026"/>
      <c r="BY123" s="1026"/>
      <c r="BZ123" s="1026"/>
      <c r="CA123" s="1026">
        <v>654333030</v>
      </c>
      <c r="CB123" s="1026"/>
      <c r="CC123" s="1026"/>
      <c r="CD123" s="1026"/>
      <c r="CE123" s="1026"/>
      <c r="CF123" s="956"/>
      <c r="CG123" s="957"/>
      <c r="CH123" s="957"/>
      <c r="CI123" s="957"/>
      <c r="CJ123" s="958"/>
      <c r="CK123" s="966"/>
      <c r="CL123" s="967"/>
      <c r="CM123" s="967"/>
      <c r="CN123" s="967"/>
      <c r="CO123" s="968"/>
      <c r="CP123" s="976" t="s">
        <v>446</v>
      </c>
      <c r="CQ123" s="977"/>
      <c r="CR123" s="977"/>
      <c r="CS123" s="977"/>
      <c r="CT123" s="977"/>
      <c r="CU123" s="977"/>
      <c r="CV123" s="977"/>
      <c r="CW123" s="977"/>
      <c r="CX123" s="977"/>
      <c r="CY123" s="977"/>
      <c r="CZ123" s="977"/>
      <c r="DA123" s="977"/>
      <c r="DB123" s="977"/>
      <c r="DC123" s="977"/>
      <c r="DD123" s="977"/>
      <c r="DE123" s="977"/>
      <c r="DF123" s="978"/>
      <c r="DG123" s="889">
        <v>1094174</v>
      </c>
      <c r="DH123" s="890"/>
      <c r="DI123" s="890"/>
      <c r="DJ123" s="890"/>
      <c r="DK123" s="890"/>
      <c r="DL123" s="890">
        <v>1068869</v>
      </c>
      <c r="DM123" s="890"/>
      <c r="DN123" s="890"/>
      <c r="DO123" s="890"/>
      <c r="DP123" s="890"/>
      <c r="DQ123" s="890">
        <v>1224231</v>
      </c>
      <c r="DR123" s="890"/>
      <c r="DS123" s="890"/>
      <c r="DT123" s="890"/>
      <c r="DU123" s="890"/>
      <c r="DV123" s="891">
        <v>0.5</v>
      </c>
      <c r="DW123" s="891"/>
      <c r="DX123" s="891"/>
      <c r="DY123" s="891"/>
      <c r="DZ123" s="892"/>
    </row>
    <row r="124" spans="1:130" s="208" customFormat="1" ht="26.25" customHeight="1" thickBot="1" x14ac:dyDescent="0.25">
      <c r="A124" s="1019"/>
      <c r="B124" s="913"/>
      <c r="C124" s="886" t="s">
        <v>431</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447</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165.1</v>
      </c>
      <c r="BR124" s="986"/>
      <c r="BS124" s="986"/>
      <c r="BT124" s="986"/>
      <c r="BU124" s="986"/>
      <c r="BV124" s="986">
        <v>161.80000000000001</v>
      </c>
      <c r="BW124" s="986"/>
      <c r="BX124" s="986"/>
      <c r="BY124" s="986"/>
      <c r="BZ124" s="986"/>
      <c r="CA124" s="986">
        <v>157.9</v>
      </c>
      <c r="CB124" s="986"/>
      <c r="CC124" s="986"/>
      <c r="CD124" s="986"/>
      <c r="CE124" s="986"/>
      <c r="CF124" s="987"/>
      <c r="CG124" s="988"/>
      <c r="CH124" s="988"/>
      <c r="CI124" s="988"/>
      <c r="CJ124" s="989"/>
      <c r="CK124" s="969"/>
      <c r="CL124" s="969"/>
      <c r="CM124" s="969"/>
      <c r="CN124" s="969"/>
      <c r="CO124" s="970"/>
      <c r="CP124" s="990" t="s">
        <v>448</v>
      </c>
      <c r="CQ124" s="991"/>
      <c r="CR124" s="991"/>
      <c r="CS124" s="991"/>
      <c r="CT124" s="991"/>
      <c r="CU124" s="991"/>
      <c r="CV124" s="991"/>
      <c r="CW124" s="991"/>
      <c r="CX124" s="991"/>
      <c r="CY124" s="991"/>
      <c r="CZ124" s="991"/>
      <c r="DA124" s="991"/>
      <c r="DB124" s="991"/>
      <c r="DC124" s="991"/>
      <c r="DD124" s="991"/>
      <c r="DE124" s="991"/>
      <c r="DF124" s="992"/>
      <c r="DG124" s="954">
        <v>112459</v>
      </c>
      <c r="DH124" s="955"/>
      <c r="DI124" s="955"/>
      <c r="DJ124" s="955"/>
      <c r="DK124" s="955"/>
      <c r="DL124" s="955">
        <v>97708</v>
      </c>
      <c r="DM124" s="955"/>
      <c r="DN124" s="955"/>
      <c r="DO124" s="955"/>
      <c r="DP124" s="955"/>
      <c r="DQ124" s="955">
        <v>82826</v>
      </c>
      <c r="DR124" s="955"/>
      <c r="DS124" s="955"/>
      <c r="DT124" s="955"/>
      <c r="DU124" s="955"/>
      <c r="DV124" s="979">
        <v>0</v>
      </c>
      <c r="DW124" s="979"/>
      <c r="DX124" s="979"/>
      <c r="DY124" s="979"/>
      <c r="DZ124" s="980"/>
    </row>
    <row r="125" spans="1:130" s="208" customFormat="1" ht="26.25" customHeight="1" x14ac:dyDescent="0.2">
      <c r="A125" s="1019"/>
      <c r="B125" s="913"/>
      <c r="C125" s="886" t="s">
        <v>433</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449</v>
      </c>
      <c r="CL125" s="964"/>
      <c r="CM125" s="964"/>
      <c r="CN125" s="964"/>
      <c r="CO125" s="965"/>
      <c r="CP125" s="893" t="s">
        <v>450</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435</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495</v>
      </c>
      <c r="AB126" s="917"/>
      <c r="AC126" s="917"/>
      <c r="AD126" s="917"/>
      <c r="AE126" s="918"/>
      <c r="AF126" s="919">
        <v>550</v>
      </c>
      <c r="AG126" s="917"/>
      <c r="AH126" s="917"/>
      <c r="AI126" s="917"/>
      <c r="AJ126" s="918"/>
      <c r="AK126" s="919">
        <v>6863</v>
      </c>
      <c r="AL126" s="917"/>
      <c r="AM126" s="917"/>
      <c r="AN126" s="917"/>
      <c r="AO126" s="918"/>
      <c r="AP126" s="920">
        <v>0</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451</v>
      </c>
      <c r="CQ126" s="887"/>
      <c r="CR126" s="887"/>
      <c r="CS126" s="887"/>
      <c r="CT126" s="887"/>
      <c r="CU126" s="887"/>
      <c r="CV126" s="887"/>
      <c r="CW126" s="887"/>
      <c r="CX126" s="887"/>
      <c r="CY126" s="887"/>
      <c r="CZ126" s="887"/>
      <c r="DA126" s="887"/>
      <c r="DB126" s="887"/>
      <c r="DC126" s="887"/>
      <c r="DD126" s="887"/>
      <c r="DE126" s="887"/>
      <c r="DF126" s="888"/>
      <c r="DG126" s="889">
        <v>1165580</v>
      </c>
      <c r="DH126" s="890"/>
      <c r="DI126" s="890"/>
      <c r="DJ126" s="890"/>
      <c r="DK126" s="890"/>
      <c r="DL126" s="890">
        <v>526717</v>
      </c>
      <c r="DM126" s="890"/>
      <c r="DN126" s="890"/>
      <c r="DO126" s="890"/>
      <c r="DP126" s="890"/>
      <c r="DQ126" s="890">
        <v>451275</v>
      </c>
      <c r="DR126" s="890"/>
      <c r="DS126" s="890"/>
      <c r="DT126" s="890"/>
      <c r="DU126" s="890"/>
      <c r="DV126" s="891">
        <v>0.2</v>
      </c>
      <c r="DW126" s="891"/>
      <c r="DX126" s="891"/>
      <c r="DY126" s="891"/>
      <c r="DZ126" s="892"/>
    </row>
    <row r="127" spans="1:130" s="208" customFormat="1" ht="26.25" customHeight="1" x14ac:dyDescent="0.2">
      <c r="A127" s="1020"/>
      <c r="B127" s="915"/>
      <c r="C127" s="937" t="s">
        <v>452</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97593</v>
      </c>
      <c r="AB127" s="917"/>
      <c r="AC127" s="917"/>
      <c r="AD127" s="917"/>
      <c r="AE127" s="918"/>
      <c r="AF127" s="919">
        <v>68252</v>
      </c>
      <c r="AG127" s="917"/>
      <c r="AH127" s="917"/>
      <c r="AI127" s="917"/>
      <c r="AJ127" s="918"/>
      <c r="AK127" s="919">
        <v>40150</v>
      </c>
      <c r="AL127" s="917"/>
      <c r="AM127" s="917"/>
      <c r="AN127" s="917"/>
      <c r="AO127" s="918"/>
      <c r="AP127" s="920">
        <v>0</v>
      </c>
      <c r="AQ127" s="921"/>
      <c r="AR127" s="921"/>
      <c r="AS127" s="921"/>
      <c r="AT127" s="922"/>
      <c r="AU127" s="210"/>
      <c r="AV127" s="210"/>
      <c r="AW127" s="210"/>
      <c r="AX127" s="993" t="s">
        <v>453</v>
      </c>
      <c r="AY127" s="994"/>
      <c r="AZ127" s="994"/>
      <c r="BA127" s="994"/>
      <c r="BB127" s="994"/>
      <c r="BC127" s="994"/>
      <c r="BD127" s="994"/>
      <c r="BE127" s="995"/>
      <c r="BF127" s="996" t="s">
        <v>454</v>
      </c>
      <c r="BG127" s="994"/>
      <c r="BH127" s="994"/>
      <c r="BI127" s="994"/>
      <c r="BJ127" s="994"/>
      <c r="BK127" s="994"/>
      <c r="BL127" s="995"/>
      <c r="BM127" s="996" t="s">
        <v>455</v>
      </c>
      <c r="BN127" s="994"/>
      <c r="BO127" s="994"/>
      <c r="BP127" s="994"/>
      <c r="BQ127" s="994"/>
      <c r="BR127" s="994"/>
      <c r="BS127" s="995"/>
      <c r="BT127" s="996" t="s">
        <v>456</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457</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458</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459</v>
      </c>
      <c r="X128" s="1005"/>
      <c r="Y128" s="1005"/>
      <c r="Z128" s="1006"/>
      <c r="AA128" s="1007">
        <v>884317</v>
      </c>
      <c r="AB128" s="1008"/>
      <c r="AC128" s="1008"/>
      <c r="AD128" s="1008"/>
      <c r="AE128" s="1009"/>
      <c r="AF128" s="1010">
        <v>1003977</v>
      </c>
      <c r="AG128" s="1008"/>
      <c r="AH128" s="1008"/>
      <c r="AI128" s="1008"/>
      <c r="AJ128" s="1009"/>
      <c r="AK128" s="1010">
        <v>2018689</v>
      </c>
      <c r="AL128" s="1008"/>
      <c r="AM128" s="1008"/>
      <c r="AN128" s="1008"/>
      <c r="AO128" s="1009"/>
      <c r="AP128" s="1011"/>
      <c r="AQ128" s="1012"/>
      <c r="AR128" s="1012"/>
      <c r="AS128" s="1012"/>
      <c r="AT128" s="1013"/>
      <c r="AU128" s="210"/>
      <c r="AV128" s="210"/>
      <c r="AW128" s="210"/>
      <c r="AX128" s="860" t="s">
        <v>460</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461</v>
      </c>
      <c r="CQ128" s="675"/>
      <c r="CR128" s="675"/>
      <c r="CS128" s="675"/>
      <c r="CT128" s="675"/>
      <c r="CU128" s="675"/>
      <c r="CV128" s="675"/>
      <c r="CW128" s="675"/>
      <c r="CX128" s="675"/>
      <c r="CY128" s="675"/>
      <c r="CZ128" s="675"/>
      <c r="DA128" s="675"/>
      <c r="DB128" s="675"/>
      <c r="DC128" s="675"/>
      <c r="DD128" s="675"/>
      <c r="DE128" s="675"/>
      <c r="DF128" s="998"/>
      <c r="DG128" s="999">
        <v>10326498</v>
      </c>
      <c r="DH128" s="1000"/>
      <c r="DI128" s="1000"/>
      <c r="DJ128" s="1000"/>
      <c r="DK128" s="1000"/>
      <c r="DL128" s="1000">
        <v>9800026</v>
      </c>
      <c r="DM128" s="1000"/>
      <c r="DN128" s="1000"/>
      <c r="DO128" s="1000"/>
      <c r="DP128" s="1000"/>
      <c r="DQ128" s="1000">
        <v>9039299</v>
      </c>
      <c r="DR128" s="1000"/>
      <c r="DS128" s="1000"/>
      <c r="DT128" s="1000"/>
      <c r="DU128" s="1000"/>
      <c r="DV128" s="1001">
        <v>3.9</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462</v>
      </c>
      <c r="X129" s="1033"/>
      <c r="Y129" s="1033"/>
      <c r="Z129" s="1034"/>
      <c r="AA129" s="916">
        <v>277976278</v>
      </c>
      <c r="AB129" s="917"/>
      <c r="AC129" s="917"/>
      <c r="AD129" s="917"/>
      <c r="AE129" s="918"/>
      <c r="AF129" s="919">
        <v>276422240</v>
      </c>
      <c r="AG129" s="917"/>
      <c r="AH129" s="917"/>
      <c r="AI129" s="917"/>
      <c r="AJ129" s="918"/>
      <c r="AK129" s="919">
        <v>279820319</v>
      </c>
      <c r="AL129" s="917"/>
      <c r="AM129" s="917"/>
      <c r="AN129" s="917"/>
      <c r="AO129" s="918"/>
      <c r="AP129" s="1035"/>
      <c r="AQ129" s="1036"/>
      <c r="AR129" s="1036"/>
      <c r="AS129" s="1036"/>
      <c r="AT129" s="1037"/>
      <c r="AU129" s="211"/>
      <c r="AV129" s="211"/>
      <c r="AW129" s="211"/>
      <c r="AX129" s="1027" t="s">
        <v>463</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464</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465</v>
      </c>
      <c r="X130" s="1033"/>
      <c r="Y130" s="1033"/>
      <c r="Z130" s="1034"/>
      <c r="AA130" s="916">
        <v>52092116</v>
      </c>
      <c r="AB130" s="917"/>
      <c r="AC130" s="917"/>
      <c r="AD130" s="917"/>
      <c r="AE130" s="918"/>
      <c r="AF130" s="919">
        <v>49159128</v>
      </c>
      <c r="AG130" s="917"/>
      <c r="AH130" s="917"/>
      <c r="AI130" s="917"/>
      <c r="AJ130" s="918"/>
      <c r="AK130" s="919">
        <v>45257902</v>
      </c>
      <c r="AL130" s="917"/>
      <c r="AM130" s="917"/>
      <c r="AN130" s="917"/>
      <c r="AO130" s="918"/>
      <c r="AP130" s="1035"/>
      <c r="AQ130" s="1036"/>
      <c r="AR130" s="1036"/>
      <c r="AS130" s="1036"/>
      <c r="AT130" s="1037"/>
      <c r="AU130" s="211"/>
      <c r="AV130" s="211"/>
      <c r="AW130" s="211"/>
      <c r="AX130" s="1027" t="s">
        <v>466</v>
      </c>
      <c r="AY130" s="887"/>
      <c r="AZ130" s="887"/>
      <c r="BA130" s="887"/>
      <c r="BB130" s="887"/>
      <c r="BC130" s="887"/>
      <c r="BD130" s="887"/>
      <c r="BE130" s="888"/>
      <c r="BF130" s="1063">
        <v>7</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467</v>
      </c>
      <c r="X131" s="1070"/>
      <c r="Y131" s="1070"/>
      <c r="Z131" s="1071"/>
      <c r="AA131" s="1072">
        <v>225884162</v>
      </c>
      <c r="AB131" s="1073"/>
      <c r="AC131" s="1073"/>
      <c r="AD131" s="1073"/>
      <c r="AE131" s="1074"/>
      <c r="AF131" s="1075">
        <v>227263112</v>
      </c>
      <c r="AG131" s="1073"/>
      <c r="AH131" s="1073"/>
      <c r="AI131" s="1073"/>
      <c r="AJ131" s="1074"/>
      <c r="AK131" s="1075">
        <v>234562417</v>
      </c>
      <c r="AL131" s="1073"/>
      <c r="AM131" s="1073"/>
      <c r="AN131" s="1073"/>
      <c r="AO131" s="1074"/>
      <c r="AP131" s="1076"/>
      <c r="AQ131" s="1077"/>
      <c r="AR131" s="1077"/>
      <c r="AS131" s="1077"/>
      <c r="AT131" s="1078"/>
      <c r="AU131" s="211"/>
      <c r="AV131" s="211"/>
      <c r="AW131" s="211"/>
      <c r="AX131" s="1045" t="s">
        <v>468</v>
      </c>
      <c r="AY131" s="675"/>
      <c r="AZ131" s="675"/>
      <c r="BA131" s="675"/>
      <c r="BB131" s="675"/>
      <c r="BC131" s="675"/>
      <c r="BD131" s="675"/>
      <c r="BE131" s="998"/>
      <c r="BF131" s="1046">
        <v>157.9</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469</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470</v>
      </c>
      <c r="W132" s="1056"/>
      <c r="X132" s="1056"/>
      <c r="Y132" s="1056"/>
      <c r="Z132" s="1057"/>
      <c r="AA132" s="1058">
        <v>8.3169173230000002</v>
      </c>
      <c r="AB132" s="1059"/>
      <c r="AC132" s="1059"/>
      <c r="AD132" s="1059"/>
      <c r="AE132" s="1060"/>
      <c r="AF132" s="1061">
        <v>5.3801146580000001</v>
      </c>
      <c r="AG132" s="1059"/>
      <c r="AH132" s="1059"/>
      <c r="AI132" s="1059"/>
      <c r="AJ132" s="1060"/>
      <c r="AK132" s="1061">
        <v>7.4587775929999998</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471</v>
      </c>
      <c r="W133" s="1039"/>
      <c r="X133" s="1039"/>
      <c r="Y133" s="1039"/>
      <c r="Z133" s="1040"/>
      <c r="AA133" s="1041">
        <v>6.4</v>
      </c>
      <c r="AB133" s="1042"/>
      <c r="AC133" s="1042"/>
      <c r="AD133" s="1042"/>
      <c r="AE133" s="1043"/>
      <c r="AF133" s="1041">
        <v>6.5</v>
      </c>
      <c r="AG133" s="1042"/>
      <c r="AH133" s="1042"/>
      <c r="AI133" s="1042"/>
      <c r="AJ133" s="1043"/>
      <c r="AK133" s="1041">
        <v>7</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hZ8qtDBOE3+qwpJ2kP5AesF9DUNAFL1pTFSPN958KuxODynYFDlKtNwk4JlDKNTezaPqJ+0bufmt5N70zQ8V4Q==" saltValue="SVwHz/GOVZmp6xMR/W6z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u8pxg4ayxv+VdCqCXgAoRX8HVSCBjNq8Zy8Uv37xKw2neV8w2rU6dMOY+qBw8/LOVZQ/l4J1FXqSbi2vXSPHiw==" saltValue="0S1xFtQ9clSwQAR2KMC0g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gSNZQyZDG3ZFACNjGCK2/rEAsX2eYbEU2iTHTUCb2/p4dLlEjKQbXqYt1tEtpUZVCvfD49k6DQt51sCjNp4XHA==" saltValue="M7IR9ZmjRrOytR1Q/SMUE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472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473</v>
      </c>
      <c r="AL6" s="244"/>
      <c r="AM6" s="244"/>
      <c r="AN6" s="244"/>
    </row>
    <row r="7" spans="1:46" ht="13.5" customHeight="1" x14ac:dyDescent="0.2">
      <c r="A7" s="243"/>
      <c r="AK7" s="246"/>
      <c r="AL7" s="247"/>
      <c r="AM7" s="247"/>
      <c r="AN7" s="248"/>
      <c r="AO7" s="1089" t="s">
        <v>474</v>
      </c>
      <c r="AP7" s="249"/>
      <c r="AQ7" s="250" t="s">
        <v>475</v>
      </c>
      <c r="AR7" s="251"/>
    </row>
    <row r="8" spans="1:46" ht="13" x14ac:dyDescent="0.2">
      <c r="A8" s="243"/>
      <c r="AK8" s="252"/>
      <c r="AL8" s="253"/>
      <c r="AM8" s="253"/>
      <c r="AN8" s="254"/>
      <c r="AO8" s="1090"/>
      <c r="AP8" s="255" t="s">
        <v>476</v>
      </c>
      <c r="AQ8" s="256" t="s">
        <v>477</v>
      </c>
      <c r="AR8" s="257" t="s">
        <v>478</v>
      </c>
    </row>
    <row r="9" spans="1:46" ht="13" x14ac:dyDescent="0.2">
      <c r="A9" s="243"/>
      <c r="AK9" s="1079" t="s">
        <v>479</v>
      </c>
      <c r="AL9" s="1080"/>
      <c r="AM9" s="1080"/>
      <c r="AN9" s="1081"/>
      <c r="AO9" s="258">
        <v>120528609</v>
      </c>
      <c r="AP9" s="258">
        <v>187567</v>
      </c>
      <c r="AQ9" s="259">
        <v>177875</v>
      </c>
      <c r="AR9" s="260">
        <v>5.4</v>
      </c>
    </row>
    <row r="10" spans="1:46" ht="13.5" customHeight="1" x14ac:dyDescent="0.2">
      <c r="A10" s="243"/>
      <c r="AK10" s="1079" t="s">
        <v>480</v>
      </c>
      <c r="AL10" s="1080"/>
      <c r="AM10" s="1080"/>
      <c r="AN10" s="1081"/>
      <c r="AO10" s="258">
        <v>1309526</v>
      </c>
      <c r="AP10" s="258">
        <v>2038</v>
      </c>
      <c r="AQ10" s="259">
        <v>2216</v>
      </c>
      <c r="AR10" s="260">
        <v>-8</v>
      </c>
    </row>
    <row r="11" spans="1:46" ht="13.5" customHeight="1" x14ac:dyDescent="0.2">
      <c r="A11" s="243"/>
      <c r="AK11" s="1079" t="s">
        <v>481</v>
      </c>
      <c r="AL11" s="1080"/>
      <c r="AM11" s="1080"/>
      <c r="AN11" s="1081"/>
      <c r="AO11" s="258" t="s">
        <v>482</v>
      </c>
      <c r="AP11" s="258" t="s">
        <v>482</v>
      </c>
      <c r="AQ11" s="259" t="s">
        <v>482</v>
      </c>
      <c r="AR11" s="260" t="s">
        <v>482</v>
      </c>
    </row>
    <row r="12" spans="1:46" ht="13.5" customHeight="1" x14ac:dyDescent="0.2">
      <c r="A12" s="243"/>
      <c r="AK12" s="1079" t="s">
        <v>483</v>
      </c>
      <c r="AL12" s="1080"/>
      <c r="AM12" s="1080"/>
      <c r="AN12" s="1081"/>
      <c r="AO12" s="258">
        <v>64387</v>
      </c>
      <c r="AP12" s="258">
        <v>100</v>
      </c>
      <c r="AQ12" s="259">
        <v>40</v>
      </c>
      <c r="AR12" s="260">
        <v>150</v>
      </c>
    </row>
    <row r="13" spans="1:46" ht="13.5" customHeight="1" x14ac:dyDescent="0.2">
      <c r="A13" s="243"/>
      <c r="AK13" s="1079" t="s">
        <v>484</v>
      </c>
      <c r="AL13" s="1080"/>
      <c r="AM13" s="1080"/>
      <c r="AN13" s="1081"/>
      <c r="AO13" s="258">
        <v>2720671</v>
      </c>
      <c r="AP13" s="258">
        <v>4234</v>
      </c>
      <c r="AQ13" s="259">
        <v>4697</v>
      </c>
      <c r="AR13" s="260">
        <v>-9.9</v>
      </c>
    </row>
    <row r="14" spans="1:46" ht="13.5" customHeight="1" x14ac:dyDescent="0.2">
      <c r="A14" s="243"/>
      <c r="AK14" s="1079" t="s">
        <v>485</v>
      </c>
      <c r="AL14" s="1080"/>
      <c r="AM14" s="1080"/>
      <c r="AN14" s="1081"/>
      <c r="AO14" s="258">
        <v>-9639514</v>
      </c>
      <c r="AP14" s="258">
        <v>-15001</v>
      </c>
      <c r="AQ14" s="259">
        <v>-16064</v>
      </c>
      <c r="AR14" s="260">
        <v>-6.6</v>
      </c>
    </row>
    <row r="15" spans="1:46" ht="13" x14ac:dyDescent="0.2">
      <c r="A15" s="243"/>
      <c r="AK15" s="1082" t="s">
        <v>152</v>
      </c>
      <c r="AL15" s="1083"/>
      <c r="AM15" s="1083"/>
      <c r="AN15" s="1084"/>
      <c r="AO15" s="258">
        <v>114983679</v>
      </c>
      <c r="AP15" s="258">
        <v>178938</v>
      </c>
      <c r="AQ15" s="259">
        <v>168764</v>
      </c>
      <c r="AR15" s="260">
        <v>6</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486</v>
      </c>
    </row>
    <row r="20" spans="1:46" ht="13" x14ac:dyDescent="0.2">
      <c r="A20" s="243"/>
      <c r="AK20" s="265"/>
      <c r="AL20" s="266"/>
      <c r="AM20" s="266"/>
      <c r="AN20" s="267"/>
      <c r="AO20" s="268" t="s">
        <v>487</v>
      </c>
      <c r="AP20" s="269" t="s">
        <v>488</v>
      </c>
      <c r="AQ20" s="270" t="s">
        <v>489</v>
      </c>
      <c r="AR20" s="271"/>
    </row>
    <row r="21" spans="1:46" s="244" customFormat="1" ht="13" x14ac:dyDescent="0.2">
      <c r="A21" s="272"/>
      <c r="AK21" s="1085" t="s">
        <v>490</v>
      </c>
      <c r="AL21" s="1086"/>
      <c r="AM21" s="1086"/>
      <c r="AN21" s="1087"/>
      <c r="AO21" s="273">
        <v>2048.58</v>
      </c>
      <c r="AP21" s="274">
        <v>1971.81</v>
      </c>
      <c r="AQ21" s="275">
        <v>76.77</v>
      </c>
      <c r="AS21" s="276"/>
      <c r="AT21" s="272"/>
    </row>
    <row r="22" spans="1:46" s="244" customFormat="1" ht="13" x14ac:dyDescent="0.2">
      <c r="A22" s="272"/>
      <c r="AK22" s="1085" t="s">
        <v>491</v>
      </c>
      <c r="AL22" s="1086"/>
      <c r="AM22" s="1086"/>
      <c r="AN22" s="1087"/>
      <c r="AO22" s="277">
        <v>98.2</v>
      </c>
      <c r="AP22" s="278">
        <v>97.8</v>
      </c>
      <c r="AQ22" s="279">
        <v>0.4</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492</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493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494</v>
      </c>
      <c r="AL29" s="244"/>
      <c r="AM29" s="244"/>
      <c r="AN29" s="244"/>
      <c r="AS29" s="286"/>
    </row>
    <row r="30" spans="1:46" ht="13.5" customHeight="1" x14ac:dyDescent="0.2">
      <c r="A30" s="243"/>
      <c r="AK30" s="246"/>
      <c r="AL30" s="247"/>
      <c r="AM30" s="247"/>
      <c r="AN30" s="248"/>
      <c r="AO30" s="1089" t="s">
        <v>474</v>
      </c>
      <c r="AP30" s="249"/>
      <c r="AQ30" s="250" t="s">
        <v>475</v>
      </c>
      <c r="AR30" s="251"/>
    </row>
    <row r="31" spans="1:46" ht="13" x14ac:dyDescent="0.2">
      <c r="A31" s="243"/>
      <c r="AK31" s="252"/>
      <c r="AL31" s="253"/>
      <c r="AM31" s="253"/>
      <c r="AN31" s="254"/>
      <c r="AO31" s="1090"/>
      <c r="AP31" s="255" t="s">
        <v>476</v>
      </c>
      <c r="AQ31" s="256" t="s">
        <v>477</v>
      </c>
      <c r="AR31" s="257" t="s">
        <v>478</v>
      </c>
    </row>
    <row r="32" spans="1:46" ht="27" customHeight="1" x14ac:dyDescent="0.2">
      <c r="A32" s="243"/>
      <c r="AK32" s="1099" t="s">
        <v>495</v>
      </c>
      <c r="AL32" s="1100"/>
      <c r="AM32" s="1100"/>
      <c r="AN32" s="1101"/>
      <c r="AO32" s="258">
        <v>52098712</v>
      </c>
      <c r="AP32" s="258">
        <v>81076</v>
      </c>
      <c r="AQ32" s="259">
        <v>85028</v>
      </c>
      <c r="AR32" s="260">
        <v>-4.5999999999999996</v>
      </c>
    </row>
    <row r="33" spans="1:2046 2052:4096 4102:5116 5122:7166 7172:9216 9222:10236 10242:12286 12292:14336 14342:15356 15362:16384" ht="13.5" customHeight="1" x14ac:dyDescent="0.2">
      <c r="A33" s="243"/>
      <c r="AK33" s="1099" t="s">
        <v>496</v>
      </c>
      <c r="AL33" s="1100"/>
      <c r="AM33" s="1100"/>
      <c r="AN33" s="1101"/>
      <c r="AO33" s="258" t="s">
        <v>482</v>
      </c>
      <c r="AP33" s="258" t="s">
        <v>482</v>
      </c>
      <c r="AQ33" s="259">
        <v>265</v>
      </c>
      <c r="AR33" s="260" t="s">
        <v>482</v>
      </c>
    </row>
    <row r="34" spans="1:2046 2052:4096 4102:5116 5122:7166 7172:9216 9222:10236 10242:12286 12292:14336 14342:15356 15362:16384" ht="27" customHeight="1" x14ac:dyDescent="0.2">
      <c r="A34" s="243"/>
      <c r="AK34" s="1099" t="s">
        <v>497</v>
      </c>
      <c r="AL34" s="1100"/>
      <c r="AM34" s="1100"/>
      <c r="AN34" s="1101"/>
      <c r="AO34" s="258">
        <v>9861135</v>
      </c>
      <c r="AP34" s="258">
        <v>15346</v>
      </c>
      <c r="AQ34" s="259">
        <v>12876</v>
      </c>
      <c r="AR34" s="260">
        <v>19.2</v>
      </c>
    </row>
    <row r="35" spans="1:2046 2052:4096 4102:5116 5122:7166 7172:9216 9222:10236 10242:12286 12292:14336 14342:15356 15362:16384" ht="27" customHeight="1" x14ac:dyDescent="0.2">
      <c r="A35" s="243"/>
      <c r="AK35" s="1099" t="s">
        <v>498</v>
      </c>
      <c r="AL35" s="1100"/>
      <c r="AM35" s="1100"/>
      <c r="AN35" s="1101"/>
      <c r="AO35" s="258">
        <v>2361414</v>
      </c>
      <c r="AP35" s="258">
        <v>3675</v>
      </c>
      <c r="AQ35" s="259">
        <v>2735</v>
      </c>
      <c r="AR35" s="260">
        <v>34.4</v>
      </c>
    </row>
    <row r="36" spans="1:2046 2052:4096 4102:5116 5122:7166 7172:9216 9222:10236 10242:12286 12292:14336 14342:15356 15362:16384" ht="27" customHeight="1" x14ac:dyDescent="0.2">
      <c r="A36" s="243"/>
      <c r="AK36" s="1099" t="s">
        <v>499</v>
      </c>
      <c r="AL36" s="1100"/>
      <c r="AM36" s="1100"/>
      <c r="AN36" s="1101"/>
      <c r="AO36" s="258">
        <v>167762</v>
      </c>
      <c r="AP36" s="258">
        <v>261</v>
      </c>
      <c r="AQ36" s="259">
        <v>1055</v>
      </c>
      <c r="AR36" s="260">
        <v>-75.3</v>
      </c>
    </row>
    <row r="37" spans="1:2046 2052:4096 4102:5116 5122:7166 7172:9216 9222:10236 10242:12286 12292:14336 14342:15356 15362:16384" ht="13.5" customHeight="1" x14ac:dyDescent="0.2">
      <c r="A37" s="243"/>
      <c r="AK37" s="1099" t="s">
        <v>500</v>
      </c>
      <c r="AL37" s="1100"/>
      <c r="AM37" s="1100"/>
      <c r="AN37" s="1101"/>
      <c r="AO37" s="258">
        <v>283057</v>
      </c>
      <c r="AP37" s="258">
        <v>440</v>
      </c>
      <c r="AQ37" s="259">
        <v>809</v>
      </c>
      <c r="AR37" s="260">
        <v>-45.6</v>
      </c>
    </row>
    <row r="38" spans="1:2046 2052:4096 4102:5116 5122:7166 7172:9216 9222:10236 10242:12286 12292:14336 14342:15356 15362:16384" ht="27" customHeight="1" x14ac:dyDescent="0.2">
      <c r="A38" s="243"/>
      <c r="AK38" s="1096" t="s">
        <v>501</v>
      </c>
      <c r="AL38" s="1097"/>
      <c r="AM38" s="1097"/>
      <c r="AN38" s="1098"/>
      <c r="AO38" s="287" t="s">
        <v>482</v>
      </c>
      <c r="AP38" s="287" t="s">
        <v>482</v>
      </c>
      <c r="AQ38" s="288" t="s">
        <v>482</v>
      </c>
      <c r="AR38" s="279" t="s">
        <v>482</v>
      </c>
      <c r="AS38" s="286"/>
    </row>
    <row r="39" spans="1:2046 2052:4096 4102:5116 5122:7166 7172:9216 9222:10236 10242:12286 12292:14336 14342:15356 15362:16384" ht="13" x14ac:dyDescent="0.2">
      <c r="A39" s="243"/>
      <c r="AK39" s="1096" t="s">
        <v>502</v>
      </c>
      <c r="AL39" s="1097"/>
      <c r="AM39" s="1097"/>
      <c r="AN39" s="1098"/>
      <c r="AO39" s="258">
        <v>-2018689</v>
      </c>
      <c r="AP39" s="258">
        <v>-3141</v>
      </c>
      <c r="AQ39" s="259">
        <v>-3223</v>
      </c>
      <c r="AR39" s="260">
        <v>-2.5</v>
      </c>
      <c r="AS39" s="286"/>
    </row>
    <row r="40" spans="1:2046 2052:4096 4102:5116 5122:7166 7172:9216 9222:10236 10242:12286 12292:14336 14342:15356 15362:16384" ht="27" customHeight="1" x14ac:dyDescent="0.2">
      <c r="A40" s="243"/>
      <c r="AK40" s="1099" t="s">
        <v>503</v>
      </c>
      <c r="AL40" s="1100"/>
      <c r="AM40" s="1100"/>
      <c r="AN40" s="1101"/>
      <c r="AO40" s="258">
        <v>-45257902</v>
      </c>
      <c r="AP40" s="258">
        <v>-70430</v>
      </c>
      <c r="AQ40" s="259">
        <v>-64356</v>
      </c>
      <c r="AR40" s="260">
        <v>9.4</v>
      </c>
      <c r="AS40" s="286"/>
    </row>
    <row r="41" spans="1:2046 2052:4096 4102:5116 5122:7166 7172:9216 9222:10236 10242:12286 12292:14336 14342:15356 15362:16384" ht="13" x14ac:dyDescent="0.2">
      <c r="A41" s="243"/>
      <c r="AK41" s="1082" t="s">
        <v>504</v>
      </c>
      <c r="AL41" s="1083"/>
      <c r="AM41" s="1083"/>
      <c r="AN41" s="1084"/>
      <c r="AO41" s="258">
        <v>17495489</v>
      </c>
      <c r="AP41" s="258">
        <v>27227</v>
      </c>
      <c r="AQ41" s="259">
        <v>35190</v>
      </c>
      <c r="AR41" s="260">
        <v>-22.6</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474</v>
      </c>
      <c r="AN49" s="1093" t="s">
        <v>507</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508</v>
      </c>
      <c r="AO50" s="300" t="s">
        <v>509</v>
      </c>
      <c r="AP50" s="301" t="s">
        <v>510</v>
      </c>
      <c r="AQ50" s="302" t="s">
        <v>511</v>
      </c>
      <c r="AR50" s="303" t="s">
        <v>512</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513</v>
      </c>
      <c r="AL51" s="296"/>
      <c r="AM51" s="304">
        <v>113222539</v>
      </c>
      <c r="AN51" s="305">
        <v>168241</v>
      </c>
      <c r="AO51" s="306">
        <v>10.1</v>
      </c>
      <c r="AP51" s="307">
        <v>156891</v>
      </c>
      <c r="AQ51" s="308">
        <v>7.5</v>
      </c>
      <c r="AR51" s="309">
        <v>2.6</v>
      </c>
    </row>
    <row r="52" spans="1:16384" ht="13" x14ac:dyDescent="0.2">
      <c r="A52" s="243"/>
      <c r="AK52" s="310"/>
      <c r="AL52" s="311" t="s">
        <v>514</v>
      </c>
      <c r="AM52" s="312">
        <v>25714119</v>
      </c>
      <c r="AN52" s="313">
        <v>38209</v>
      </c>
      <c r="AO52" s="314">
        <v>21.7</v>
      </c>
      <c r="AP52" s="315">
        <v>35077</v>
      </c>
      <c r="AQ52" s="316">
        <v>-3.1</v>
      </c>
      <c r="AR52" s="317">
        <v>24.8</v>
      </c>
    </row>
    <row r="53" spans="1:16384" ht="13" x14ac:dyDescent="0.2">
      <c r="A53" s="243"/>
      <c r="AK53" s="295" t="s">
        <v>515</v>
      </c>
      <c r="AL53" s="296"/>
      <c r="AM53" s="304">
        <v>116547826</v>
      </c>
      <c r="AN53" s="305">
        <v>174910</v>
      </c>
      <c r="AO53" s="306">
        <v>4</v>
      </c>
      <c r="AP53" s="307">
        <v>166403</v>
      </c>
      <c r="AQ53" s="308">
        <v>6.1</v>
      </c>
      <c r="AR53" s="309">
        <v>-2.1</v>
      </c>
    </row>
    <row r="54" spans="1:16384" ht="13" x14ac:dyDescent="0.2">
      <c r="A54" s="243"/>
      <c r="AK54" s="310"/>
      <c r="AL54" s="311" t="s">
        <v>514</v>
      </c>
      <c r="AM54" s="312">
        <v>31608264</v>
      </c>
      <c r="AN54" s="313">
        <v>47436</v>
      </c>
      <c r="AO54" s="314">
        <v>24.1</v>
      </c>
      <c r="AP54" s="315">
        <v>40263</v>
      </c>
      <c r="AQ54" s="316">
        <v>14.8</v>
      </c>
      <c r="AR54" s="317">
        <v>9.3000000000000007</v>
      </c>
    </row>
    <row r="55" spans="1:16384" ht="13" x14ac:dyDescent="0.2">
      <c r="A55" s="243"/>
      <c r="AK55" s="295" t="s">
        <v>516</v>
      </c>
      <c r="AL55" s="296"/>
      <c r="AM55" s="304">
        <v>106313689</v>
      </c>
      <c r="AN55" s="305">
        <v>161373</v>
      </c>
      <c r="AO55" s="306">
        <v>-7.7</v>
      </c>
      <c r="AP55" s="307">
        <v>151639</v>
      </c>
      <c r="AQ55" s="308">
        <v>-8.9</v>
      </c>
      <c r="AR55" s="309">
        <v>1.2</v>
      </c>
    </row>
    <row r="56" spans="1:16384" ht="13" x14ac:dyDescent="0.2">
      <c r="A56" s="243"/>
      <c r="AK56" s="310"/>
      <c r="AL56" s="311" t="s">
        <v>514</v>
      </c>
      <c r="AM56" s="312">
        <v>27851455</v>
      </c>
      <c r="AN56" s="313">
        <v>42275</v>
      </c>
      <c r="AO56" s="314">
        <v>-10.9</v>
      </c>
      <c r="AP56" s="315">
        <v>37020</v>
      </c>
      <c r="AQ56" s="316">
        <v>-8.1</v>
      </c>
      <c r="AR56" s="317">
        <v>-2.8</v>
      </c>
    </row>
    <row r="57" spans="1:16384" ht="13" x14ac:dyDescent="0.2">
      <c r="A57" s="243"/>
      <c r="AK57" s="295" t="s">
        <v>517</v>
      </c>
      <c r="AL57" s="296"/>
      <c r="AM57" s="304">
        <v>111577607</v>
      </c>
      <c r="AN57" s="305">
        <v>171493</v>
      </c>
      <c r="AO57" s="306">
        <v>6.3</v>
      </c>
      <c r="AP57" s="307">
        <v>158322</v>
      </c>
      <c r="AQ57" s="308">
        <v>4.4000000000000004</v>
      </c>
      <c r="AR57" s="309">
        <v>1.9</v>
      </c>
    </row>
    <row r="58" spans="1:16384" ht="13" x14ac:dyDescent="0.2">
      <c r="A58" s="243"/>
      <c r="AK58" s="310"/>
      <c r="AL58" s="311" t="s">
        <v>514</v>
      </c>
      <c r="AM58" s="312">
        <v>29366624</v>
      </c>
      <c r="AN58" s="313">
        <v>45136</v>
      </c>
      <c r="AO58" s="314">
        <v>6.8</v>
      </c>
      <c r="AP58" s="315">
        <v>40584</v>
      </c>
      <c r="AQ58" s="316">
        <v>9.6</v>
      </c>
      <c r="AR58" s="317">
        <v>-2.8</v>
      </c>
    </row>
    <row r="59" spans="1:16384" ht="13" x14ac:dyDescent="0.2">
      <c r="A59" s="243"/>
      <c r="AK59" s="295" t="s">
        <v>518</v>
      </c>
      <c r="AL59" s="296"/>
      <c r="AM59" s="304">
        <v>113286790</v>
      </c>
      <c r="AN59" s="305">
        <v>176297</v>
      </c>
      <c r="AO59" s="306">
        <v>2.8</v>
      </c>
      <c r="AP59" s="307">
        <v>161654</v>
      </c>
      <c r="AQ59" s="308">
        <v>2.1</v>
      </c>
      <c r="AR59" s="309">
        <v>0.7</v>
      </c>
    </row>
    <row r="60" spans="1:16384" ht="13" x14ac:dyDescent="0.2">
      <c r="A60" s="243"/>
      <c r="AK60" s="310"/>
      <c r="AL60" s="311" t="s">
        <v>514</v>
      </c>
      <c r="AM60" s="312">
        <v>32127817</v>
      </c>
      <c r="AN60" s="313">
        <v>49997</v>
      </c>
      <c r="AO60" s="314">
        <v>10.8</v>
      </c>
      <c r="AP60" s="315">
        <v>41212</v>
      </c>
      <c r="AQ60" s="316">
        <v>1.5</v>
      </c>
      <c r="AR60" s="317">
        <v>9.3000000000000007</v>
      </c>
    </row>
    <row r="61" spans="1:16384" ht="13" x14ac:dyDescent="0.2">
      <c r="A61" s="243"/>
      <c r="AK61" s="295" t="s">
        <v>519</v>
      </c>
      <c r="AL61" s="318"/>
      <c r="AM61" s="304">
        <v>112189690</v>
      </c>
      <c r="AN61" s="305">
        <v>170463</v>
      </c>
      <c r="AO61" s="306">
        <v>3.1</v>
      </c>
      <c r="AP61" s="307">
        <v>158982</v>
      </c>
      <c r="AQ61" s="319">
        <v>2.2000000000000002</v>
      </c>
      <c r="AR61" s="309">
        <v>0.9</v>
      </c>
    </row>
    <row r="62" spans="1:16384" ht="13" x14ac:dyDescent="0.2">
      <c r="A62" s="243"/>
      <c r="AK62" s="310"/>
      <c r="AL62" s="311" t="s">
        <v>514</v>
      </c>
      <c r="AM62" s="312">
        <v>29333656</v>
      </c>
      <c r="AN62" s="313">
        <v>44611</v>
      </c>
      <c r="AO62" s="314">
        <v>10.5</v>
      </c>
      <c r="AP62" s="315">
        <v>38831</v>
      </c>
      <c r="AQ62" s="316">
        <v>2.9</v>
      </c>
      <c r="AR62" s="317">
        <v>7.6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lnBD2ti5Y6V5qnsrCQtUYkP/eDU17tyvc3jBrdIAxOXPwkc2Q74B7etxPBiB3DbtZEMZuyo9z4NuR0PchD/6bw==" saltValue="NIho67bbvwFt9iKfCfVB0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BpyIAmsVa4Dn3uYGk+Tv0RP1ivcuHuoM4x75W1d8Cvy22GHTHdcbheZh4tTMx8uVGJj0tm5D7rEDLTR0M4bhIw==" saltValue="ZgT6SIwEkLBpj3r5V9Zi8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u/5hHKfuFKSQNb24mSRInPS9E1ML5orDoX/QBjTTE07QMsjPZQfDA4N3sJJLhCpByP4KkZ8YhyKXh6x+S++ZBQ==" saltValue="9Zepk3uDC4uKxICwFVz9o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520</v>
      </c>
      <c r="G46" s="323" t="s">
        <v>521</v>
      </c>
      <c r="H46" s="323" t="s">
        <v>522</v>
      </c>
      <c r="I46" s="323" t="s">
        <v>523</v>
      </c>
      <c r="J46" s="324" t="s">
        <v>524</v>
      </c>
    </row>
    <row r="47" spans="2:10" ht="57.75" customHeight="1" x14ac:dyDescent="0.2">
      <c r="B47" s="7"/>
      <c r="C47" s="1102" t="s">
        <v>4</v>
      </c>
      <c r="D47" s="1102"/>
      <c r="E47" s="1103"/>
      <c r="F47" s="325">
        <v>6.29</v>
      </c>
      <c r="G47" s="326">
        <v>5.78</v>
      </c>
      <c r="H47" s="326">
        <v>6.41</v>
      </c>
      <c r="I47" s="326">
        <v>6.47</v>
      </c>
      <c r="J47" s="327">
        <v>6.59</v>
      </c>
    </row>
    <row r="48" spans="2:10" ht="57.75" customHeight="1" x14ac:dyDescent="0.2">
      <c r="B48" s="8"/>
      <c r="C48" s="1104" t="s">
        <v>5</v>
      </c>
      <c r="D48" s="1104"/>
      <c r="E48" s="1105"/>
      <c r="F48" s="328">
        <v>4.93</v>
      </c>
      <c r="G48" s="329">
        <v>5.01</v>
      </c>
      <c r="H48" s="329">
        <v>7.46</v>
      </c>
      <c r="I48" s="329">
        <v>6.34</v>
      </c>
      <c r="J48" s="330">
        <v>5.01</v>
      </c>
    </row>
    <row r="49" spans="2:10" ht="57.75" customHeight="1" thickBot="1" x14ac:dyDescent="0.25">
      <c r="B49" s="9"/>
      <c r="C49" s="1106" t="s">
        <v>6</v>
      </c>
      <c r="D49" s="1106"/>
      <c r="E49" s="1107"/>
      <c r="F49" s="331">
        <v>3.2</v>
      </c>
      <c r="G49" s="332">
        <v>1.46</v>
      </c>
      <c r="H49" s="332">
        <v>6.84</v>
      </c>
      <c r="I49" s="332">
        <v>0.81</v>
      </c>
      <c r="J49" s="333" t="s">
        <v>525</v>
      </c>
    </row>
    <row r="50" spans="2:10" ht="13.5" customHeight="1" x14ac:dyDescent="0.2"/>
  </sheetData>
  <sheetProtection algorithmName="SHA-512" hashValue="ZGpr96kblseTcq4pu4oQf8Pk/ukWQY/71KnE3K0vBENeGbiWKVtUP0SSespSDnrNMiYARVjnALvNE+5LOsL1Hw==" saltValue="uidLCl8n+PWEmxDa3AZ4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4168E8-0C62-49A1-B64C-DDE7614940C8}">
  <ds:schemaRefs>
    <ds:schemaRef ds:uri="http://schemas.microsoft.com/sharepoint/v3/contenttype/forms"/>
  </ds:schemaRefs>
</ds:datastoreItem>
</file>

<file path=customXml/itemProps2.xml><?xml version="1.0" encoding="utf-8"?>
<ds:datastoreItem xmlns:ds="http://schemas.openxmlformats.org/officeDocument/2006/customXml" ds:itemID="{F34BC36E-8B1B-498C-99F2-2B2B15A79B34}">
  <ds:schemaRefs>
    <ds:schemaRef ds:uri="http://schemas.microsoft.com/office/2006/metadata/properties"/>
    <ds:schemaRef ds:uri="http://purl.org/dc/dcmitype/"/>
    <ds:schemaRef ds:uri="http://purl.org/dc/terms/"/>
    <ds:schemaRef ds:uri="fd32c9f7-8932-4d07-b49b-91c8a1e26893"/>
    <ds:schemaRef ds:uri="http://schemas.microsoft.com/office/infopath/2007/PartnerControls"/>
    <ds:schemaRef ds:uri="http://www.w3.org/XML/1998/namespace"/>
    <ds:schemaRef ds:uri="http://schemas.microsoft.com/office/2006/documentManagement/types"/>
    <ds:schemaRef ds:uri="a4e28f63-7028-4a93-8047-9653a98e0e88"/>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A69D1884-6D7D-4279-92F7-9124B03521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2026-03-05T01:10:59Z</cp:lastPrinted>
  <dcterms:created xsi:type="dcterms:W3CDTF">2026-02-20T00:02:28Z</dcterms:created>
  <dcterms:modified xsi:type="dcterms:W3CDTF">2026-03-13T10:43:13Z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