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5.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6.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worksheets/sheet1.xml" ContentType="application/vnd.openxmlformats-officedocument.spreadsheetml.worksheet+xml"/>
  <Override PartName="/xl/charts/chart2.xml" ContentType="application/vnd.openxmlformats-officedocument.drawingml.char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harts/chart1.xml" ContentType="application/vnd.openxmlformats-officedocument.drawingml.chart+xml"/>
  <Override PartName="/xl/drawings/drawing4.xml" ContentType="application/vnd.openxmlformats-officedocument.drawing+xml"/>
  <Override PartName="/xl/styles.xml" ContentType="application/vnd.openxmlformats-officedocument.spreadsheetml.styles+xml"/>
  <Override PartName="/xl/drawings/drawing3.xml" ContentType="application/vnd.openxmlformats-officedocument.drawing+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worksheets/sheet12.xml" ContentType="application/vnd.openxmlformats-officedocument.spreadsheetml.worksheet+xml"/>
  <Override PartName="/xl/worksheets/sheet11.xml" ContentType="application/vnd.openxmlformats-officedocument.spreadsheetml.worksheet+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4.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drawings/drawing6.xml" ContentType="application/vnd.openxmlformats-officedocument.drawing+xml"/>
  <Override PartName="/xl/calcChain.xml" ContentType="application/vnd.openxmlformats-officedocument.spreadsheetml.calcChain+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16.10\04 中の島\14 諸調査\07 調査・通知（総務省）\04 財政状況資料集の作成・公表\令和６年度財政状況資料集の作成等\01_1回目（3月）\04提出\"/>
    </mc:Choice>
  </mc:AlternateContent>
  <bookViews>
    <workbookView xWindow="0" yWindow="0" windowWidth="28800" windowHeight="129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CO33" i="10"/>
  <c r="CO34" i="10" s="1"/>
  <c r="CO35" i="10" s="1"/>
  <c r="CO36" i="10" s="1"/>
  <c r="CO37" i="10" s="1"/>
  <c r="CO38" i="10" s="1"/>
  <c r="CO39" i="10" s="1"/>
  <c r="CO40" i="10" s="1"/>
  <c r="CO41" i="10" s="1"/>
  <c r="BW33" i="10"/>
  <c r="U33" i="10"/>
  <c r="CO32" i="10"/>
  <c r="BW32" i="10"/>
  <c r="C32" i="10"/>
  <c r="C33" i="10" l="1"/>
  <c r="C34" i="10" s="1"/>
  <c r="C35" i="10" s="1"/>
  <c r="C36" i="10" s="1"/>
  <c r="C37" i="10" s="1"/>
  <c r="C38" i="10" s="1"/>
  <c r="C39" i="10" s="1"/>
  <c r="C40" i="10" s="1"/>
  <c r="C41" i="10" s="1"/>
  <c r="U32" i="10"/>
  <c r="AM32" i="10" s="1"/>
  <c r="AM33"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 r="BE33" i="10" s="1"/>
  <c r="BE34" i="10" s="1"/>
</calcChain>
</file>

<file path=xl/sharedStrings.xml><?xml version="1.0" encoding="utf-8"?>
<sst xmlns="http://schemas.openxmlformats.org/spreadsheetml/2006/main" count="1192" uniqueCount="575">
  <si>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</si>
  <si>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</si>
  <si>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</si>
  <si>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</si>
  <si>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</si>
  <si>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</si>
  <si>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</si>
  <si>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</si>
  <si>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</si>
  <si>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</si>
  <si>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</si>
  <si>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</si>
  <si>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</si>
  <si>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</si>
  <si>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</si>
  <si>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</si>
  <si>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</si>
  <si>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</si>
  <si>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</si>
  <si>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</si>
  <si>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</si>
  <si>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</si>
  <si>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</si>
  <si>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</si>
  <si>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</si>
  <si>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</si>
  <si>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</si>
  <si>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</si>
  <si>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</si>
  <si>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</si>
  <si>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</si>
  <si>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</si>
  <si>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</si>
  <si>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</si>
  <si>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</si>
  <si>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</si>
  <si>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</si>
  <si>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</si>
  <si>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</si>
  <si>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</si>
  <si>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</si>
  <si>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</si>
  <si>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</si>
  <si>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</si>
  <si>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</si>
  <si>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</si>
  <si>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</si>
  <si>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</si>
  <si>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</si>
  <si>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</si>
  <si>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</si>
  <si>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</si>
  <si>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</si>
  <si>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</si>
  <si>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</si>
  <si>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</si>
  <si>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</si>
  <si>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</si>
  <si>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</si>
  <si>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</si>
  <si>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</si>
  <si>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</si>
  <si>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</si>
  <si>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</si>
  <si>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</si>
  <si>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</si>
  <si>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</si>
  <si>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</si>
  <si>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</si>
  <si>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</si>
  <si>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</si>
  <si>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</si>
  <si>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</si>
  <si>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</si>
  <si>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</si>
  <si>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</si>
  <si>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</si>
  <si>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</si>
  <si>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</si>
  <si>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</si>
  <si>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岡山県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</si>
  <si>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</si>
  <si>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</si>
  <si>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</si>
  <si>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</si>
  <si>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</si>
  <si>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</si>
  <si>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</si>
  <si>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</si>
  <si>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</si>
  <si>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</si>
  <si>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</si>
  <si>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</si>
  <si>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</si>
  <si>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</si>
  <si>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</si>
  <si>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</si>
  <si>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</si>
  <si>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</si>
  <si>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</si>
  <si>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</si>
  <si>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</si>
  <si>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</si>
  <si>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</si>
  <si>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</si>
  <si>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</si>
  <si>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</si>
  <si>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</si>
  <si>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</si>
  <si>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</si>
  <si>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</si>
  <si>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</si>
  <si>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</si>
  <si>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</si>
  <si>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</si>
  <si>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</si>
  <si>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</si>
  <si>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</si>
  <si>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</si>
  <si>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</si>
  <si>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</si>
  <si>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</si>
  <si>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</si>
  <si>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</si>
  <si>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</si>
  <si>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</si>
  <si>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</si>
  <si>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</si>
  <si>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</si>
  <si>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</si>
  <si>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</si>
  <si>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</si>
  <si>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</si>
  <si>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</si>
  <si>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</si>
  <si>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</si>
  <si>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</si>
  <si>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</si>
  <si>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</si>
  <si>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</si>
  <si>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</si>
  <si>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</si>
  <si>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</si>
  <si>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</si>
  <si>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</si>
  <si>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</si>
  <si>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</si>
  <si>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</si>
  <si>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</si>
  <si>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</si>
  <si>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</si>
  <si>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</si>
  <si>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</si>
  <si>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</si>
  <si>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</si>
  <si>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</si>
  <si>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</si>
  <si>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</si>
  <si>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</si>
  <si>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</si>
  <si>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</si>
  <si>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</si>
  <si>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</si>
  <si>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</si>
  <si>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</si>
  <si>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</si>
  <si>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</si>
  <si>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</si>
  <si>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</si>
  <si>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</si>
  <si>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</si>
  <si>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</si>
  <si>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</si>
  <si>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</si>
  <si>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</si>
  <si>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</si>
  <si>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</si>
  <si>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</si>
  <si>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</si>
  <si>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</si>
  <si>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</si>
  <si>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</si>
  <si>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岡山県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</si>
  <si>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</si>
  <si>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</si>
  <si>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</si>
  <si>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</si>
  <si>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</si>
  <si>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</si>
  <si>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</si>
  <si>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</si>
  <si>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</si>
  <si>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</si>
  <si>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</si>
  <si>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</si>
  <si>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</si>
  <si>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</si>
  <si>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</si>
  <si>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</si>
  <si>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</si>
  <si>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</si>
  <si>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</si>
  <si>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</si>
  <si>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</si>
  <si>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</si>
  <si>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</si>
  <si>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</si>
  <si>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</si>
  <si>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</si>
  <si>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</si>
  <si>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</si>
  <si>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</si>
  <si>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</si>
  <si>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</si>
  <si>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</si>
  <si>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</si>
  <si>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</si>
  <si>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</si>
  <si>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</si>
  <si>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</si>
  <si>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</si>
  <si>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</si>
  <si>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</si>
  <si>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</si>
  <si>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</si>
  <si>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</si>
  <si>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</si>
  <si>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</si>
  <si>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</si>
  <si>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</si>
  <si>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</si>
  <si>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</si>
  <si>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</si>
  <si>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</si>
  <si>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</si>
  <si>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</si>
  <si>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</si>
  <si>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</si>
  <si>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</si>
  <si>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</si>
  <si>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</si>
  <si>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</si>
  <si>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</si>
  <si>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</si>
  <si>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</si>
  <si>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</si>
  <si>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</si>
  <si>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</si>
  <si>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</si>
  <si>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</si>
  <si>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</si>
  <si>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</si>
  <si>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</si>
  <si>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</si>
  <si>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</si>
  <si>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</si>
  <si>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</si>
  <si>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</si>
  <si>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</si>
  <si>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</si>
  <si>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</si>
  <si>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</si>
  <si>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</si>
  <si>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</si>
  <si>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</si>
  <si>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</si>
  <si>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</si>
  <si>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</si>
  <si>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</si>
  <si>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</si>
  <si>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</si>
  <si>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</si>
  <si>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</si>
  <si>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</si>
  <si>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</si>
  <si>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</si>
  <si>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</si>
  <si>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</si>
  <si>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</si>
  <si>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</si>
  <si>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</si>
  <si>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</si>
  <si>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</si>
  <si>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</si>
  <si>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</si>
  <si>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</si>
  <si>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</si>
  <si>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</si>
  <si>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</si>
  <si>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</si>
  <si>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</si>
  <si>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</si>
  <si>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</si>
  <si>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</si>
  <si>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</si>
  <si>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</si>
  <si>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</si>
  <si>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</si>
  <si>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</si>
  <si>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</si>
  <si>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</si>
  <si>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</si>
  <si>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</si>
  <si>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</si>
  <si>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</si>
  <si>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</si>
  <si>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</si>
  <si>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</si>
  <si>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</si>
  <si>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</si>
  <si>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</si>
  <si>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</si>
  <si>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</si>
  <si>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</si>
  <si>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</si>
  <si>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</si>
  <si>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</si>
  <si>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</si>
  <si>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</si>
  <si>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</si>
  <si>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</si>
  <si>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</si>
  <si>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</si>
  <si>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</si>
  <si>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</si>
  <si>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</si>
  <si>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</si>
  <si>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</si>
  <si>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</si>
  <si>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</si>
  <si>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</si>
  <si>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</si>
  <si>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</si>
  <si>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</si>
  <si>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岡山県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</si>
  <si>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</si>
  <si>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</si>
  <si>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</si>
  <si>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</si>
  <si>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</si>
  <si>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</si>
  <si>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</si>
  <si>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</si>
  <si>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</si>
  <si>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</si>
  <si>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</si>
  <si>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</si>
  <si>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</si>
  <si>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</si>
  <si>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</si>
  <si>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</si>
  <si>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</si>
  <si>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</si>
  <si>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</si>
  <si>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</si>
  <si>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岡山県公共用地等取得事業特別会計</t>
    <phoneticPr fontId="3"/>
  </si>
  <si>
    <t>岡山県収入証紙等特別会計</t>
    <phoneticPr fontId="3"/>
  </si>
  <si>
    <t>岡山県公債管理特別会計</t>
    <phoneticPr fontId="3"/>
  </si>
  <si>
    <t>岡山県母子父子寡婦福祉資金貸付金特別会計</t>
    <phoneticPr fontId="3"/>
  </si>
  <si>
    <t>岡山県中小企業支援資金貸付金特別会計</t>
    <phoneticPr fontId="3"/>
  </si>
  <si>
    <t>岡山県造林事業等特別会計</t>
    <phoneticPr fontId="3"/>
  </si>
  <si>
    <t>岡山県林業改善資金貸付金特別会計</t>
    <phoneticPr fontId="3"/>
  </si>
  <si>
    <t>岡山県沿岸漁業改善資金貸付金特別会計</t>
    <phoneticPr fontId="3"/>
  </si>
  <si>
    <t>岡山県後楽園特別会計</t>
    <phoneticPr fontId="3"/>
  </si>
  <si>
    <t>岡山県用品調達特別会計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</si>
  <si>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</si>
  <si>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</si>
  <si>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</si>
  <si>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</si>
  <si>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</si>
  <si>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</si>
  <si>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</si>
  <si>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</si>
  <si>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</si>
  <si>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</si>
  <si>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</si>
  <si>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</si>
  <si>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</si>
  <si>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岡山県国民健康保険事業特別会計</t>
    <phoneticPr fontId="3"/>
  </si>
  <si>
    <t>岡山県営電気事業会計</t>
    <phoneticPr fontId="3"/>
  </si>
  <si>
    <t>法適用企業</t>
    <phoneticPr fontId="3"/>
  </si>
  <si>
    <t>岡山県営工業用水道事業会計</t>
    <phoneticPr fontId="3"/>
  </si>
  <si>
    <t>岡山県流域下水道事業会計</t>
    <phoneticPr fontId="3"/>
  </si>
  <si>
    <t>岡山県営食肉地方卸売市場特別会計</t>
    <phoneticPr fontId="3"/>
  </si>
  <si>
    <t>法非適用企業</t>
    <phoneticPr fontId="3"/>
  </si>
  <si>
    <t>岡山県内陸工業団地及び流通業務団地造成事業特別会計</t>
    <phoneticPr fontId="3"/>
  </si>
  <si>
    <t>岡山県港湾整備事業特別会計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</si>
  <si>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</si>
  <si>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</si>
  <si>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</si>
  <si>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</si>
  <si>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</si>
  <si>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</si>
  <si>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</si>
  <si>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</si>
  <si>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</si>
  <si>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</si>
  <si>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</si>
  <si>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</si>
  <si>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</si>
  <si>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</si>
  <si>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</si>
  <si>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</si>
  <si>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</si>
  <si>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</si>
  <si>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</si>
  <si>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</si>
  <si>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</si>
  <si>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</si>
  <si>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</si>
  <si>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</si>
  <si>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</si>
  <si>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</si>
  <si>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</si>
  <si>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</si>
  <si>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</si>
  <si>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</si>
  <si>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</si>
  <si>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</si>
  <si>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</si>
  <si>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</si>
  <si>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</si>
  <si>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</si>
  <si>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</si>
  <si>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</si>
  <si>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</si>
  <si>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</si>
  <si>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</si>
  <si>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</si>
  <si>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</si>
  <si>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</si>
  <si>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</si>
  <si>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</si>
  <si>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</si>
  <si>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</si>
  <si>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</si>
  <si>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</si>
  <si>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</si>
  <si>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</si>
  <si>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</si>
  <si>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</si>
  <si>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</si>
  <si>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</si>
  <si>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</si>
  <si>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</si>
  <si>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</si>
  <si>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</si>
  <si>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</si>
  <si>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</si>
  <si>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</si>
  <si>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</si>
  <si>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</si>
  <si>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</si>
  <si>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</si>
  <si>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</si>
  <si>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</si>
  <si>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</si>
  <si>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</si>
  <si>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</si>
  <si>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</si>
  <si>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</si>
  <si>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</si>
  <si>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</si>
  <si>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</si>
  <si>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</si>
  <si>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</si>
  <si>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</si>
  <si>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</si>
  <si>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</si>
  <si>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</si>
  <si>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</si>
  <si>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</si>
  <si>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</si>
  <si>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</si>
  <si>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</si>
  <si>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</si>
  <si>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</si>
  <si>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</si>
  <si>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</si>
  <si>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</si>
  <si>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</si>
  <si>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</si>
  <si>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</si>
  <si>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</si>
  <si>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</si>
  <si>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</si>
  <si>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</si>
  <si>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</si>
  <si>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</si>
  <si>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</si>
  <si>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</si>
  <si>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</si>
  <si>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</si>
  <si>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</si>
  <si>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</si>
  <si>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</si>
  <si>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</si>
  <si>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</si>
  <si>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</si>
  <si>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</si>
  <si>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</si>
  <si>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</si>
  <si>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</si>
  <si>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</si>
  <si>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</si>
  <si>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</si>
  <si>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</si>
  <si>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</si>
  <si>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</si>
  <si>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</si>
  <si>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</si>
  <si>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</si>
  <si>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</si>
  <si>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</si>
  <si>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</si>
  <si>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</si>
  <si>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</si>
  <si>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</si>
  <si>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</si>
  <si>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2.39</t>
  </si>
  <si>
    <t>▲ 2.16</t>
  </si>
  <si>
    <t>岡山県営電気事業会計</t>
  </si>
  <si>
    <t>岡山県営工業用水道事業会計</t>
  </si>
  <si>
    <t>岡山県国民健康保険事業特別会計</t>
  </si>
  <si>
    <t>岡山県流域下水道事業会計</t>
  </si>
  <si>
    <t>岡山県公共用地等取得事業特別会計</t>
  </si>
  <si>
    <t>一般会計</t>
  </si>
  <si>
    <t>岡山県収入証紙等特別会計</t>
  </si>
  <si>
    <t>岡山県造林事業等特別会計</t>
  </si>
  <si>
    <t>その他会計（赤字）</t>
  </si>
  <si>
    <t>その他会計（黒字）</t>
  </si>
  <si>
    <t>（百万円）</t>
    <phoneticPr fontId="2"/>
  </si>
  <si>
    <t>R02</t>
    <phoneticPr fontId="2"/>
  </si>
  <si>
    <t>R03</t>
    <phoneticPr fontId="2"/>
  </si>
  <si>
    <t>R04</t>
    <phoneticPr fontId="2"/>
  </si>
  <si>
    <t>R05</t>
    <phoneticPr fontId="2"/>
  </si>
  <si>
    <t>R06</t>
    <phoneticPr fontId="2"/>
  </si>
  <si>
    <t/>
  </si>
  <si>
    <t>公営事業（公営企業以外）</t>
    <phoneticPr fontId="2"/>
  </si>
  <si>
    <t>岡山県広域水道事業団</t>
    <phoneticPr fontId="2"/>
  </si>
  <si>
    <t>(学)吉備高原学園</t>
  </si>
  <si>
    <t>(株)吉備高原都市サービス</t>
  </si>
  <si>
    <t>井原鉄道(株)</t>
  </si>
  <si>
    <t>岡山空港ターミナル(株)</t>
  </si>
  <si>
    <t>(一財)岡山県国際交流協会</t>
  </si>
  <si>
    <t>(公財)児島湖流域水質保全基金</t>
  </si>
  <si>
    <t>(公財)岡山県郷土文化財団</t>
  </si>
  <si>
    <t>(公財)岡山県スポーツ協会</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</si>
  <si>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</si>
  <si>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</si>
  <si>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</si>
  <si>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</si>
  <si>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</si>
  <si>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</si>
  <si>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</si>
  <si>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</si>
  <si>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(公財)岡山県農林漁業担い手育成財団</t>
  </si>
  <si>
    <t>(公財)中国四国酪農大学校</t>
  </si>
  <si>
    <t>(株)岡山県食肉センター</t>
  </si>
  <si>
    <t>(公社)おかやまの森整備公社</t>
  </si>
  <si>
    <t>(公財)岡山県林業振興基金</t>
  </si>
  <si>
    <t>(公財)岡山県水産振興協会</t>
  </si>
  <si>
    <t>岡山県土地開発公社</t>
  </si>
  <si>
    <t>(一財)吉井川水源地域対策基金</t>
  </si>
  <si>
    <t>水島港国際物流センター(株)</t>
  </si>
  <si>
    <t>(公財)倉敷スポーツ公園</t>
  </si>
  <si>
    <t>(公財)岡山県下水道公社</t>
  </si>
  <si>
    <t>(公財)岡山県暴力追放運動推進センター</t>
  </si>
  <si>
    <t>岡山県公共施設長寿命化等推進基金</t>
    <phoneticPr fontId="3"/>
  </si>
  <si>
    <t>岡山県おかやまの森整備公社経営改善推進基金</t>
    <phoneticPr fontId="3"/>
  </si>
  <si>
    <t>岡山県職員退職手当基金</t>
    <phoneticPr fontId="3"/>
  </si>
  <si>
    <t>-</t>
    <phoneticPr fontId="2"/>
  </si>
  <si>
    <t>岡山県後期高齢者医療財政安定化基金</t>
  </si>
  <si>
    <t>岡山県公立学校情報機器整備基金</t>
    <rPh sb="0" eb="3">
      <t>オカヤマケン</t>
    </rPh>
    <rPh sb="3" eb="5">
      <t>コウリツ</t>
    </rPh>
    <rPh sb="5" eb="7">
      <t>ガッコウ</t>
    </rPh>
    <rPh sb="7" eb="9">
      <t>ジョウホウ</t>
    </rPh>
    <rPh sb="9" eb="11">
      <t>キキ</t>
    </rPh>
    <rPh sb="11" eb="13">
      <t>セイビ</t>
    </rPh>
    <rPh sb="13" eb="15">
      <t>キキン</t>
    </rPh>
    <phoneticPr fontId="3"/>
  </si>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</sst>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14A2-4E47-A6FE-07F53B623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61658</c:v>
                </c:pt>
                <c:pt idx="1">
                  <c:v>51691</c:v>
                </c:pt>
                <c:pt idx="2">
                  <c:v>49140</c:v>
                </c:pt>
                <c:pt idx="3">
                  <c:v>51796</c:v>
                </c:pt>
                <c:pt idx="4">
                  <c:v>48485</c:v>
                </c:pt>
              </c:numCache>
            </c:numRef>
          </c:val>
          <c:smooth val="0"/>
          <c:extLst>
            <c:ext xmlns:c16="http://schemas.microsoft.com/office/drawing/2014/chart" uri="{C3380CC4-5D6E-409C-BE32-E72D297353CC}">
              <c16:uniqueId val="{00000001-14A2-4E47-A6FE-07F53B6235E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3.98</c:v>
                </c:pt>
                <c:pt idx="1">
                  <c:v>2.67</c:v>
                </c:pt>
                <c:pt idx="2">
                  <c:v>1.24</c:v>
                </c:pt>
                <c:pt idx="3">
                  <c:v>0.51</c:v>
                </c:pt>
                <c:pt idx="4">
                  <c:v>0.4</c:v>
                </c:pt>
              </c:numCache>
            </c:numRef>
          </c:val>
          <c:extLst>
            <c:ext xmlns:c16="http://schemas.microsoft.com/office/drawing/2014/chart" uri="{C3380CC4-5D6E-409C-BE32-E72D297353CC}">
              <c16:uniqueId val="{00000000-E07A-4350-B78E-D251D7B196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3.08</c:v>
                </c:pt>
                <c:pt idx="1">
                  <c:v>9.27</c:v>
                </c:pt>
                <c:pt idx="2">
                  <c:v>8.56</c:v>
                </c:pt>
                <c:pt idx="3">
                  <c:v>7.04</c:v>
                </c:pt>
                <c:pt idx="4">
                  <c:v>8.6999999999999993</c:v>
                </c:pt>
              </c:numCache>
            </c:numRef>
          </c:val>
          <c:extLst>
            <c:ext xmlns:c16="http://schemas.microsoft.com/office/drawing/2014/chart" uri="{C3380CC4-5D6E-409C-BE32-E72D297353CC}">
              <c16:uniqueId val="{00000001-E07A-4350-B78E-D251D7B1961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3.75</c:v>
                </c:pt>
                <c:pt idx="1">
                  <c:v>5.14</c:v>
                </c:pt>
                <c:pt idx="2">
                  <c:v>-2.39</c:v>
                </c:pt>
                <c:pt idx="3">
                  <c:v>-2.16</c:v>
                </c:pt>
                <c:pt idx="4">
                  <c:v>1.66</c:v>
                </c:pt>
              </c:numCache>
            </c:numRef>
          </c:val>
          <c:smooth val="0"/>
          <c:extLst>
            <c:ext xmlns:c16="http://schemas.microsoft.com/office/drawing/2014/chart" uri="{C3380CC4-5D6E-409C-BE32-E72D297353CC}">
              <c16:uniqueId val="{00000002-E07A-4350-B78E-D251D7B1961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952B-4367-A451-AFABCC5472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2B-4367-A451-AFABCC547203}"/>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2B-4367-A451-AFABCC547203}"/>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0.01</c:v>
                </c:pt>
                <c:pt idx="8">
                  <c:v>#N/A</c:v>
                </c:pt>
                <c:pt idx="9">
                  <c:v>0.01</c:v>
                </c:pt>
              </c:numCache>
            </c:numRef>
          </c:val>
          <c:extLst>
            <c:ext xmlns:c16="http://schemas.microsoft.com/office/drawing/2014/chart" uri="{C3380CC4-5D6E-409C-BE32-E72D297353CC}">
              <c16:uniqueId val="{00000003-952B-4367-A451-AFABCC547203}"/>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3.78</c:v>
                </c:pt>
                <c:pt idx="2">
                  <c:v>#N/A</c:v>
                </c:pt>
                <c:pt idx="3">
                  <c:v>2.4300000000000002</c:v>
                </c:pt>
                <c:pt idx="4">
                  <c:v>#N/A</c:v>
                </c:pt>
                <c:pt idx="5">
                  <c:v>0.99</c:v>
                </c:pt>
                <c:pt idx="6">
                  <c:v>#N/A</c:v>
                </c:pt>
                <c:pt idx="7">
                  <c:v>0.24</c:v>
                </c:pt>
                <c:pt idx="8">
                  <c:v>#N/A</c:v>
                </c:pt>
                <c:pt idx="9">
                  <c:v>0.15</c:v>
                </c:pt>
              </c:numCache>
            </c:numRef>
          </c:val>
          <c:extLst>
            <c:ext xmlns:c16="http://schemas.microsoft.com/office/drawing/2014/chart" uri="{C3380CC4-5D6E-409C-BE32-E72D297353CC}">
              <c16:uniqueId val="{00000004-952B-4367-A451-AFABCC547203}"/>
            </c:ext>
          </c:extLst>
        </c:ser>
        <c:ser>
          <c:idx val="5"/>
          <c:order val="5"/>
          <c:tx>
            <c:strRef>
              <c:f>データシート!$A$32</c:f>
              <c:strCache>
                <c:ptCount val="1"/>
                <c:pt idx="0">
                  <c:v>岡山県公共用地等取得事業特別会計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0.17</c:v>
                </c:pt>
                <c:pt idx="4">
                  <c:v>#N/A</c:v>
                </c:pt>
                <c:pt idx="5">
                  <c:v>0.19</c:v>
                </c:pt>
                <c:pt idx="6">
                  <c:v>#N/A</c:v>
                </c:pt>
                <c:pt idx="7">
                  <c:v>0.23</c:v>
                </c:pt>
                <c:pt idx="8">
                  <c:v>#N/A</c:v>
                </c:pt>
                <c:pt idx="9">
                  <c:v>0.22</c:v>
                </c:pt>
              </c:numCache>
            </c:numRef>
          </c:val>
          <c:extLst>
            <c:ext xmlns:c16="http://schemas.microsoft.com/office/drawing/2014/chart" uri="{C3380CC4-5D6E-409C-BE32-E72D297353CC}">
              <c16:uniqueId val="{00000005-952B-4367-A451-AFABCC547203}"/>
            </c:ext>
          </c:extLst>
        </c:ser>
        <c:ser>
          <c:idx val="6"/>
          <c:order val="6"/>
          <c:tx>
            <c:strRef>
              <c:f>データシート!$A$33</c:f>
              <c:strCache>
                <c:ptCount val="1"/>
                <c:pt idx="0">
                  <c:v>岡山県流域下水道事業会計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0.98</c:v>
                </c:pt>
                <c:pt idx="2">
                  <c:v>#N/A</c:v>
                </c:pt>
                <c:pt idx="3">
                  <c:v>0.9</c:v>
                </c:pt>
                <c:pt idx="4">
                  <c:v>#N/A</c:v>
                </c:pt>
                <c:pt idx="5">
                  <c:v>0.81</c:v>
                </c:pt>
                <c:pt idx="6">
                  <c:v>#N/A</c:v>
                </c:pt>
                <c:pt idx="7">
                  <c:v>0.65</c:v>
                </c:pt>
                <c:pt idx="8">
                  <c:v>#N/A</c:v>
                </c:pt>
                <c:pt idx="9">
                  <c:v>0.48</c:v>
                </c:pt>
              </c:numCache>
            </c:numRef>
          </c:val>
          <c:extLst>
            <c:ext xmlns:c16="http://schemas.microsoft.com/office/drawing/2014/chart" uri="{C3380CC4-5D6E-409C-BE32-E72D297353CC}">
              <c16:uniqueId val="{00000006-952B-4367-A451-AFABCC547203}"/>
            </c:ext>
          </c:extLst>
        </c:ser>
        <c:ser>
          <c:idx val="7"/>
          <c:order val="7"/>
          <c:tx>
            <c:strRef>
              <c:f>データシート!$A$34</c:f>
              <c:strCache>
                <c:ptCount val="1"/>
                <c:pt idx="0">
                  <c:v>岡山県国民健康保険事業特別会計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2.57</c:v>
                </c:pt>
                <c:pt idx="2">
                  <c:v>#N/A</c:v>
                </c:pt>
                <c:pt idx="3">
                  <c:v>1.91</c:v>
                </c:pt>
                <c:pt idx="4">
                  <c:v>#N/A</c:v>
                </c:pt>
                <c:pt idx="5">
                  <c:v>1.55</c:v>
                </c:pt>
                <c:pt idx="6">
                  <c:v>#N/A</c:v>
                </c:pt>
                <c:pt idx="7">
                  <c:v>1.46</c:v>
                </c:pt>
                <c:pt idx="8">
                  <c:v>#N/A</c:v>
                </c:pt>
                <c:pt idx="9">
                  <c:v>1.26</c:v>
                </c:pt>
              </c:numCache>
            </c:numRef>
          </c:val>
          <c:extLst>
            <c:ext xmlns:c16="http://schemas.microsoft.com/office/drawing/2014/chart" uri="{C3380CC4-5D6E-409C-BE32-E72D297353CC}">
              <c16:uniqueId val="{00000007-952B-4367-A451-AFABCC547203}"/>
            </c:ext>
          </c:extLst>
        </c:ser>
        <c:ser>
          <c:idx val="8"/>
          <c:order val="8"/>
          <c:tx>
            <c:strRef>
              <c:f>データシート!$A$35</c:f>
              <c:strCache>
                <c:ptCount val="1"/>
                <c:pt idx="0">
                  <c:v>岡山県営工業用水道事業会計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1.87</c:v>
                </c:pt>
                <c:pt idx="2">
                  <c:v>#N/A</c:v>
                </c:pt>
                <c:pt idx="3">
                  <c:v>1.71</c:v>
                </c:pt>
                <c:pt idx="4">
                  <c:v>#N/A</c:v>
                </c:pt>
                <c:pt idx="5">
                  <c:v>1.89</c:v>
                </c:pt>
                <c:pt idx="6">
                  <c:v>#N/A</c:v>
                </c:pt>
                <c:pt idx="7">
                  <c:v>2.09</c:v>
                </c:pt>
                <c:pt idx="8">
                  <c:v>#N/A</c:v>
                </c:pt>
                <c:pt idx="9">
                  <c:v>2.14</c:v>
                </c:pt>
              </c:numCache>
            </c:numRef>
          </c:val>
          <c:extLst>
            <c:ext xmlns:c16="http://schemas.microsoft.com/office/drawing/2014/chart" uri="{C3380CC4-5D6E-409C-BE32-E72D297353CC}">
              <c16:uniqueId val="{00000008-952B-4367-A451-AFABCC547203}"/>
            </c:ext>
          </c:extLst>
        </c:ser>
        <c:ser>
          <c:idx val="9"/>
          <c:order val="9"/>
          <c:tx>
            <c:strRef>
              <c:f>データシート!$A$36</c:f>
              <c:strCache>
                <c:ptCount val="1"/>
                <c:pt idx="0">
                  <c:v>岡山県営電気事業会計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c:v>
                </c:pt>
                <c:pt idx="2">
                  <c:v>#N/A</c:v>
                </c:pt>
                <c:pt idx="3">
                  <c:v>1.82</c:v>
                </c:pt>
                <c:pt idx="4">
                  <c:v>#N/A</c:v>
                </c:pt>
                <c:pt idx="5">
                  <c:v>1.98</c:v>
                </c:pt>
                <c:pt idx="6">
                  <c:v>#N/A</c:v>
                </c:pt>
                <c:pt idx="7">
                  <c:v>2.13</c:v>
                </c:pt>
                <c:pt idx="8">
                  <c:v>#N/A</c:v>
                </c:pt>
                <c:pt idx="9">
                  <c:v>2.2999999999999998</c:v>
                </c:pt>
              </c:numCache>
            </c:numRef>
          </c:val>
          <c:extLst>
            <c:ext xmlns:c16="http://schemas.microsoft.com/office/drawing/2014/chart" uri="{C3380CC4-5D6E-409C-BE32-E72D297353CC}">
              <c16:uniqueId val="{00000009-952B-4367-A451-AFABCC54720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62135</c:v>
                </c:pt>
                <c:pt idx="5">
                  <c:v>60711</c:v>
                </c:pt>
                <c:pt idx="8">
                  <c:v>57747</c:v>
                </c:pt>
                <c:pt idx="11">
                  <c:v>56753</c:v>
                </c:pt>
                <c:pt idx="14">
                  <c:v>55117</c:v>
                </c:pt>
              </c:numCache>
            </c:numRef>
          </c:val>
          <c:extLst>
            <c:ext xmlns:c16="http://schemas.microsoft.com/office/drawing/2014/chart" uri="{C3380CC4-5D6E-409C-BE32-E72D297353CC}">
              <c16:uniqueId val="{00000000-5496-4C1C-BFE9-350DDE3EB4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96-4C1C-BFE9-350DDE3EB4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1006</c:v>
                </c:pt>
                <c:pt idx="3">
                  <c:v>787</c:v>
                </c:pt>
                <c:pt idx="6">
                  <c:v>717</c:v>
                </c:pt>
                <c:pt idx="9">
                  <c:v>712</c:v>
                </c:pt>
                <c:pt idx="12">
                  <c:v>578</c:v>
                </c:pt>
              </c:numCache>
            </c:numRef>
          </c:val>
          <c:extLst>
            <c:ext xmlns:c16="http://schemas.microsoft.com/office/drawing/2014/chart" uri="{C3380CC4-5D6E-409C-BE32-E72D297353CC}">
              <c16:uniqueId val="{00000002-5496-4C1C-BFE9-350DDE3EB4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96-4C1C-BFE9-350DDE3EB4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813</c:v>
                </c:pt>
                <c:pt idx="3">
                  <c:v>689</c:v>
                </c:pt>
                <c:pt idx="6">
                  <c:v>448</c:v>
                </c:pt>
                <c:pt idx="9">
                  <c:v>409</c:v>
                </c:pt>
                <c:pt idx="12">
                  <c:v>268</c:v>
                </c:pt>
              </c:numCache>
            </c:numRef>
          </c:val>
          <c:extLst>
            <c:ext xmlns:c16="http://schemas.microsoft.com/office/drawing/2014/chart" uri="{C3380CC4-5D6E-409C-BE32-E72D297353CC}">
              <c16:uniqueId val="{00000004-5496-4C1C-BFE9-350DDE3EB4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10833</c:v>
                </c:pt>
                <c:pt idx="3">
                  <c:v>10167</c:v>
                </c:pt>
                <c:pt idx="6">
                  <c:v>10000</c:v>
                </c:pt>
                <c:pt idx="9">
                  <c:v>9667</c:v>
                </c:pt>
                <c:pt idx="12">
                  <c:v>9400</c:v>
                </c:pt>
              </c:numCache>
            </c:numRef>
          </c:val>
          <c:extLst>
            <c:ext xmlns:c16="http://schemas.microsoft.com/office/drawing/2014/chart" uri="{C3380CC4-5D6E-409C-BE32-E72D297353CC}">
              <c16:uniqueId val="{00000005-5496-4C1C-BFE9-350DDE3EB4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96-4C1C-BFE9-350DDE3EB4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90388</c:v>
                </c:pt>
                <c:pt idx="3">
                  <c:v>89804</c:v>
                </c:pt>
                <c:pt idx="6">
                  <c:v>88053</c:v>
                </c:pt>
                <c:pt idx="9">
                  <c:v>87533</c:v>
                </c:pt>
                <c:pt idx="12">
                  <c:v>86225</c:v>
                </c:pt>
              </c:numCache>
            </c:numRef>
          </c:val>
          <c:extLst>
            <c:ext xmlns:c16="http://schemas.microsoft.com/office/drawing/2014/chart" uri="{C3380CC4-5D6E-409C-BE32-E72D297353CC}">
              <c16:uniqueId val="{00000007-5496-4C1C-BFE9-350DDE3EB4A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40905</c:v>
                </c:pt>
                <c:pt idx="2">
                  <c:v>#N/A</c:v>
                </c:pt>
                <c:pt idx="3">
                  <c:v>#N/A</c:v>
                </c:pt>
                <c:pt idx="4">
                  <c:v>40736</c:v>
                </c:pt>
                <c:pt idx="5">
                  <c:v>#N/A</c:v>
                </c:pt>
                <c:pt idx="6">
                  <c:v>#N/A</c:v>
                </c:pt>
                <c:pt idx="7">
                  <c:v>41471</c:v>
                </c:pt>
                <c:pt idx="8">
                  <c:v>#N/A</c:v>
                </c:pt>
                <c:pt idx="9">
                  <c:v>#N/A</c:v>
                </c:pt>
                <c:pt idx="10">
                  <c:v>41568</c:v>
                </c:pt>
                <c:pt idx="11">
                  <c:v>#N/A</c:v>
                </c:pt>
                <c:pt idx="12">
                  <c:v>#N/A</c:v>
                </c:pt>
                <c:pt idx="13">
                  <c:v>41354</c:v>
                </c:pt>
                <c:pt idx="14">
                  <c:v>#N/A</c:v>
                </c:pt>
              </c:numCache>
            </c:numRef>
          </c:val>
          <c:smooth val="0"/>
          <c:extLst>
            <c:ext xmlns:c16="http://schemas.microsoft.com/office/drawing/2014/chart" uri="{C3380CC4-5D6E-409C-BE32-E72D297353CC}">
              <c16:uniqueId val="{00000008-5496-4C1C-BFE9-350DDE3EB4A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767870</c:v>
                </c:pt>
                <c:pt idx="5">
                  <c:v>764119</c:v>
                </c:pt>
                <c:pt idx="8">
                  <c:v>737897</c:v>
                </c:pt>
                <c:pt idx="11">
                  <c:v>708319</c:v>
                </c:pt>
                <c:pt idx="14">
                  <c:v>668599</c:v>
                </c:pt>
              </c:numCache>
            </c:numRef>
          </c:val>
          <c:extLst>
            <c:ext xmlns:c16="http://schemas.microsoft.com/office/drawing/2014/chart" uri="{C3380CC4-5D6E-409C-BE32-E72D297353CC}">
              <c16:uniqueId val="{00000000-E1B1-4F43-AB88-920D4F1DD1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14541</c:v>
                </c:pt>
                <c:pt idx="5">
                  <c:v>13021</c:v>
                </c:pt>
                <c:pt idx="8">
                  <c:v>12031</c:v>
                </c:pt>
                <c:pt idx="11">
                  <c:v>11411</c:v>
                </c:pt>
                <c:pt idx="14">
                  <c:v>11431</c:v>
                </c:pt>
              </c:numCache>
            </c:numRef>
          </c:val>
          <c:extLst>
            <c:ext xmlns:c16="http://schemas.microsoft.com/office/drawing/2014/chart" uri="{C3380CC4-5D6E-409C-BE32-E72D297353CC}">
              <c16:uniqueId val="{00000001-E1B1-4F43-AB88-920D4F1DD1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109306</c:v>
                </c:pt>
                <c:pt idx="5">
                  <c:v>145718</c:v>
                </c:pt>
                <c:pt idx="8">
                  <c:v>146630</c:v>
                </c:pt>
                <c:pt idx="11">
                  <c:v>145745</c:v>
                </c:pt>
                <c:pt idx="14">
                  <c:v>150610</c:v>
                </c:pt>
              </c:numCache>
            </c:numRef>
          </c:val>
          <c:extLst>
            <c:ext xmlns:c16="http://schemas.microsoft.com/office/drawing/2014/chart" uri="{C3380CC4-5D6E-409C-BE32-E72D297353CC}">
              <c16:uniqueId val="{00000002-E1B1-4F43-AB88-920D4F1DD1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1-4F43-AB88-920D4F1DD1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B1-4F43-AB88-920D4F1DD1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10506</c:v>
                </c:pt>
                <c:pt idx="3">
                  <c:v>3360</c:v>
                </c:pt>
                <c:pt idx="6">
                  <c:v>3209</c:v>
                </c:pt>
                <c:pt idx="9">
                  <c:v>3126</c:v>
                </c:pt>
                <c:pt idx="12">
                  <c:v>2927</c:v>
                </c:pt>
              </c:numCache>
            </c:numRef>
          </c:val>
          <c:extLst>
            <c:ext xmlns:c16="http://schemas.microsoft.com/office/drawing/2014/chart" uri="{C3380CC4-5D6E-409C-BE32-E72D297353CC}">
              <c16:uniqueId val="{00000005-E1B1-4F43-AB88-920D4F1DD1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153451</c:v>
                </c:pt>
                <c:pt idx="3">
                  <c:v>148608</c:v>
                </c:pt>
                <c:pt idx="6">
                  <c:v>148097</c:v>
                </c:pt>
                <c:pt idx="9">
                  <c:v>142645</c:v>
                </c:pt>
                <c:pt idx="12">
                  <c:v>140203</c:v>
                </c:pt>
              </c:numCache>
            </c:numRef>
          </c:val>
          <c:extLst>
            <c:ext xmlns:c16="http://schemas.microsoft.com/office/drawing/2014/chart" uri="{C3380CC4-5D6E-409C-BE32-E72D297353CC}">
              <c16:uniqueId val="{00000006-E1B1-4F43-AB88-920D4F1DD1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B1-4F43-AB88-920D4F1DD1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7162</c:v>
                </c:pt>
                <c:pt idx="3">
                  <c:v>6653</c:v>
                </c:pt>
                <c:pt idx="6">
                  <c:v>6010</c:v>
                </c:pt>
                <c:pt idx="9">
                  <c:v>6159</c:v>
                </c:pt>
                <c:pt idx="12">
                  <c:v>5780</c:v>
                </c:pt>
              </c:numCache>
            </c:numRef>
          </c:val>
          <c:extLst>
            <c:ext xmlns:c16="http://schemas.microsoft.com/office/drawing/2014/chart" uri="{C3380CC4-5D6E-409C-BE32-E72D297353CC}">
              <c16:uniqueId val="{00000008-E1B1-4F43-AB88-920D4F1DD1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6873</c:v>
                </c:pt>
                <c:pt idx="3">
                  <c:v>5850</c:v>
                </c:pt>
                <c:pt idx="6">
                  <c:v>5063</c:v>
                </c:pt>
                <c:pt idx="9">
                  <c:v>4931</c:v>
                </c:pt>
                <c:pt idx="12">
                  <c:v>5048</c:v>
                </c:pt>
              </c:numCache>
            </c:numRef>
          </c:val>
          <c:extLst>
            <c:ext xmlns:c16="http://schemas.microsoft.com/office/drawing/2014/chart" uri="{C3380CC4-5D6E-409C-BE32-E72D297353CC}">
              <c16:uniqueId val="{00000009-E1B1-4F43-AB88-920D4F1DD1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1409273</c:v>
                </c:pt>
                <c:pt idx="3">
                  <c:v>1403945</c:v>
                </c:pt>
                <c:pt idx="6">
                  <c:v>1366031</c:v>
                </c:pt>
                <c:pt idx="9">
                  <c:v>1329095</c:v>
                </c:pt>
                <c:pt idx="12">
                  <c:v>1284366</c:v>
                </c:pt>
              </c:numCache>
            </c:numRef>
          </c:val>
          <c:extLst>
            <c:ext xmlns:c16="http://schemas.microsoft.com/office/drawing/2014/chart" uri="{C3380CC4-5D6E-409C-BE32-E72D297353CC}">
              <c16:uniqueId val="{0000000A-E1B1-4F43-AB88-920D4F1DD1B2}"/>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695548</c:v>
                </c:pt>
                <c:pt idx="2">
                  <c:v>#N/A</c:v>
                </c:pt>
                <c:pt idx="3">
                  <c:v>#N/A</c:v>
                </c:pt>
                <c:pt idx="4">
                  <c:v>645558</c:v>
                </c:pt>
                <c:pt idx="5">
                  <c:v>#N/A</c:v>
                </c:pt>
                <c:pt idx="6">
                  <c:v>#N/A</c:v>
                </c:pt>
                <c:pt idx="7">
                  <c:v>631851</c:v>
                </c:pt>
                <c:pt idx="8">
                  <c:v>#N/A</c:v>
                </c:pt>
                <c:pt idx="9">
                  <c:v>#N/A</c:v>
                </c:pt>
                <c:pt idx="10">
                  <c:v>620481</c:v>
                </c:pt>
                <c:pt idx="11">
                  <c:v>#N/A</c:v>
                </c:pt>
                <c:pt idx="12">
                  <c:v>#N/A</c:v>
                </c:pt>
                <c:pt idx="13">
                  <c:v>607683</c:v>
                </c:pt>
                <c:pt idx="14">
                  <c:v>#N/A</c:v>
                </c:pt>
              </c:numCache>
            </c:numRef>
          </c:val>
          <c:smooth val="0"/>
          <c:extLst>
            <c:ext xmlns:c16="http://schemas.microsoft.com/office/drawing/2014/chart" uri="{C3380CC4-5D6E-409C-BE32-E72D297353CC}">
              <c16:uniqueId val="{0000000B-E1B1-4F43-AB88-920D4F1DD1B2}"/>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36688</c:v>
                </c:pt>
                <c:pt idx="1">
                  <c:v>30462</c:v>
                </c:pt>
                <c:pt idx="2">
                  <c:v>38154</c:v>
                </c:pt>
              </c:numCache>
            </c:numRef>
          </c:val>
          <c:extLst>
            <c:ext xmlns:c16="http://schemas.microsoft.com/office/drawing/2014/chart" uri="{C3380CC4-5D6E-409C-BE32-E72D297353CC}">
              <c16:uniqueId val="{00000000-779B-4628-82D9-5A69CC8AFD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17557</c:v>
                </c:pt>
                <c:pt idx="1">
                  <c:v>19848</c:v>
                </c:pt>
                <c:pt idx="2">
                  <c:v>21012</c:v>
                </c:pt>
              </c:numCache>
            </c:numRef>
          </c:val>
          <c:extLst>
            <c:ext xmlns:c16="http://schemas.microsoft.com/office/drawing/2014/chart" uri="{C3380CC4-5D6E-409C-BE32-E72D297353CC}">
              <c16:uniqueId val="{00000001-779B-4628-82D9-5A69CC8AFD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55193</c:v>
                </c:pt>
                <c:pt idx="1">
                  <c:v>55890</c:v>
                </c:pt>
                <c:pt idx="2">
                  <c:v>50480</c:v>
                </c:pt>
              </c:numCache>
            </c:numRef>
          </c:val>
          <c:extLst>
            <c:ext xmlns:c16="http://schemas.microsoft.com/office/drawing/2014/chart" uri="{C3380CC4-5D6E-409C-BE32-E72D297353CC}">
              <c16:uniqueId val="{00000002-779B-4628-82D9-5A69CC8AFD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年度は、平成初期に発行した地方債が償還期限を迎えていることなどにより地方債残高が減少していることから、実質公債費比率の分子は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に基づき、実質公債費比率について全国平均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下回ることを</a:t>
          </a:r>
          <a:r>
            <a:rPr kumimoji="1" lang="ja-JP" altLang="ja-JP" sz="1100">
              <a:solidFill>
                <a:schemeClr val="dk1"/>
              </a:solidFill>
              <a:effectLst/>
              <a:latin typeface="+mn-lt"/>
              <a:ea typeface="+mn-ea"/>
              <a:cs typeface="+mn-cs"/>
            </a:rPr>
            <a:t>目指すなど、将来を見据えた実質的な公債費の抑制及び平準化を図るためのマネジメントを実施する。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分子の主要項目である地方債の現在高について、総額では、平成２８年度に減少に転じ、緩やかな減少傾向となっていたが、令和２年度は、税収減に伴う臨時財政対策債等の県債発行により増加となった。令和３年度は、分母の地方債の返還に充当できる基金残高の増加等により、令和４年度は、分子の地方債現在高や債務負担行為の支出予定額等将来負担額の減少等によ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令和５年度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、分子の地方債現在高や退職手当負担見込等将来負担額の減少により改善している。</a:t>
          </a:r>
          <a:r>
            <a:rPr kumimoji="1" lang="ja-JP" altLang="en-US" sz="1050">
              <a:solidFill>
                <a:schemeClr val="dk1"/>
              </a:solidFill>
              <a:effectLst/>
              <a:latin typeface="+mn-lt"/>
              <a:ea typeface="+mn-ea"/>
              <a:cs typeface="+mn-cs"/>
            </a:rPr>
            <a:t>令和６年度についても、</a:t>
          </a:r>
          <a:r>
            <a:rPr kumimoji="1" lang="ja-JP" altLang="ja-JP" sz="1050">
              <a:solidFill>
                <a:schemeClr val="dk1"/>
              </a:solidFill>
              <a:effectLst/>
              <a:latin typeface="+mn-lt"/>
              <a:ea typeface="+mn-ea"/>
              <a:cs typeface="+mn-cs"/>
            </a:rPr>
            <a:t>分子の地方債現在高や退職手当負担見込等将来負担額の減少により改善している。</a:t>
          </a:r>
          <a:endParaRPr lang="ja-JP" altLang="ja-JP" sz="1050">
            <a:effectLst/>
          </a:endParaRPr>
        </a:p>
        <a:p>
          <a:r>
            <a:rPr kumimoji="1" lang="ja-JP" altLang="ja-JP" sz="1050">
              <a:solidFill>
                <a:schemeClr val="dk1"/>
              </a:solidFill>
              <a:effectLst/>
              <a:latin typeface="+mn-lt"/>
              <a:ea typeface="+mn-ea"/>
              <a:cs typeface="+mn-cs"/>
            </a:rPr>
            <a:t>　地方債の現在高の内訳を見ると、臨時財政対策債の割合が</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割</a:t>
          </a:r>
          <a:r>
            <a:rPr kumimoji="1" lang="ja-JP" altLang="en-US" sz="1050">
              <a:solidFill>
                <a:schemeClr val="dk1"/>
              </a:solidFill>
              <a:effectLst/>
              <a:latin typeface="+mn-lt"/>
              <a:ea typeface="+mn-ea"/>
              <a:cs typeface="+mn-cs"/>
            </a:rPr>
            <a:t>以上</a:t>
          </a:r>
          <a:r>
            <a:rPr kumimoji="1" lang="ja-JP" altLang="ja-JP" sz="1050">
              <a:solidFill>
                <a:schemeClr val="dk1"/>
              </a:solidFill>
              <a:effectLst/>
              <a:latin typeface="+mn-lt"/>
              <a:ea typeface="+mn-ea"/>
              <a:cs typeface="+mn-cs"/>
            </a:rPr>
            <a:t>を占めているが、これは基準財政需要額算入見込額にも反映されている。</a:t>
          </a:r>
          <a:endParaRPr lang="ja-JP" altLang="ja-JP" sz="1050">
            <a:effectLst/>
          </a:endParaRPr>
        </a:p>
        <a:p>
          <a:r>
            <a:rPr kumimoji="1" lang="ja-JP" altLang="ja-JP" sz="1050">
              <a:solidFill>
                <a:schemeClr val="dk1"/>
              </a:solidFill>
              <a:effectLst/>
              <a:latin typeface="+mn-lt"/>
              <a:ea typeface="+mn-ea"/>
              <a:cs typeface="+mn-cs"/>
            </a:rPr>
            <a:t>　今後も持続可能な財政運営に向け、岡山県行財政経営指針</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７</a:t>
          </a:r>
          <a:r>
            <a:rPr kumimoji="1" lang="ja-JP" altLang="ja-JP" sz="1050">
              <a:solidFill>
                <a:schemeClr val="dk1"/>
              </a:solidFill>
              <a:effectLst/>
              <a:latin typeface="+mn-lt"/>
              <a:ea typeface="+mn-ea"/>
              <a:cs typeface="+mn-cs"/>
            </a:rPr>
            <a:t>年３月版</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に基づき、将来負担比率について全国平均</a:t>
          </a:r>
          <a:r>
            <a:rPr kumimoji="1" lang="ja-JP" altLang="en-US" sz="1050">
              <a:solidFill>
                <a:schemeClr val="dk1"/>
              </a:solidFill>
              <a:effectLst/>
              <a:latin typeface="+mn-lt"/>
              <a:ea typeface="+mn-ea"/>
              <a:cs typeface="+mn-cs"/>
            </a:rPr>
            <a:t>値を下回ること</a:t>
          </a:r>
          <a:r>
            <a:rPr kumimoji="1" lang="ja-JP" altLang="ja-JP" sz="1050">
              <a:solidFill>
                <a:schemeClr val="dk1"/>
              </a:solidFill>
              <a:effectLst/>
              <a:latin typeface="+mn-lt"/>
              <a:ea typeface="+mn-ea"/>
              <a:cs typeface="+mn-cs"/>
            </a:rPr>
            <a:t>を目指すなど、将来を見据えた実質的な公債費の抑制及び平準化を図るためのマネジメントを実施する。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年度は、交付税精算や国庫返納に対応するため財政調整基金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119</a:t>
          </a:r>
          <a:r>
            <a:rPr kumimoji="1" lang="ja-JP" altLang="en-US" sz="1100" b="0" i="0" u="none" strike="noStrike" kern="0" cap="none" spc="0" normalizeH="0" baseline="0" noProof="0">
              <a:ln>
                <a:noFill/>
              </a:ln>
              <a:solidFill>
                <a:prstClr val="black"/>
              </a:solidFill>
              <a:effectLst/>
              <a:uLnTx/>
              <a:uFillTx/>
              <a:latin typeface="+mn-lt"/>
              <a:ea typeface="+mn-ea"/>
              <a:cs typeface="+mn-cs"/>
            </a:rPr>
            <a:t>億円の</a:t>
          </a:r>
          <a:r>
            <a:rPr kumimoji="1" lang="ja-JP" altLang="ja-JP" sz="1100" b="0" i="0" u="none" strike="noStrike" kern="0" cap="none" spc="0" normalizeH="0" baseline="0" noProof="0">
              <a:ln>
                <a:noFill/>
              </a:ln>
              <a:solidFill>
                <a:prstClr val="black"/>
              </a:solidFill>
              <a:effectLst/>
              <a:uLnTx/>
              <a:uFillTx/>
              <a:latin typeface="+mn-lt"/>
              <a:ea typeface="+mn-ea"/>
              <a:cs typeface="+mn-cs"/>
            </a:rPr>
            <a:t>取崩を行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った一方で、</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公共施設長寿命化等推進基金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億円の取崩中止を、</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176</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億円の積立を行い、基金全体としては約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34</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・各基金の目的や役割などを勘案しながら、適正な規模の残高になるよう努める。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・岡山県公共施設長寿命化等推進基金：公共施設の修繕、改築等を計画的に実施し、その長寿命化を図るとともに、将来の大規模事業等の実施に伴う県財政への負担を軽減</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・岡山県公共施設長寿命化等推進基金：令和</a:t>
          </a:r>
          <a:r>
            <a:rPr kumimoji="1" lang="en-US" altLang="ja-JP" sz="1200" b="0" i="0" u="none" strike="noStrike" kern="0" cap="none" spc="0" normalizeH="0" baseline="0" noProof="0">
              <a:ln>
                <a:noFill/>
              </a:ln>
              <a:solidFill>
                <a:prstClr val="black"/>
              </a:solidFill>
              <a:effectLst/>
              <a:uLnTx/>
              <a:uFillTx/>
              <a:latin typeface="+mn-lt"/>
              <a:ea typeface="+mn-ea"/>
              <a:cs typeface="+mn-cs"/>
            </a:rPr>
            <a:t>10</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2028</a:t>
          </a:r>
          <a:r>
            <a:rPr kumimoji="1" lang="ja-JP" altLang="ja-JP" sz="1200" b="0" i="0" u="none" strike="noStrike" kern="0" cap="none" spc="0" normalizeH="0" baseline="0" noProof="0">
              <a:ln>
                <a:noFill/>
              </a:ln>
              <a:solidFill>
                <a:prstClr val="black"/>
              </a:solidFill>
              <a:effectLst/>
              <a:uLnTx/>
              <a:uFillTx/>
              <a:latin typeface="+mn-lt"/>
              <a:ea typeface="+mn-ea"/>
              <a:cs typeface="+mn-cs"/>
            </a:rPr>
            <a:t>）年頃から建替を要する施設が急増し、今以上に財政負担が増加することが見込まれていることから、それに備えて積み立てを行ったことにより増加した。</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・岡山県おかやまの森整備公社経営改善推進基金：長期及び短期貸付金の償還補助並びに運営費補助ための約</a:t>
          </a:r>
          <a:r>
            <a:rPr kumimoji="1" lang="en-US" altLang="ja-JP" sz="1200" b="0" i="0" u="none" strike="noStrike" kern="0" cap="none" spc="0" normalizeH="0" baseline="0" noProof="0">
              <a:ln>
                <a:noFill/>
              </a:ln>
              <a:solidFill>
                <a:prstClr val="black"/>
              </a:solidFill>
              <a:effectLst/>
              <a:uLnTx/>
              <a:uFillTx/>
              <a:latin typeface="+mn-lt"/>
              <a:ea typeface="+mn-ea"/>
              <a:cs typeface="+mn-cs"/>
            </a:rPr>
            <a:t>13</a:t>
          </a:r>
          <a:r>
            <a:rPr kumimoji="1" lang="ja-JP" altLang="ja-JP" sz="1200" b="0" i="0" u="none" strike="noStrike" kern="0" cap="none" spc="0" normalizeH="0" baseline="0" noProof="0">
              <a:ln>
                <a:noFill/>
              </a:ln>
              <a:solidFill>
                <a:prstClr val="black"/>
              </a:solidFill>
              <a:effectLst/>
              <a:uLnTx/>
              <a:uFillTx/>
              <a:latin typeface="+mn-lt"/>
              <a:ea typeface="+mn-ea"/>
              <a:cs typeface="+mn-cs"/>
            </a:rPr>
            <a:t>億円を取り崩した一方、長期貸付金の返還分等として約</a:t>
          </a:r>
          <a:r>
            <a:rPr kumimoji="1" lang="en-US" altLang="ja-JP" sz="1200" b="0" i="0" u="none" strike="noStrike" kern="0" cap="none" spc="0" normalizeH="0" baseline="0" noProof="0">
              <a:ln>
                <a:noFill/>
              </a:ln>
              <a:solidFill>
                <a:prstClr val="black"/>
              </a:solidFill>
              <a:effectLst/>
              <a:uLnTx/>
              <a:uFillTx/>
              <a:latin typeface="+mn-lt"/>
              <a:ea typeface="+mn-ea"/>
              <a:cs typeface="+mn-cs"/>
            </a:rPr>
            <a:t>5</a:t>
          </a:r>
          <a:r>
            <a:rPr kumimoji="1" lang="ja-JP" altLang="ja-JP" sz="1200" b="0" i="0" u="none" strike="noStrike" kern="0" cap="none" spc="0" normalizeH="0" baseline="0" noProof="0">
              <a:ln>
                <a:noFill/>
              </a:ln>
              <a:solidFill>
                <a:prstClr val="black"/>
              </a:solidFill>
              <a:effectLst/>
              <a:uLnTx/>
              <a:uFillTx/>
              <a:latin typeface="+mn-lt"/>
              <a:ea typeface="+mn-ea"/>
              <a:cs typeface="+mn-cs"/>
            </a:rPr>
            <a:t>億円を積み立てたことにより、残高は減少した。</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・岡山県公共施設長寿命化等推進基金：今後も増加する公共施設の維持修繕・更新や大規模事業案件へ対応するため、着実に積立てを行う。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交付税精算や国庫返納に対応するため、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99</a:t>
          </a:r>
          <a:r>
            <a:rPr kumimoji="1" lang="ja-JP" altLang="ja-JP" sz="1100" b="0" i="0" u="none" strike="noStrike" kern="0" cap="none" spc="0" normalizeH="0" baseline="0" noProof="0">
              <a:ln>
                <a:noFill/>
              </a:ln>
              <a:solidFill>
                <a:prstClr val="black"/>
              </a:solidFill>
              <a:effectLst/>
              <a:uLnTx/>
              <a:uFillTx/>
              <a:latin typeface="+mn-lt"/>
              <a:ea typeface="+mn-ea"/>
              <a:cs typeface="+mn-cs"/>
            </a:rPr>
            <a:t>憶円の取崩を行った。一方で、大規模災害等の不測の事態へ備えるための積立のほか、</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令和７年度以降の</a:t>
          </a:r>
          <a:r>
            <a:rPr kumimoji="1" lang="ja-JP" altLang="ja-JP" sz="1100" b="0" i="0" u="none" strike="noStrike" kern="0" cap="none" spc="0" normalizeH="0" baseline="0" noProof="0">
              <a:ln>
                <a:noFill/>
              </a:ln>
              <a:solidFill>
                <a:prstClr val="black"/>
              </a:solidFill>
              <a:effectLst/>
              <a:uLnTx/>
              <a:uFillTx/>
              <a:latin typeface="+mn-lt"/>
              <a:ea typeface="+mn-ea"/>
              <a:cs typeface="+mn-cs"/>
            </a:rPr>
            <a:t>新型コロナウイルス感染症緊急包括支援交付金の国庫返納に対応するための積立を行い、全体として約</a:t>
          </a:r>
          <a:r>
            <a:rPr kumimoji="1" lang="en-US" altLang="ja-JP" sz="1100" b="0" i="0" u="none" strike="noStrike" kern="0" cap="none" spc="0" normalizeH="0" baseline="0" noProof="0">
              <a:ln>
                <a:noFill/>
              </a:ln>
              <a:solidFill>
                <a:prstClr val="black"/>
              </a:solidFill>
              <a:effectLst/>
              <a:uLnTx/>
              <a:uFillTx/>
              <a:latin typeface="+mn-lt"/>
              <a:ea typeface="+mn-ea"/>
              <a:cs typeface="+mn-cs"/>
            </a:rPr>
            <a:t>77</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となった。その</a:t>
          </a:r>
          <a:r>
            <a:rPr kumimoji="1" lang="ja-JP" altLang="en-US" sz="1100" b="0" i="0" u="none" strike="noStrike" kern="0" cap="none" spc="0" normalizeH="0" baseline="0" noProof="0">
              <a:ln>
                <a:noFill/>
              </a:ln>
              <a:solidFill>
                <a:prstClr val="black"/>
              </a:solidFill>
              <a:effectLst/>
              <a:uLnTx/>
              <a:uFillTx/>
              <a:latin typeface="+mn-lt"/>
              <a:ea typeface="+mn-ea"/>
              <a:cs typeface="+mn-cs"/>
            </a:rPr>
            <a:t>うち、</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交付税精算分</a:t>
          </a:r>
          <a:r>
            <a:rPr kumimoji="1" lang="ja-JP" altLang="en-US" sz="1100" b="0" i="0" u="none" strike="noStrike" kern="0" cap="none" spc="0" normalizeH="0" baseline="0" noProof="0">
              <a:ln>
                <a:noFill/>
              </a:ln>
              <a:solidFill>
                <a:prstClr val="black"/>
              </a:solidFill>
              <a:effectLst/>
              <a:uLnTx/>
              <a:uFillTx/>
              <a:latin typeface="+mn-lt"/>
              <a:ea typeface="+mn-ea"/>
              <a:cs typeface="+mn-cs"/>
            </a:rPr>
            <a:t>及び国庫返納分</a:t>
          </a:r>
          <a:r>
            <a:rPr kumimoji="1" lang="ja-JP" altLang="ja-JP" sz="1100" b="0" i="0" u="none" strike="noStrike" kern="0" cap="none" spc="0" normalizeH="0" baseline="0" noProof="0">
              <a:ln>
                <a:noFill/>
              </a:ln>
              <a:solidFill>
                <a:prstClr val="black"/>
              </a:solidFill>
              <a:effectLst/>
              <a:uLnTx/>
              <a:uFillTx/>
              <a:latin typeface="+mn-lt"/>
              <a:ea typeface="+mn-ea"/>
              <a:cs typeface="+mn-cs"/>
            </a:rPr>
            <a:t>を除く残額は、約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億円</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し、約</a:t>
          </a:r>
          <a:r>
            <a:rPr kumimoji="1" lang="en-US" altLang="ja-JP" sz="1100" b="0" i="0" u="none" strike="noStrike" kern="0" cap="none" spc="0" normalizeH="0" baseline="0" noProof="0">
              <a:ln>
                <a:noFill/>
              </a:ln>
              <a:solidFill>
                <a:prstClr val="black"/>
              </a:solidFill>
              <a:effectLst/>
              <a:uLnTx/>
              <a:uFillTx/>
              <a:latin typeface="+mn-lt"/>
              <a:ea typeface="+mn-ea"/>
              <a:cs typeface="+mn-cs"/>
            </a:rPr>
            <a:t>194</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過去の大規模自然災害への対応を念頭に、前年度末を上回る残高を確保しつつ、また、地方財政健全化法における実質赤字比率の財政再生基準を踏まえ、標準財政規模の５％に相当する額を積立目標とし、それ以降も、</a:t>
          </a:r>
          <a:r>
            <a:rPr kumimoji="1" lang="ja-JP" altLang="en-US" sz="1100" b="0" i="0" u="none" strike="noStrike" kern="0" cap="none" spc="0" normalizeH="0" baseline="0" noProof="0">
              <a:ln>
                <a:noFill/>
              </a:ln>
              <a:solidFill>
                <a:prstClr val="black"/>
              </a:solidFill>
              <a:effectLst/>
              <a:uLnTx/>
              <a:uFillTx/>
              <a:latin typeface="+mn-lt"/>
              <a:ea typeface="+mn-ea"/>
              <a:cs typeface="+mn-cs"/>
            </a:rPr>
            <a:t>着実な積立を行う</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年度は、後年度の起債償還に備えるため、決算剰余金等について約</a:t>
          </a:r>
          <a:r>
            <a:rPr kumimoji="1" lang="en-US" altLang="ja-JP" sz="1100" b="0" i="0" u="none" strike="noStrike" kern="0" cap="none" spc="0" normalizeH="0" baseline="0" noProof="0">
              <a:ln>
                <a:noFill/>
              </a:ln>
              <a:solidFill>
                <a:prstClr val="black"/>
              </a:solidFill>
              <a:effectLst/>
              <a:uLnTx/>
              <a:uFillTx/>
              <a:latin typeface="+mn-lt"/>
              <a:ea typeface="+mn-ea"/>
              <a:cs typeface="+mn-cs"/>
            </a:rPr>
            <a:t>42</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億円の積立てを行ったため増加した。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・金利の急激な変動に備えるなど県債の償還を安定的に行うために、着実に基金への積立てを行う。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25</a:t>
          </a:r>
          <a:r>
            <a:rPr kumimoji="1" lang="ja-JP" altLang="ja-JP" sz="1000" b="0" i="0" u="none" strike="noStrike" kern="0" cap="none" spc="0" normalizeH="0" baseline="0" noProof="0">
              <a:ln>
                <a:noFill/>
              </a:ln>
              <a:solidFill>
                <a:prstClr val="black"/>
              </a:solidFill>
              <a:effectLst/>
              <a:uLnTx/>
              <a:uFillTx/>
              <a:latin typeface="+mn-lt"/>
              <a:ea typeface="+mn-ea"/>
              <a:cs typeface="+mn-cs"/>
            </a:rPr>
            <a:t>年度以降は、景気回復を受けて、法人関係税等の増による収基準財政収入額の増加に伴い、財政力指数も改善傾向であったが、令和３年度は、新型コロナウイルス感染症の影響を踏まえ、基準財政収入額を減して見込んだため、財政力指数が悪化した。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６</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地方特例交付金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等の増により基準財政収入額が増加したことから、</a:t>
          </a:r>
          <a:r>
            <a:rPr kumimoji="1" lang="ja-JP" altLang="ja-JP" sz="1000" b="0" i="0" u="none" strike="noStrike" kern="0" cap="none" spc="0" normalizeH="0" baseline="0" noProof="0">
              <a:ln>
                <a:noFill/>
              </a:ln>
              <a:solidFill>
                <a:prstClr val="black"/>
              </a:solidFill>
              <a:effectLst/>
              <a:uLnTx/>
              <a:uFillTx/>
              <a:latin typeface="+mn-lt"/>
              <a:ea typeface="+mn-ea"/>
              <a:cs typeface="+mn-cs"/>
            </a:rPr>
            <a:t>財政力指数は、前年度</a:t>
          </a:r>
          <a:r>
            <a:rPr kumimoji="1" lang="ja-JP" altLang="en-US" sz="1000" b="0" i="0" u="none" strike="noStrike" kern="0" cap="none" spc="0" normalizeH="0" baseline="0" noProof="0">
              <a:ln>
                <a:noFill/>
              </a:ln>
              <a:solidFill>
                <a:prstClr val="black"/>
              </a:solidFill>
              <a:effectLst/>
              <a:uLnTx/>
              <a:uFillTx/>
              <a:latin typeface="+mn-lt"/>
              <a:ea typeface="+mn-ea"/>
              <a:cs typeface="+mn-cs"/>
            </a:rPr>
            <a:t>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0.02278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ポイント改善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0.52853</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７</a:t>
          </a:r>
          <a:r>
            <a:rPr kumimoji="1" lang="ja-JP" altLang="ja-JP" sz="10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に基づき、県税収入率の向上や滞納額の縮減などの歳入確保に向けた取組に努める。 </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686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45</xdr:row>
      <xdr:rowOff>33867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分母となる「経常的な歳入の一般財源」は、</a:t>
          </a:r>
          <a:r>
            <a:rPr kumimoji="1" lang="ja-JP" altLang="en-US" sz="1000" b="0" i="0" u="none" strike="noStrike" kern="0" cap="none" spc="0" normalizeH="0" baseline="0" noProof="0">
              <a:ln>
                <a:noFill/>
              </a:ln>
              <a:solidFill>
                <a:prstClr val="black"/>
              </a:solidFill>
              <a:effectLst/>
              <a:uLnTx/>
              <a:uFillTx/>
              <a:latin typeface="+mn-lt"/>
              <a:ea typeface="+mn-ea"/>
              <a:cs typeface="+mn-cs"/>
            </a:rPr>
            <a:t>法人の企業業績の好調を受けた法人事業税の増や、物価高騰に伴う地方消費税の増などにより地方税が増したことなどから、</a:t>
          </a:r>
          <a:r>
            <a:rPr kumimoji="1" lang="ja-JP" altLang="ja-JP" sz="1000" b="0" i="0" u="none" strike="noStrike" kern="0" cap="none" spc="0" normalizeH="0" baseline="0" noProof="0">
              <a:ln>
                <a:noFill/>
              </a:ln>
              <a:solidFill>
                <a:prstClr val="black"/>
              </a:solidFill>
              <a:effectLst/>
              <a:uLnTx/>
              <a:uFillTx/>
              <a:latin typeface="+mn-lt"/>
              <a:ea typeface="+mn-ea"/>
              <a:cs typeface="+mn-cs"/>
            </a:rPr>
            <a:t>分母全体で約</a:t>
          </a:r>
          <a:r>
            <a:rPr kumimoji="1" lang="en-US" altLang="ja-JP" sz="1000" b="0" i="0" u="none" strike="noStrike" kern="0" cap="none" spc="0" normalizeH="0" baseline="0" noProof="0">
              <a:ln>
                <a:noFill/>
              </a:ln>
              <a:solidFill>
                <a:prstClr val="black"/>
              </a:solidFill>
              <a:effectLst/>
              <a:uLnTx/>
              <a:uFillTx/>
              <a:latin typeface="+mn-lt"/>
              <a:ea typeface="+mn-ea"/>
              <a:cs typeface="+mn-cs"/>
            </a:rPr>
            <a:t>267</a:t>
          </a:r>
          <a:r>
            <a:rPr kumimoji="1" lang="ja-JP" altLang="ja-JP" sz="10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分子となる「経常的な歳出に充当した一般財源」は、</a:t>
          </a:r>
          <a:r>
            <a:rPr kumimoji="1" lang="ja-JP" altLang="en-US" sz="1000" b="0" i="0" u="none" strike="noStrike" kern="0" cap="none" spc="0" normalizeH="0" baseline="0" noProof="0">
              <a:ln>
                <a:noFill/>
              </a:ln>
              <a:solidFill>
                <a:prstClr val="black"/>
              </a:solidFill>
              <a:effectLst/>
              <a:uLnTx/>
              <a:uFillTx/>
              <a:latin typeface="+mn-lt"/>
              <a:ea typeface="+mn-ea"/>
              <a:cs typeface="+mn-cs"/>
            </a:rPr>
            <a:t>給与改定や定年退職者の増による人件費が増加したことや、後期高齢者医療費など補助費等が増加したことなどにより、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分子全体で約</a:t>
          </a:r>
          <a:r>
            <a:rPr kumimoji="1" lang="en-US" altLang="ja-JP" sz="1000" b="0" i="0" u="none" strike="noStrike" kern="0" cap="none" spc="0" normalizeH="0" baseline="0" noProof="0">
              <a:ln>
                <a:noFill/>
              </a:ln>
              <a:solidFill>
                <a:prstClr val="black"/>
              </a:solidFill>
              <a:effectLst/>
              <a:uLnTx/>
              <a:uFillTx/>
              <a:latin typeface="+mn-lt"/>
              <a:ea typeface="+mn-ea"/>
              <a:cs typeface="+mn-cs"/>
            </a:rPr>
            <a:t>164</a:t>
          </a:r>
          <a:r>
            <a:rPr kumimoji="1" lang="ja-JP" altLang="ja-JP" sz="10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これにより、令和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６</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年度の経常収支比率は前年度</a:t>
          </a:r>
          <a:r>
            <a:rPr kumimoji="1" lang="ja-JP" altLang="en-US" sz="1000" b="0" i="0" u="none" strike="noStrike" kern="0" cap="none" spc="0" normalizeH="0" baseline="0" noProof="0">
              <a:ln>
                <a:noFill/>
              </a:ln>
              <a:solidFill>
                <a:prstClr val="black"/>
              </a:solidFill>
              <a:effectLst/>
              <a:uLnTx/>
              <a:uFillTx/>
              <a:latin typeface="+mn-lt"/>
              <a:ea typeface="+mn-ea"/>
              <a:cs typeface="+mn-cs"/>
            </a:rPr>
            <a:t>と比較して</a:t>
          </a:r>
          <a:r>
            <a:rPr kumimoji="1" lang="en-US" altLang="ja-JP" sz="1000" b="0" i="0" u="none" strike="noStrike" kern="0" cap="none" spc="0" normalizeH="0" baseline="0" noProof="0">
              <a:ln>
                <a:noFill/>
              </a:ln>
              <a:solidFill>
                <a:prstClr val="black"/>
              </a:solidFill>
              <a:effectLst/>
              <a:uLnTx/>
              <a:uFillTx/>
              <a:latin typeface="+mn-lt"/>
              <a:ea typeface="+mn-ea"/>
              <a:cs typeface="+mn-cs"/>
            </a:rPr>
            <a:t>2.1</a:t>
          </a:r>
          <a:r>
            <a:rPr kumimoji="1" lang="ja-JP" altLang="en-US" sz="1000" b="0" i="0" u="none" strike="noStrike" kern="0" cap="none" spc="0" normalizeH="0" baseline="0" noProof="0">
              <a:ln>
                <a:noFill/>
              </a:ln>
              <a:solidFill>
                <a:prstClr val="black"/>
              </a:solidFill>
              <a:effectLst/>
              <a:uLnTx/>
              <a:uFillTx/>
              <a:latin typeface="+mn-lt"/>
              <a:ea typeface="+mn-ea"/>
              <a:cs typeface="+mn-cs"/>
            </a:rPr>
            <a:t>ポイント改善</a:t>
          </a:r>
          <a:r>
            <a:rPr kumimoji="1" lang="ja-JP" altLang="ja-JP" sz="1000" b="0" i="0" u="none" strike="noStrike" kern="0" cap="none" spc="0" normalizeH="0" baseline="0" noProof="0">
              <a:ln>
                <a:noFill/>
              </a:ln>
              <a:solidFill>
                <a:prstClr val="black"/>
              </a:solidFill>
              <a:effectLst/>
              <a:uLnTx/>
              <a:uFillTx/>
              <a:latin typeface="+mn-lt"/>
              <a:ea typeface="+mn-ea"/>
              <a:cs typeface="+mn-cs"/>
            </a:rPr>
            <a:t>し、</a:t>
          </a:r>
          <a:r>
            <a:rPr kumimoji="1" lang="en-US" altLang="ja-JP" sz="1000" b="0" i="0" u="none" strike="noStrike" kern="0" cap="none" spc="0" normalizeH="0" baseline="0" noProof="0">
              <a:ln>
                <a:noFill/>
              </a:ln>
              <a:solidFill>
                <a:prstClr val="black"/>
              </a:solidFill>
              <a:effectLst/>
              <a:uLnTx/>
              <a:uFillTx/>
              <a:latin typeface="+mn-lt"/>
              <a:ea typeface="+mn-ea"/>
              <a:cs typeface="+mn-cs"/>
            </a:rPr>
            <a:t>94.1</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今後も歳出適正化等の取組を継続し、持続可能な財政運営に努める。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95673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730654"/>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95673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089152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9974580"/>
          <a:ext cx="889000" cy="9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9974580"/>
          <a:ext cx="889000" cy="125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81721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151130</xdr:rowOff>
    </xdr:from>
    <xdr:to>
      <xdr:col>11</xdr:col>
      <xdr:colOff>82550</xdr:colOff>
      <xdr:row>58</xdr:row>
      <xdr:rowOff>81280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66057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人口１人当たり人件費は、令和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は給与改定や定年引上げに伴う</a:t>
          </a:r>
          <a:r>
            <a:rPr kumimoji="1" lang="ja-JP" altLang="ja-JP" sz="1100" b="0" i="0" u="none" strike="noStrike" kern="0" cap="none" spc="0" normalizeH="0" baseline="0" noProof="0">
              <a:ln>
                <a:noFill/>
              </a:ln>
              <a:solidFill>
                <a:prstClr val="black"/>
              </a:solidFill>
              <a:effectLst/>
              <a:uLnTx/>
              <a:uFillTx/>
              <a:latin typeface="+mn-lt"/>
              <a:ea typeface="+mn-ea"/>
              <a:cs typeface="+mn-cs"/>
            </a:rPr>
            <a:t>定年退職者の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に伴う退職</a:t>
          </a:r>
          <a:r>
            <a:rPr kumimoji="1" lang="ja-JP" altLang="en-US" sz="1100" b="0" i="0" u="none" strike="noStrike" kern="0" cap="none" spc="0" normalizeH="0" baseline="0" noProof="0">
              <a:ln>
                <a:noFill/>
              </a:ln>
              <a:solidFill>
                <a:prstClr val="black"/>
              </a:solidFill>
              <a:effectLst/>
              <a:uLnTx/>
              <a:uFillTx/>
              <a:latin typeface="+mn-lt"/>
              <a:ea typeface="+mn-ea"/>
              <a:cs typeface="+mn-cs"/>
            </a:rPr>
            <a:t>手当</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などにより決算額合計で約</a:t>
          </a:r>
          <a:r>
            <a:rPr kumimoji="1" lang="en-US" altLang="ja-JP" sz="1100" b="0" i="0" u="none" strike="noStrike" kern="0" cap="none" spc="0" normalizeH="0" baseline="0" noProof="0">
              <a:ln>
                <a:noFill/>
              </a:ln>
              <a:solidFill>
                <a:prstClr val="black"/>
              </a:solidFill>
              <a:effectLst/>
              <a:uLnTx/>
              <a:uFillTx/>
              <a:latin typeface="+mn-lt"/>
              <a:ea typeface="+mn-ea"/>
              <a:cs typeface="+mn-cs"/>
            </a:rPr>
            <a:t>150</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また、物件費については、新型コロナウイルス感染症関連経費の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などにより、決算額合計で約</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人口１人当たり人件費・物件費等決算額は、グループ内平均よりも高い水準となっており、引き続き、職員数の最適化、適切な給与決定及び経費の縮減に努める。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138571</xdr:rowOff>
    </xdr:from>
    <xdr:to>
      <xdr:col>23</xdr:col>
      <xdr:colOff>133350</xdr:colOff>
      <xdr:row>85</xdr:row>
      <xdr:rowOff>24284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540371"/>
          <a:ext cx="838200" cy="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138571</xdr:rowOff>
    </xdr:from>
    <xdr:to>
      <xdr:col>19</xdr:col>
      <xdr:colOff>133350</xdr:colOff>
      <xdr:row>85</xdr:row>
      <xdr:rowOff>66323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540371"/>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168534</xdr:rowOff>
    </xdr:from>
    <xdr:to>
      <xdr:col>15</xdr:col>
      <xdr:colOff>82550</xdr:colOff>
      <xdr:row>85</xdr:row>
      <xdr:rowOff>66323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570334"/>
          <a:ext cx="889000" cy="6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123008</xdr:rowOff>
    </xdr:from>
    <xdr:to>
      <xdr:col>11</xdr:col>
      <xdr:colOff>31750</xdr:colOff>
      <xdr:row>84</xdr:row>
      <xdr:rowOff>168534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24808"/>
          <a:ext cx="889000" cy="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144934</xdr:rowOff>
    </xdr:from>
    <xdr:to>
      <xdr:col>23</xdr:col>
      <xdr:colOff>184150</xdr:colOff>
      <xdr:row>85</xdr:row>
      <xdr:rowOff>75084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5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117011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51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87771</xdr:rowOff>
    </xdr:from>
    <xdr:to>
      <xdr:col>19</xdr:col>
      <xdr:colOff>184150</xdr:colOff>
      <xdr:row>85</xdr:row>
      <xdr:rowOff>17921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2698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7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15523</xdr:rowOff>
    </xdr:from>
    <xdr:to>
      <xdr:col>15</xdr:col>
      <xdr:colOff>133350</xdr:colOff>
      <xdr:row>85</xdr:row>
      <xdr:rowOff>117123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101900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6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117734</xdr:rowOff>
    </xdr:from>
    <xdr:to>
      <xdr:col>11</xdr:col>
      <xdr:colOff>82550</xdr:colOff>
      <xdr:row>85</xdr:row>
      <xdr:rowOff>47884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5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32661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60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72208</xdr:rowOff>
    </xdr:from>
    <xdr:to>
      <xdr:col>7</xdr:col>
      <xdr:colOff>31750</xdr:colOff>
      <xdr:row>85</xdr:row>
      <xdr:rowOff>2358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158585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近年はグループ内平均と同水準の</a:t>
          </a:r>
          <a:r>
            <a:rPr kumimoji="1" lang="en-US" altLang="ja-JP" sz="1100" b="0" i="0" u="none" strike="noStrike" kern="0" cap="none" spc="0" normalizeH="0" baseline="0" noProof="0">
              <a:ln>
                <a:noFill/>
              </a:ln>
              <a:solidFill>
                <a:prstClr val="black"/>
              </a:solidFill>
              <a:effectLst/>
              <a:uLnTx/>
              <a:uFillTx/>
              <a:latin typeface="+mn-lt"/>
              <a:ea typeface="+mn-ea"/>
              <a:cs typeface="+mn-cs"/>
            </a:rPr>
            <a:t>100</a:t>
          </a:r>
          <a:r>
            <a:rPr kumimoji="1" lang="ja-JP" altLang="ja-JP" sz="1100" b="0" i="0" u="none" strike="noStrike" kern="0" cap="none" spc="0" normalizeH="0" baseline="0" noProof="0">
              <a:ln>
                <a:noFill/>
              </a:ln>
              <a:solidFill>
                <a:prstClr val="black"/>
              </a:solidFill>
              <a:effectLst/>
              <a:uLnTx/>
              <a:uFillTx/>
              <a:latin typeface="+mn-lt"/>
              <a:ea typeface="+mn-ea"/>
              <a:cs typeface="+mn-cs"/>
            </a:rPr>
            <a:t>前後で推移している。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に基づき、国や他の地方公共団体、民間との均衡原則等に基づき適切な給与決定を行う。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154939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5084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31750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岡山県行財政構造改革大綱</a:t>
          </a:r>
          <a:r>
            <a:rPr kumimoji="1" lang="en-US" altLang="ja-JP" sz="1050" b="0" i="0" u="none" strike="noStrike" kern="0" cap="none" spc="0" normalizeH="0" baseline="0" noProof="0">
              <a:ln>
                <a:noFill/>
              </a:ln>
              <a:solidFill>
                <a:prstClr val="black"/>
              </a:solidFill>
              <a:effectLst/>
              <a:uLnTx/>
              <a:uFillTx/>
              <a:latin typeface="+mn-lt"/>
              <a:ea typeface="+mn-ea"/>
              <a:cs typeface="+mn-cs"/>
            </a:rPr>
            <a:t>2008</a:t>
          </a:r>
          <a:r>
            <a:rPr kumimoji="1" lang="ja-JP" altLang="ja-JP" sz="1050" b="0" i="0" u="none" strike="noStrike" kern="0" cap="none" spc="0" normalizeH="0" baseline="0" noProof="0">
              <a:ln>
                <a:noFill/>
              </a:ln>
              <a:solidFill>
                <a:prstClr val="black"/>
              </a:solidFill>
              <a:effectLst/>
              <a:uLnTx/>
              <a:uFillTx/>
              <a:latin typeface="+mn-lt"/>
              <a:ea typeface="+mn-ea"/>
              <a:cs typeface="+mn-cs"/>
            </a:rPr>
            <a:t>に基づき、最も効率的・効果的に事務事業を行うことができるスリムな組織体制を構築するため、平成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20</a:t>
          </a:r>
          <a:r>
            <a:rPr kumimoji="1" lang="ja-JP" altLang="ja-JP" sz="1050" b="0" i="0" u="none" strike="noStrike" kern="0" cap="none" spc="0" normalizeH="0" baseline="0" noProof="0">
              <a:ln>
                <a:noFill/>
              </a:ln>
              <a:solidFill>
                <a:prstClr val="black"/>
              </a:solidFill>
              <a:effectLst/>
              <a:uLnTx/>
              <a:uFillTx/>
              <a:latin typeface="+mn-lt"/>
              <a:ea typeface="+mn-ea"/>
              <a:cs typeface="+mn-cs"/>
            </a:rPr>
            <a:t>年の総定員に対して、平成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27</a:t>
          </a:r>
          <a:r>
            <a:rPr kumimoji="1" lang="ja-JP" altLang="ja-JP" sz="1050" b="0" i="0" u="none" strike="noStrike" kern="0" cap="none" spc="0" normalizeH="0" baseline="0" noProof="0">
              <a:ln>
                <a:noFill/>
              </a:ln>
              <a:solidFill>
                <a:prstClr val="black"/>
              </a:solidFill>
              <a:effectLst/>
              <a:uLnTx/>
              <a:uFillTx/>
              <a:latin typeface="+mn-lt"/>
              <a:ea typeface="+mn-ea"/>
              <a:cs typeface="+mn-cs"/>
            </a:rPr>
            <a:t>年４月までに</a:t>
          </a:r>
          <a:r>
            <a:rPr kumimoji="1" lang="en-US" altLang="ja-JP" sz="1050" b="0" i="0" u="none" strike="noStrike" kern="0" cap="none" spc="0" normalizeH="0" baseline="0" noProof="0">
              <a:ln>
                <a:noFill/>
              </a:ln>
              <a:solidFill>
                <a:prstClr val="black"/>
              </a:solidFill>
              <a:effectLst/>
              <a:uLnTx/>
              <a:uFillTx/>
              <a:latin typeface="+mn-lt"/>
              <a:ea typeface="+mn-ea"/>
              <a:cs typeface="+mn-cs"/>
            </a:rPr>
            <a:t>1,233</a:t>
          </a:r>
          <a:r>
            <a:rPr kumimoji="1" lang="ja-JP" altLang="ja-JP" sz="1050" b="0" i="0" u="none" strike="noStrike" kern="0" cap="none" spc="0" normalizeH="0" baseline="0" noProof="0">
              <a:ln>
                <a:noFill/>
              </a:ln>
              <a:solidFill>
                <a:prstClr val="black"/>
              </a:solidFill>
              <a:effectLst/>
              <a:uLnTx/>
              <a:uFillTx/>
              <a:latin typeface="+mn-lt"/>
              <a:ea typeface="+mn-ea"/>
              <a:cs typeface="+mn-cs"/>
            </a:rPr>
            <a:t>人の削減を目標として取り組んでおり、平成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26</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年度で実質的には目標を達成した。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７</a:t>
          </a:r>
          <a:r>
            <a:rPr kumimoji="1" lang="ja-JP" altLang="ja-JP" sz="105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に基づき</a:t>
          </a:r>
          <a:r>
            <a:rPr lang="ja-JP" altLang="en-US" sz="1050"/>
            <a:t>、スクラップ・アンド・ビルドやＤＸの推進による業務の効率化を行った上 で、職員の働き方改革やワーク・ライフ・バランスの推進、年齢構成の 適正化等を考慮しながら、最適化を図る。 </a:t>
          </a: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32448</xdr:rowOff>
    </xdr:from>
    <xdr:to>
      <xdr:col>81</xdr:col>
      <xdr:colOff>44450</xdr:colOff>
      <xdr:row>63</xdr:row>
      <xdr:rowOff>54285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833798"/>
          <a:ext cx="838200" cy="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32448</xdr:rowOff>
    </xdr:from>
    <xdr:to>
      <xdr:col>77</xdr:col>
      <xdr:colOff>44450</xdr:colOff>
      <xdr:row>63</xdr:row>
      <xdr:rowOff>32793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0833798"/>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16108</xdr:rowOff>
    </xdr:from>
    <xdr:to>
      <xdr:col>72</xdr:col>
      <xdr:colOff>203200</xdr:colOff>
      <xdr:row>63</xdr:row>
      <xdr:rowOff>32793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817458"/>
          <a:ext cx="889000" cy="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1337</xdr:rowOff>
    </xdr:from>
    <xdr:to>
      <xdr:col>68</xdr:col>
      <xdr:colOff>152400</xdr:colOff>
      <xdr:row>63</xdr:row>
      <xdr:rowOff>16108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802687"/>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3485</xdr:rowOff>
    </xdr:from>
    <xdr:to>
      <xdr:col>81</xdr:col>
      <xdr:colOff>95250</xdr:colOff>
      <xdr:row>63</xdr:row>
      <xdr:rowOff>105085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8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147012</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77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153098</xdr:rowOff>
    </xdr:from>
    <xdr:to>
      <xdr:col>77</xdr:col>
      <xdr:colOff>95250</xdr:colOff>
      <xdr:row>63</xdr:row>
      <xdr:rowOff>83248</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7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68025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86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153443</xdr:rowOff>
    </xdr:from>
    <xdr:to>
      <xdr:col>73</xdr:col>
      <xdr:colOff>44450</xdr:colOff>
      <xdr:row>63</xdr:row>
      <xdr:rowOff>83593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7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68370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6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136758</xdr:rowOff>
    </xdr:from>
    <xdr:to>
      <xdr:col>68</xdr:col>
      <xdr:colOff>203200</xdr:colOff>
      <xdr:row>63</xdr:row>
      <xdr:rowOff>66908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51685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85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121987</xdr:rowOff>
    </xdr:from>
    <xdr:to>
      <xdr:col>64</xdr:col>
      <xdr:colOff>152400</xdr:colOff>
      <xdr:row>63</xdr:row>
      <xdr:rowOff>52137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36914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8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年度は前年度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と同水準となった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平成初期に発行した地方債が償還期限を迎えていることなどによる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a:t>
          </a:r>
          <a:r>
            <a:rPr kumimoji="1" lang="ja-JP" altLang="en-US" sz="1100" b="0" i="0" u="none" strike="noStrike" kern="0" cap="none" spc="0" normalizeH="0" baseline="0" noProof="0">
              <a:ln>
                <a:noFill/>
              </a:ln>
              <a:solidFill>
                <a:prstClr val="black"/>
              </a:solidFill>
              <a:effectLst/>
              <a:uLnTx/>
              <a:uFillTx/>
              <a:latin typeface="+mn-lt"/>
              <a:ea typeface="+mn-ea"/>
              <a:cs typeface="+mn-cs"/>
            </a:rPr>
            <a:t>残高</a:t>
          </a:r>
          <a:r>
            <a:rPr kumimoji="1" lang="ja-JP" altLang="ja-JP" sz="1100" b="0" i="0" u="none" strike="noStrike" kern="0" cap="none" spc="0" normalizeH="0" baseline="0" noProof="0">
              <a:ln>
                <a:noFill/>
              </a:ln>
              <a:solidFill>
                <a:prstClr val="black"/>
              </a:solidFill>
              <a:effectLst/>
              <a:uLnTx/>
              <a:uFillTx/>
              <a:latin typeface="+mn-lt"/>
              <a:ea typeface="+mn-ea"/>
              <a:cs typeface="+mn-cs"/>
            </a:rPr>
            <a:t>の減少に</a:t>
          </a:r>
          <a:r>
            <a:rPr kumimoji="1" lang="ja-JP" altLang="en-US" sz="1100" b="0" i="0" u="none" strike="noStrike" kern="0" cap="none" spc="0" normalizeH="0" baseline="0" noProof="0">
              <a:ln>
                <a:noFill/>
              </a:ln>
              <a:solidFill>
                <a:prstClr val="black"/>
              </a:solidFill>
              <a:effectLst/>
              <a:uLnTx/>
              <a:uFillTx/>
              <a:latin typeface="+mn-lt"/>
              <a:ea typeface="+mn-ea"/>
              <a:cs typeface="+mn-cs"/>
            </a:rPr>
            <a:t>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減少</a:t>
          </a:r>
          <a:r>
            <a:rPr kumimoji="1" lang="ja-JP" altLang="en-US" sz="1100" b="0" i="0" u="none" strike="noStrike" kern="0" cap="none" spc="0" normalizeH="0" baseline="0" noProof="0">
              <a:ln>
                <a:noFill/>
              </a:ln>
              <a:solidFill>
                <a:prstClr val="black"/>
              </a:solidFill>
              <a:effectLst/>
              <a:uLnTx/>
              <a:uFillTx/>
              <a:latin typeface="+mn-lt"/>
              <a:ea typeface="+mn-ea"/>
              <a:cs typeface="+mn-cs"/>
            </a:rPr>
            <a:t>するなど公債費が減少傾向にある。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７年</a:t>
          </a:r>
          <a:r>
            <a:rPr kumimoji="1" lang="ja-JP" altLang="ja-JP" sz="1100" b="0" i="0" u="none" strike="noStrike" kern="0" cap="none" spc="0" normalizeH="0" baseline="0" noProof="0">
              <a:ln>
                <a:noFill/>
              </a:ln>
              <a:solidFill>
                <a:prstClr val="black"/>
              </a:solidFill>
              <a:effectLst/>
              <a:uLnTx/>
              <a:uFillTx/>
              <a:latin typeface="+mn-lt"/>
              <a:ea typeface="+mn-ea"/>
              <a:cs typeface="+mn-cs"/>
            </a:rPr>
            <a:t>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において、実質公債費比率について全国平均</a:t>
          </a:r>
          <a:r>
            <a:rPr kumimoji="1" lang="ja-JP" altLang="en-US" sz="1100" b="0" i="0" u="none" strike="noStrike" kern="0" cap="none" spc="0" normalizeH="0" baseline="0" noProof="0">
              <a:ln>
                <a:noFill/>
              </a:ln>
              <a:solidFill>
                <a:prstClr val="black"/>
              </a:solidFill>
              <a:effectLst/>
              <a:uLnTx/>
              <a:uFillTx/>
              <a:latin typeface="+mn-lt"/>
              <a:ea typeface="+mn-ea"/>
              <a:cs typeface="+mn-cs"/>
            </a:rPr>
            <a:t>値を下回ることを</a:t>
          </a:r>
          <a:r>
            <a:rPr kumimoji="1" lang="ja-JP" altLang="ja-JP" sz="1100" b="0" i="0" u="none" strike="noStrike" kern="0" cap="none" spc="0" normalizeH="0" baseline="0" noProof="0">
              <a:ln>
                <a:noFill/>
              </a:ln>
              <a:solidFill>
                <a:prstClr val="black"/>
              </a:solidFill>
              <a:effectLst/>
              <a:uLnTx/>
              <a:uFillTx/>
              <a:latin typeface="+mn-lt"/>
              <a:ea typeface="+mn-ea"/>
              <a:cs typeface="+mn-cs"/>
            </a:rPr>
            <a:t>目指すこととしており、今後も将来を見据えた実質的な公債費の抑制及び平準化を図るためのマネジメントを実施する。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150989</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83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150989</xdr:rowOff>
    </xdr:from>
    <xdr:to>
      <xdr:col>77</xdr:col>
      <xdr:colOff>44450</xdr:colOff>
      <xdr:row>39</xdr:row>
      <xdr:rowOff>164395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164395</xdr:rowOff>
    </xdr:from>
    <xdr:to>
      <xdr:col>72</xdr:col>
      <xdr:colOff>203200</xdr:colOff>
      <xdr:row>40</xdr:row>
      <xdr:rowOff>6350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33161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113595</xdr:rowOff>
    </xdr:from>
    <xdr:to>
      <xdr:col>73</xdr:col>
      <xdr:colOff>44450</xdr:colOff>
      <xdr:row>40</xdr:row>
      <xdr:rowOff>43745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7.1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ja-JP" sz="1100" b="0" i="0" u="none" strike="noStrike" kern="0" cap="none" spc="0" normalizeH="0" baseline="0" noProof="0">
              <a:ln>
                <a:noFill/>
              </a:ln>
              <a:solidFill>
                <a:prstClr val="black"/>
              </a:solidFill>
              <a:effectLst/>
              <a:uLnTx/>
              <a:uFillTx/>
              <a:latin typeface="+mn-lt"/>
              <a:ea typeface="+mn-ea"/>
              <a:cs typeface="+mn-cs"/>
            </a:rPr>
            <a:t>改善している。要因としては、地方債の現在高や</a:t>
          </a:r>
          <a:r>
            <a:rPr kumimoji="1" lang="ja-JP" altLang="en-US" sz="1100" b="0" i="0" u="none" strike="noStrike" kern="0" cap="none" spc="0" normalizeH="0" baseline="0" noProof="0">
              <a:ln>
                <a:noFill/>
              </a:ln>
              <a:solidFill>
                <a:prstClr val="black"/>
              </a:solidFill>
              <a:effectLst/>
              <a:uLnTx/>
              <a:uFillTx/>
              <a:latin typeface="+mn-lt"/>
              <a:ea typeface="+mn-ea"/>
              <a:cs typeface="+mn-cs"/>
            </a:rPr>
            <a:t>退職手当負担見込額</a:t>
          </a:r>
          <a:r>
            <a:rPr kumimoji="1" lang="ja-JP" altLang="ja-JP" sz="1100" b="0" i="0" u="none" strike="noStrike" kern="0" cap="none" spc="0" normalizeH="0" baseline="0" noProof="0">
              <a:ln>
                <a:noFill/>
              </a:ln>
              <a:solidFill>
                <a:prstClr val="black"/>
              </a:solidFill>
              <a:effectLst/>
              <a:uLnTx/>
              <a:uFillTx/>
              <a:latin typeface="+mn-lt"/>
              <a:ea typeface="+mn-ea"/>
              <a:cs typeface="+mn-cs"/>
            </a:rPr>
            <a:t>等</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将来負担額が減少したことが挙げられる。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において、将来負担比率について全国平均</a:t>
          </a:r>
          <a:r>
            <a:rPr kumimoji="1" lang="ja-JP" altLang="en-US" sz="1100" b="0" i="0" u="none" strike="noStrike" kern="0" cap="none" spc="0" normalizeH="0" baseline="0" noProof="0">
              <a:ln>
                <a:noFill/>
              </a:ln>
              <a:solidFill>
                <a:prstClr val="black"/>
              </a:solidFill>
              <a:effectLst/>
              <a:uLnTx/>
              <a:uFillTx/>
              <a:latin typeface="+mn-lt"/>
              <a:ea typeface="+mn-ea"/>
              <a:cs typeface="+mn-cs"/>
            </a:rPr>
            <a:t>値を下回ること</a:t>
          </a:r>
          <a:r>
            <a:rPr kumimoji="1" lang="ja-JP" altLang="ja-JP" sz="1100" b="0" i="0" u="none" strike="noStrike" kern="0" cap="none" spc="0" normalizeH="0" baseline="0" noProof="0">
              <a:ln>
                <a:noFill/>
              </a:ln>
              <a:solidFill>
                <a:prstClr val="black"/>
              </a:solidFill>
              <a:effectLst/>
              <a:uLnTx/>
              <a:uFillTx/>
              <a:latin typeface="+mn-lt"/>
              <a:ea typeface="+mn-ea"/>
              <a:cs typeface="+mn-cs"/>
            </a:rPr>
            <a:t>を目指すこととしており、今後も将来を見据えた実質的な公債費の抑制及び平準化を図るためのマネジメントを実施する。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125095</xdr:rowOff>
    </xdr:from>
    <xdr:to>
      <xdr:col>81</xdr:col>
      <xdr:colOff>44450</xdr:colOff>
      <xdr:row>18</xdr:row>
      <xdr:rowOff>159360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211195"/>
          <a:ext cx="8382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159360</xdr:rowOff>
    </xdr:from>
    <xdr:to>
      <xdr:col>77</xdr:col>
      <xdr:colOff>44450</xdr:colOff>
      <xdr:row>19</xdr:row>
      <xdr:rowOff>13488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245460"/>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13488</xdr:rowOff>
    </xdr:from>
    <xdr:to>
      <xdr:col>72</xdr:col>
      <xdr:colOff>203200</xdr:colOff>
      <xdr:row>19</xdr:row>
      <xdr:rowOff>15901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27103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15901</xdr:rowOff>
    </xdr:from>
    <xdr:to>
      <xdr:col>68</xdr:col>
      <xdr:colOff>152400</xdr:colOff>
      <xdr:row>19</xdr:row>
      <xdr:rowOff>124485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7345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74295</xdr:rowOff>
    </xdr:from>
    <xdr:to>
      <xdr:col>81</xdr:col>
      <xdr:colOff>95250</xdr:colOff>
      <xdr:row>19</xdr:row>
      <xdr:rowOff>4445</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90822</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108560</xdr:rowOff>
    </xdr:from>
    <xdr:to>
      <xdr:col>77</xdr:col>
      <xdr:colOff>95250</xdr:colOff>
      <xdr:row>19</xdr:row>
      <xdr:rowOff>38710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48887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63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134137</xdr:rowOff>
    </xdr:from>
    <xdr:to>
      <xdr:col>73</xdr:col>
      <xdr:colOff>44450</xdr:colOff>
      <xdr:row>19</xdr:row>
      <xdr:rowOff>64288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220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74464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8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136550</xdr:rowOff>
    </xdr:from>
    <xdr:to>
      <xdr:col>68</xdr:col>
      <xdr:colOff>203200</xdr:colOff>
      <xdr:row>19</xdr:row>
      <xdr:rowOff>66701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76877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9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73685</xdr:rowOff>
    </xdr:from>
    <xdr:to>
      <xdr:col>64</xdr:col>
      <xdr:colOff>152400</xdr:colOff>
      <xdr:row>20</xdr:row>
      <xdr:rowOff>3835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3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160062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41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岡山県行財政構造改革大綱</a:t>
          </a:r>
          <a:r>
            <a:rPr kumimoji="1" lang="en-US" altLang="ja-JP" sz="900" b="0" i="0" u="none" strike="noStrike" kern="0" cap="none" spc="0" normalizeH="0" baseline="0" noProof="0">
              <a:ln>
                <a:noFill/>
              </a:ln>
              <a:solidFill>
                <a:prstClr val="black"/>
              </a:solidFill>
              <a:effectLst/>
              <a:uLnTx/>
              <a:uFillTx/>
              <a:latin typeface="+mn-lt"/>
              <a:ea typeface="+mn-ea"/>
              <a:cs typeface="+mn-cs"/>
            </a:rPr>
            <a:t>2008</a:t>
          </a:r>
          <a:r>
            <a:rPr kumimoji="1" lang="ja-JP" altLang="ja-JP" sz="900" b="0" i="0" u="none" strike="noStrike" kern="0" cap="none" spc="0" normalizeH="0" baseline="0" noProof="0">
              <a:ln>
                <a:noFill/>
              </a:ln>
              <a:solidFill>
                <a:prstClr val="black"/>
              </a:solidFill>
              <a:effectLst/>
              <a:uLnTx/>
              <a:uFillTx/>
              <a:latin typeface="+mn-lt"/>
              <a:ea typeface="+mn-ea"/>
              <a:cs typeface="+mn-cs"/>
            </a:rPr>
            <a:t>に基づき、職員数の削減、諸手当・旅費の見直し、臨時的任用職員の削減等に取り組んできた。職員数については、平成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20</a:t>
          </a:r>
          <a:r>
            <a:rPr kumimoji="1" lang="ja-JP" altLang="ja-JP" sz="900" b="0" i="0" u="none" strike="noStrike" kern="0" cap="none" spc="0" normalizeH="0" baseline="0" noProof="0">
              <a:ln>
                <a:noFill/>
              </a:ln>
              <a:solidFill>
                <a:prstClr val="black"/>
              </a:solidFill>
              <a:effectLst/>
              <a:uLnTx/>
              <a:uFillTx/>
              <a:latin typeface="+mn-lt"/>
              <a:ea typeface="+mn-ea"/>
              <a:cs typeface="+mn-cs"/>
            </a:rPr>
            <a:t>年の総定員に対して、平成</a:t>
          </a:r>
          <a:r>
            <a:rPr kumimoji="1" lang="en-US" altLang="ja-JP" sz="900" b="0" i="0" u="none" strike="noStrike" kern="0" cap="none" spc="0" normalizeH="0" baseline="0" noProof="0">
              <a:ln>
                <a:noFill/>
              </a:ln>
              <a:solidFill>
                <a:prstClr val="black"/>
              </a:solidFill>
              <a:effectLst/>
              <a:uLnTx/>
              <a:uFillTx/>
              <a:latin typeface="+mn-lt"/>
              <a:ea typeface="+mn-ea"/>
              <a:cs typeface="+mn-cs"/>
            </a:rPr>
            <a:t>27</a:t>
          </a:r>
          <a:r>
            <a:rPr kumimoji="1" lang="ja-JP" altLang="ja-JP" sz="900" b="0" i="0" u="none" strike="noStrike" kern="0" cap="none" spc="0" normalizeH="0" baseline="0" noProof="0">
              <a:ln>
                <a:noFill/>
              </a:ln>
              <a:solidFill>
                <a:prstClr val="black"/>
              </a:solidFill>
              <a:effectLst/>
              <a:uLnTx/>
              <a:uFillTx/>
              <a:latin typeface="+mn-lt"/>
              <a:ea typeface="+mn-ea"/>
              <a:cs typeface="+mn-cs"/>
            </a:rPr>
            <a:t>年４月までに</a:t>
          </a:r>
          <a:r>
            <a:rPr kumimoji="1" lang="en-US" altLang="ja-JP" sz="900" b="0" i="0" u="none" strike="noStrike" kern="0" cap="none" spc="0" normalizeH="0" baseline="0" noProof="0">
              <a:ln>
                <a:noFill/>
              </a:ln>
              <a:solidFill>
                <a:prstClr val="black"/>
              </a:solidFill>
              <a:effectLst/>
              <a:uLnTx/>
              <a:uFillTx/>
              <a:latin typeface="+mn-lt"/>
              <a:ea typeface="+mn-ea"/>
              <a:cs typeface="+mn-cs"/>
            </a:rPr>
            <a:t>1,233</a:t>
          </a:r>
          <a:r>
            <a:rPr kumimoji="1" lang="ja-JP" altLang="ja-JP" sz="900" b="0" i="0" u="none" strike="noStrike" kern="0" cap="none" spc="0" normalizeH="0" baseline="0" noProof="0">
              <a:ln>
                <a:noFill/>
              </a:ln>
              <a:solidFill>
                <a:prstClr val="black"/>
              </a:solidFill>
              <a:effectLst/>
              <a:uLnTx/>
              <a:uFillTx/>
              <a:latin typeface="+mn-lt"/>
              <a:ea typeface="+mn-ea"/>
              <a:cs typeface="+mn-cs"/>
            </a:rPr>
            <a:t>人の削減を目標として取り組んでおり、平成</a:t>
          </a:r>
          <a:r>
            <a:rPr kumimoji="1" lang="en-US" altLang="ja-JP" sz="900" b="0" i="0" u="none" strike="noStrike" kern="0" cap="none" spc="0" normalizeH="0" baseline="0" noProof="0">
              <a:ln>
                <a:noFill/>
              </a:ln>
              <a:solidFill>
                <a:prstClr val="black"/>
              </a:solidFill>
              <a:effectLst/>
              <a:uLnTx/>
              <a:uFillTx/>
              <a:latin typeface="+mn-lt"/>
              <a:ea typeface="+mn-ea"/>
              <a:cs typeface="+mn-cs"/>
            </a:rPr>
            <a:t>26</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年度で実質的には目標を達成したところである。令和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６</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年度は定年退職者の</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に伴い退職</a:t>
          </a:r>
          <a:r>
            <a:rPr kumimoji="1" lang="ja-JP" altLang="en-US" sz="900" b="0" i="0" u="none" strike="noStrike" kern="0" cap="none" spc="0" normalizeH="0" baseline="0" noProof="0">
              <a:ln>
                <a:noFill/>
              </a:ln>
              <a:solidFill>
                <a:prstClr val="black"/>
              </a:solidFill>
              <a:effectLst/>
              <a:uLnTx/>
              <a:uFillTx/>
              <a:latin typeface="+mn-lt"/>
              <a:ea typeface="+mn-ea"/>
              <a:cs typeface="+mn-cs"/>
            </a:rPr>
            <a:t>手当が増加し</a:t>
          </a:r>
          <a:r>
            <a:rPr kumimoji="1" lang="ja-JP" altLang="ja-JP" sz="900" b="0" i="0" u="none" strike="noStrike" kern="0" cap="none" spc="0" normalizeH="0" baseline="0" noProof="0">
              <a:ln>
                <a:noFill/>
              </a:ln>
              <a:solidFill>
                <a:prstClr val="black"/>
              </a:solidFill>
              <a:effectLst/>
              <a:uLnTx/>
              <a:uFillTx/>
              <a:latin typeface="+mn-lt"/>
              <a:ea typeface="+mn-ea"/>
              <a:cs typeface="+mn-cs"/>
            </a:rPr>
            <a:t>たこと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などにより、前年度と比較して</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悪化</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７</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に基づき、職員数の最適化を図るとともに、適切な給与決定を行う。</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25400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41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41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99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39</xdr:row>
      <xdr:rowOff>31750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99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120650</xdr:rowOff>
    </xdr:from>
    <xdr:to>
      <xdr:col>15</xdr:col>
      <xdr:colOff>149225</xdr:colOff>
      <xdr:row>38</xdr:row>
      <xdr:rowOff>50800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内部管理経費の削減を図る一方、業務の効率化を進める中で、民間への外部委託化等を図っているところであるが、類似団体平均と比較すると高い水準となっている。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６</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900" b="0" i="0" u="none" strike="noStrike" kern="0" cap="none" spc="0" normalizeH="0" baseline="0" noProof="0">
              <a:ln>
                <a:noFill/>
              </a:ln>
              <a:solidFill>
                <a:prstClr val="black"/>
              </a:solidFill>
              <a:effectLst/>
              <a:uLnTx/>
              <a:uFillTx/>
              <a:latin typeface="+mn-lt"/>
              <a:ea typeface="+mn-ea"/>
              <a:cs typeface="+mn-cs"/>
            </a:rPr>
            <a:t>、物件費は前年並であり、地方税収が増加したことにより</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７</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の基本理念の一つである「コスト意識」の視点を持ち、不断の改革・改善に取り組み、経費の削減を図る。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46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高齢化の進展等により、社会保障関係費は今後も年</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40</a:t>
          </a:r>
          <a:r>
            <a:rPr kumimoji="1" lang="ja-JP" altLang="ja-JP" sz="1050" b="0" i="0" u="none" strike="noStrike" kern="0" cap="none" spc="0" normalizeH="0" baseline="0" noProof="0">
              <a:ln>
                <a:noFill/>
              </a:ln>
              <a:solidFill>
                <a:prstClr val="black"/>
              </a:solidFill>
              <a:effectLst/>
              <a:uLnTx/>
              <a:uFillTx/>
              <a:latin typeface="+mn-lt"/>
              <a:ea typeface="+mn-ea"/>
              <a:cs typeface="+mn-cs"/>
            </a:rPr>
            <a:t>億円程度増加していく見通しとなって</a:t>
          </a:r>
          <a:r>
            <a:rPr kumimoji="1" lang="ja-JP" altLang="en-US" sz="1050" b="0" i="0" u="none" strike="noStrike" kern="0" cap="none" spc="0" normalizeH="0" baseline="0" noProof="0">
              <a:ln>
                <a:noFill/>
              </a:ln>
              <a:solidFill>
                <a:prstClr val="black"/>
              </a:solidFill>
              <a:effectLst/>
              <a:uLnTx/>
              <a:uFillTx/>
              <a:latin typeface="+mn-lt"/>
              <a:ea typeface="+mn-ea"/>
              <a:cs typeface="+mn-cs"/>
            </a:rPr>
            <a:t>おり、</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６</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050" b="0" i="0" u="none" strike="noStrike" kern="0" cap="none" spc="0" normalizeH="0" baseline="0" noProof="0">
              <a:ln>
                <a:noFill/>
              </a:ln>
              <a:solidFill>
                <a:prstClr val="black"/>
              </a:solidFill>
              <a:effectLst/>
              <a:uLnTx/>
              <a:uFillTx/>
              <a:latin typeface="+mn-lt"/>
              <a:ea typeface="+mn-ea"/>
              <a:cs typeface="+mn-cs"/>
            </a:rPr>
            <a:t>児童保護</a:t>
          </a:r>
          <a:r>
            <a:rPr kumimoji="1" lang="ja-JP" altLang="ja-JP" sz="1050" b="0" i="0" u="none" strike="noStrike" kern="0" cap="none" spc="0" normalizeH="0" baseline="0" noProof="0">
              <a:ln>
                <a:noFill/>
              </a:ln>
              <a:solidFill>
                <a:prstClr val="black"/>
              </a:solidFill>
              <a:effectLst/>
              <a:uLnTx/>
              <a:uFillTx/>
              <a:latin typeface="+mn-lt"/>
              <a:ea typeface="+mn-ea"/>
              <a:cs typeface="+mn-cs"/>
            </a:rPr>
            <a:t>費の</a:t>
          </a:r>
          <a:r>
            <a:rPr kumimoji="1" lang="ja-JP" altLang="en-US" sz="1050" b="0" i="0" u="none" strike="noStrike" kern="0" cap="none" spc="0" normalizeH="0" baseline="0" noProof="0">
              <a:ln>
                <a:noFill/>
              </a:ln>
              <a:solidFill>
                <a:prstClr val="black"/>
              </a:solidFill>
              <a:effectLst/>
              <a:uLnTx/>
              <a:uFillTx/>
              <a:latin typeface="+mn-lt"/>
              <a:ea typeface="+mn-ea"/>
              <a:cs typeface="+mn-cs"/>
            </a:rPr>
            <a:t>増な</a:t>
          </a:r>
          <a:r>
            <a:rPr kumimoji="1" lang="ja-JP" altLang="ja-JP" sz="1050" b="0" i="0" u="none" strike="noStrike" kern="0" cap="none" spc="0" normalizeH="0" baseline="0" noProof="0">
              <a:ln>
                <a:noFill/>
              </a:ln>
              <a:solidFill>
                <a:prstClr val="black"/>
              </a:solidFill>
              <a:effectLst/>
              <a:uLnTx/>
              <a:uFillTx/>
              <a:latin typeface="+mn-lt"/>
              <a:ea typeface="+mn-ea"/>
              <a:cs typeface="+mn-cs"/>
            </a:rPr>
            <a:t>どがあったものの、前年度と同水準となった。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７</a:t>
          </a:r>
          <a:r>
            <a:rPr kumimoji="1" lang="ja-JP" altLang="ja-JP" sz="105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に基づき、健康寿命の延伸や効率的な医療の提供などにより、医療費等の適正化を図り、社会保障関係費の適切な水準を維持する。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5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129920</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31949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令和６年度の経常一般財源充当経費は前年並で推移したものの、地方税収が増加したことにより、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に基づき、今後も増加する公共施設の維持修繕費・更新費の最小化・平準化を図るため、アセットマネジメントの活用など、計画的な維持修繕、大規模施設の長寿命化等将来にわたって適切な管理を行う。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253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16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07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引き続き</a:t>
          </a:r>
          <a:r>
            <a:rPr kumimoji="1" lang="ja-JP" altLang="ja-JP" sz="1100" b="0" i="0" u="none" strike="noStrike" kern="0" cap="none" spc="0" normalizeH="0" baseline="0" noProof="0">
              <a:ln>
                <a:noFill/>
              </a:ln>
              <a:solidFill>
                <a:prstClr val="black"/>
              </a:solidFill>
              <a:effectLst/>
              <a:uLnTx/>
              <a:uFillTx/>
              <a:latin typeface="+mn-lt"/>
              <a:ea typeface="+mn-ea"/>
              <a:cs typeface="+mn-cs"/>
            </a:rPr>
            <a:t>介護、医療や子育てに関連する社会保障関係費が増加した</a:t>
          </a:r>
          <a:r>
            <a:rPr kumimoji="1" lang="ja-JP" altLang="en-US" sz="1100" b="0" i="0" u="none" strike="noStrike" kern="0" cap="none" spc="0" normalizeH="0" baseline="0" noProof="0">
              <a:ln>
                <a:noFill/>
              </a:ln>
              <a:solidFill>
                <a:prstClr val="black"/>
              </a:solidFill>
              <a:effectLst/>
              <a:uLnTx/>
              <a:uFillTx/>
              <a:latin typeface="+mn-lt"/>
              <a:ea typeface="+mn-ea"/>
              <a:cs typeface="+mn-cs"/>
            </a:rPr>
            <a:t>一方で、地方税収が増加したこと</a:t>
          </a:r>
          <a:r>
            <a:rPr kumimoji="1" lang="ja-JP" altLang="ja-JP" sz="1100" b="0" i="0" u="none" strike="noStrike" kern="0" cap="none" spc="0" normalizeH="0" baseline="0" noProof="0">
              <a:ln>
                <a:noFill/>
              </a:ln>
              <a:solidFill>
                <a:prstClr val="black"/>
              </a:solidFill>
              <a:effectLst/>
              <a:uLnTx/>
              <a:uFillTx/>
              <a:latin typeface="+mn-lt"/>
              <a:ea typeface="+mn-ea"/>
              <a:cs typeface="+mn-cs"/>
            </a:rPr>
            <a:t>などにより、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に基づき、適正な受益者負担の在り方の検討や事業終期の設定を徹底する。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140607</xdr:rowOff>
    </xdr:from>
    <xdr:to>
      <xdr:col>82</xdr:col>
      <xdr:colOff>107950</xdr:colOff>
      <xdr:row>36</xdr:row>
      <xdr:rowOff>67128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413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67128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35</xdr:row>
      <xdr:rowOff>86178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8692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39914</xdr:rowOff>
    </xdr:from>
    <xdr:to>
      <xdr:col>69</xdr:col>
      <xdr:colOff>92075</xdr:colOff>
      <xdr:row>35</xdr:row>
      <xdr:rowOff>31750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869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89807</xdr:rowOff>
    </xdr:from>
    <xdr:to>
      <xdr:col>82</xdr:col>
      <xdr:colOff>158750</xdr:colOff>
      <xdr:row>36</xdr:row>
      <xdr:rowOff>19957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106334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16328</xdr:rowOff>
    </xdr:from>
    <xdr:to>
      <xdr:col>78</xdr:col>
      <xdr:colOff>120650</xdr:colOff>
      <xdr:row>36</xdr:row>
      <xdr:rowOff>117928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128105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5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160564</xdr:rowOff>
    </xdr:from>
    <xdr:to>
      <xdr:col>69</xdr:col>
      <xdr:colOff>142875</xdr:colOff>
      <xdr:row>34</xdr:row>
      <xdr:rowOff>90714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100891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行財政改革の中で地方債発行抑制に取り組んできた結果、臨時財政対策債に係る公債費は増加傾向にある一方で、それ以外の公債費については減少傾向にあり、県債残高全体は減少傾向にある。令和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８</a:t>
          </a:r>
          <a:r>
            <a:rPr kumimoji="1" lang="ja-JP" altLang="ja-JP" sz="900" b="0" i="0" u="none" strike="noStrike" kern="0" cap="none" spc="0" normalizeH="0" baseline="0" noProof="0">
              <a:ln>
                <a:noFill/>
              </a:ln>
              <a:solidFill>
                <a:prstClr val="black"/>
              </a:solidFill>
              <a:effectLst/>
              <a:uLnTx/>
              <a:uFillTx/>
              <a:latin typeface="+mn-lt"/>
              <a:ea typeface="+mn-ea"/>
              <a:cs typeface="+mn-cs"/>
            </a:rPr>
            <a:t>年２月の推計によると、昨年度に引き続き令和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８</a:t>
          </a:r>
          <a:r>
            <a:rPr kumimoji="1" lang="ja-JP" altLang="ja-JP" sz="900" b="0" i="0" u="none" strike="noStrike" kern="0" cap="none" spc="0" normalizeH="0" baseline="0" noProof="0">
              <a:ln>
                <a:noFill/>
              </a:ln>
              <a:solidFill>
                <a:prstClr val="black"/>
              </a:solidFill>
              <a:effectLst/>
              <a:uLnTx/>
              <a:uFillTx/>
              <a:latin typeface="+mn-lt"/>
              <a:ea typeface="+mn-ea"/>
              <a:cs typeface="+mn-cs"/>
            </a:rPr>
            <a:t>年度以降も県債残高は緩やかに減少していく見込みである。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今後も岡山県行財政経営指針</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７</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に基づき、臨時財政対策債を除く実質プライマリーバランスの改善に努め、元利償還金に対して交付税措置のある県債を活用するなど、実質的な公債費負担を抑制する</a:t>
          </a:r>
          <a:r>
            <a:rPr kumimoji="1" lang="ja-JP" altLang="en-US" sz="900" b="0" i="0" u="none" strike="noStrike" kern="0" cap="none" spc="0" normalizeH="0" baseline="0" noProof="0">
              <a:ln>
                <a:noFill/>
              </a:ln>
              <a:solidFill>
                <a:prstClr val="black"/>
              </a:solidFill>
              <a:effectLst/>
              <a:uLnTx/>
              <a:uFillTx/>
              <a:latin typeface="+mn-lt"/>
              <a:ea typeface="+mn-ea"/>
              <a:cs typeface="+mn-cs"/>
            </a:rPr>
            <a:t>。さらに、調達年限の多様化や県債管理基金の確保等により、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金利変動リスク</a:t>
          </a:r>
          <a:r>
            <a:rPr kumimoji="1" lang="ja-JP" altLang="en-US" sz="900" b="0" i="0" u="none" strike="noStrike" kern="0" cap="none" spc="0" normalizeH="0" baseline="0" noProof="0">
              <a:ln>
                <a:noFill/>
              </a:ln>
              <a:solidFill>
                <a:prstClr val="black"/>
              </a:solidFill>
              <a:effectLst/>
              <a:uLnTx/>
              <a:uFillTx/>
              <a:latin typeface="+mn-lt"/>
              <a:ea typeface="+mn-ea"/>
              <a:cs typeface="+mn-cs"/>
            </a:rPr>
            <a:t>への対応や公債費負担の平準化に取り組む</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135165</xdr:rowOff>
    </xdr:from>
    <xdr:to>
      <xdr:col>24</xdr:col>
      <xdr:colOff>25400</xdr:colOff>
      <xdr:row>77</xdr:row>
      <xdr:rowOff>53521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3915"/>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53521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9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102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78</xdr:row>
      <xdr:rowOff>45357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102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56442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2721</xdr:rowOff>
    </xdr:from>
    <xdr:to>
      <xdr:col>20</xdr:col>
      <xdr:colOff>38100</xdr:colOff>
      <xdr:row>77</xdr:row>
      <xdr:rowOff>104321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89098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80934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人件</a:t>
          </a:r>
          <a:r>
            <a:rPr kumimoji="1" lang="ja-JP" altLang="ja-JP" sz="1100" b="0" i="0" u="none" strike="noStrike" kern="0" cap="none" spc="0" normalizeH="0" baseline="0" noProof="0">
              <a:ln>
                <a:noFill/>
              </a:ln>
              <a:solidFill>
                <a:prstClr val="black"/>
              </a:solidFill>
              <a:effectLst/>
              <a:uLnTx/>
              <a:uFillTx/>
              <a:latin typeface="+mn-lt"/>
              <a:ea typeface="+mn-ea"/>
              <a:cs typeface="+mn-cs"/>
            </a:rPr>
            <a:t>費</a:t>
          </a:r>
          <a:r>
            <a:rPr kumimoji="1" lang="ja-JP" altLang="en-US" sz="1100" b="0" i="0" u="none" strike="noStrike" kern="0" cap="none" spc="0" normalizeH="0" baseline="0" noProof="0">
              <a:ln>
                <a:noFill/>
              </a:ln>
              <a:solidFill>
                <a:prstClr val="black"/>
              </a:solidFill>
              <a:effectLst/>
              <a:uLnTx/>
              <a:uFillTx/>
              <a:latin typeface="+mn-lt"/>
              <a:ea typeface="+mn-ea"/>
              <a:cs typeface="+mn-cs"/>
            </a:rPr>
            <a:t>や補助費</a:t>
          </a:r>
          <a:r>
            <a:rPr kumimoji="1" lang="ja-JP" altLang="ja-JP" sz="1100" b="0" i="0" u="none" strike="noStrike" kern="0" cap="none" spc="0" normalizeH="0" baseline="0" noProof="0">
              <a:ln>
                <a:noFill/>
              </a:ln>
              <a:solidFill>
                <a:prstClr val="black"/>
              </a:solidFill>
              <a:effectLst/>
              <a:uLnTx/>
              <a:uFillTx/>
              <a:latin typeface="+mn-lt"/>
              <a:ea typeface="+mn-ea"/>
              <a:cs typeface="+mn-cs"/>
            </a:rPr>
            <a:t>等</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公債費以外の合計は令和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しているものの、</a:t>
          </a:r>
          <a:r>
            <a:rPr kumimoji="1" lang="ja-JP" altLang="en-US" sz="1100" b="0" i="0" u="none" strike="noStrike" kern="0" cap="none" spc="0" normalizeH="0" baseline="0" noProof="0">
              <a:ln>
                <a:noFill/>
              </a:ln>
              <a:solidFill>
                <a:prstClr val="black"/>
              </a:solidFill>
              <a:effectLst/>
              <a:uLnTx/>
              <a:uFillTx/>
              <a:latin typeface="+mn-lt"/>
              <a:ea typeface="+mn-ea"/>
              <a:cs typeface="+mn-cs"/>
            </a:rPr>
            <a:t>分母となる地方税といった経常一般財源等が増加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していることから、</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0.5</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改善し</a:t>
          </a:r>
          <a:r>
            <a:rPr kumimoji="1" lang="ja-JP" altLang="ja-JP" sz="1100" b="0" i="0" u="none" strike="noStrike" kern="0" cap="none" spc="0" normalizeH="0" baseline="0" noProof="0">
              <a:ln>
                <a:noFill/>
              </a:ln>
              <a:solidFill>
                <a:prstClr val="black"/>
              </a:solidFill>
              <a:effectLst/>
              <a:uLnTx/>
              <a:uFillTx/>
              <a:latin typeface="+mn-lt"/>
              <a:ea typeface="+mn-ea"/>
              <a:cs typeface="+mn-cs"/>
            </a:rPr>
            <a:t>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に基づき、引き続き、持続可能な財政運営に向け取り組んでいく。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0</xdr:rowOff>
    </xdr:from>
    <xdr:to>
      <xdr:col>82</xdr:col>
      <xdr:colOff>107950</xdr:colOff>
      <xdr:row>78</xdr:row>
      <xdr:rowOff>63500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73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63500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47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76200</xdr:rowOff>
    </xdr:from>
    <xdr:to>
      <xdr:col>73</xdr:col>
      <xdr:colOff>180975</xdr:colOff>
      <xdr:row>77</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63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76200</xdr:rowOff>
    </xdr:from>
    <xdr:to>
      <xdr:col>69</xdr:col>
      <xdr:colOff>92075</xdr:colOff>
      <xdr:row>78</xdr:row>
      <xdr:rowOff>63500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635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xdr:rowOff>
    </xdr:from>
    <xdr:to>
      <xdr:col>78</xdr:col>
      <xdr:colOff>120650</xdr:colOff>
      <xdr:row>78</xdr:row>
      <xdr:rowOff>114300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99077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25400</xdr:rowOff>
    </xdr:from>
    <xdr:to>
      <xdr:col>69</xdr:col>
      <xdr:colOff>142875</xdr:colOff>
      <xdr:row>74</xdr:row>
      <xdr:rowOff>127000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xdr:rowOff>
    </xdr:from>
    <xdr:to>
      <xdr:col>65</xdr:col>
      <xdr:colOff>53975</xdr:colOff>
      <xdr:row>78</xdr:row>
      <xdr:rowOff>114300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52438</xdr:rowOff>
    </xdr:from>
    <xdr:to>
      <xdr:col>29</xdr:col>
      <xdr:colOff>127000</xdr:colOff>
      <xdr:row>15</xdr:row>
      <xdr:rowOff>123092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71813"/>
          <a:ext cx="647700" cy="70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123092</xdr:rowOff>
    </xdr:from>
    <xdr:to>
      <xdr:col>26</xdr:col>
      <xdr:colOff>50800</xdr:colOff>
      <xdr:row>15</xdr:row>
      <xdr:rowOff>144025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2467"/>
          <a:ext cx="698500" cy="2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136335</xdr:rowOff>
    </xdr:from>
    <xdr:to>
      <xdr:col>22</xdr:col>
      <xdr:colOff>114300</xdr:colOff>
      <xdr:row>15</xdr:row>
      <xdr:rowOff>144025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5710"/>
          <a:ext cx="698500" cy="7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136335</xdr:rowOff>
    </xdr:from>
    <xdr:to>
      <xdr:col>18</xdr:col>
      <xdr:colOff>177800</xdr:colOff>
      <xdr:row>15</xdr:row>
      <xdr:rowOff>140580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5710"/>
          <a:ext cx="6985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1638</xdr:rowOff>
    </xdr:from>
    <xdr:to>
      <xdr:col>29</xdr:col>
      <xdr:colOff>177800</xdr:colOff>
      <xdr:row>15</xdr:row>
      <xdr:rowOff>103238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1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18165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6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72292</xdr:rowOff>
    </xdr:from>
    <xdr:to>
      <xdr:col>26</xdr:col>
      <xdr:colOff>101600</xdr:colOff>
      <xdr:row>16</xdr:row>
      <xdr:rowOff>2442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93225</xdr:rowOff>
    </xdr:from>
    <xdr:to>
      <xdr:col>22</xdr:col>
      <xdr:colOff>165100</xdr:colOff>
      <xdr:row>16</xdr:row>
      <xdr:rowOff>23375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33552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85535</xdr:rowOff>
    </xdr:from>
    <xdr:to>
      <xdr:col>19</xdr:col>
      <xdr:colOff>38100</xdr:colOff>
      <xdr:row>16</xdr:row>
      <xdr:rowOff>15685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25862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89780</xdr:rowOff>
    </xdr:from>
    <xdr:to>
      <xdr:col>15</xdr:col>
      <xdr:colOff>101600</xdr:colOff>
      <xdr:row>16</xdr:row>
      <xdr:rowOff>19930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9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30107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297079</xdr:rowOff>
    </xdr:from>
    <xdr:to>
      <xdr:col>29</xdr:col>
      <xdr:colOff>127000</xdr:colOff>
      <xdr:row>35</xdr:row>
      <xdr:rowOff>300507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7429"/>
          <a:ext cx="6477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300507</xdr:rowOff>
    </xdr:from>
    <xdr:to>
      <xdr:col>26</xdr:col>
      <xdr:colOff>50800</xdr:colOff>
      <xdr:row>35</xdr:row>
      <xdr:rowOff>310748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0857"/>
          <a:ext cx="6985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310748</xdr:rowOff>
    </xdr:from>
    <xdr:to>
      <xdr:col>22</xdr:col>
      <xdr:colOff>114300</xdr:colOff>
      <xdr:row>35</xdr:row>
      <xdr:rowOff>336123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21098"/>
          <a:ext cx="698500" cy="2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336123</xdr:rowOff>
    </xdr:from>
    <xdr:to>
      <xdr:col>18</xdr:col>
      <xdr:colOff>177800</xdr:colOff>
      <xdr:row>35</xdr:row>
      <xdr:rowOff>339644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46473"/>
          <a:ext cx="698500" cy="3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246279</xdr:rowOff>
    </xdr:from>
    <xdr:to>
      <xdr:col>29</xdr:col>
      <xdr:colOff>177800</xdr:colOff>
      <xdr:row>36</xdr:row>
      <xdr:rowOff>4979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6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91356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0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249707</xdr:rowOff>
    </xdr:from>
    <xdr:to>
      <xdr:col>26</xdr:col>
      <xdr:colOff>101600</xdr:colOff>
      <xdr:row>36</xdr:row>
      <xdr:rowOff>8407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0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18584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259948</xdr:rowOff>
    </xdr:from>
    <xdr:to>
      <xdr:col>22</xdr:col>
      <xdr:colOff>165100</xdr:colOff>
      <xdr:row>36</xdr:row>
      <xdr:rowOff>18648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3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285323</xdr:rowOff>
    </xdr:from>
    <xdr:to>
      <xdr:col>19</xdr:col>
      <xdr:colOff>38100</xdr:colOff>
      <xdr:row>36</xdr:row>
      <xdr:rowOff>44023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5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54200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6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288844</xdr:rowOff>
    </xdr:from>
    <xdr:to>
      <xdr:col>15</xdr:col>
      <xdr:colOff>101600</xdr:colOff>
      <xdr:row>36</xdr:row>
      <xdr:rowOff>47544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9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57721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6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39764</xdr:rowOff>
    </xdr:from>
    <xdr:to>
      <xdr:col>24</xdr:col>
      <xdr:colOff>63500</xdr:colOff>
      <xdr:row>35</xdr:row>
      <xdr:rowOff>39173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69064"/>
          <a:ext cx="838200" cy="17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143663</xdr:rowOff>
    </xdr:from>
    <xdr:to>
      <xdr:col>19</xdr:col>
      <xdr:colOff>177800</xdr:colOff>
      <xdr:row>35</xdr:row>
      <xdr:rowOff>39173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2963"/>
          <a:ext cx="889000" cy="6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127927</xdr:rowOff>
    </xdr:from>
    <xdr:to>
      <xdr:col>15</xdr:col>
      <xdr:colOff>50800</xdr:colOff>
      <xdr:row>34</xdr:row>
      <xdr:rowOff>143663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57227"/>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126479</xdr:rowOff>
    </xdr:from>
    <xdr:to>
      <xdr:col>10</xdr:col>
      <xdr:colOff>114300</xdr:colOff>
      <xdr:row>34</xdr:row>
      <xdr:rowOff>127927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5577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160414</xdr:rowOff>
    </xdr:from>
    <xdr:to>
      <xdr:col>24</xdr:col>
      <xdr:colOff>114300</xdr:colOff>
      <xdr:row>34</xdr:row>
      <xdr:rowOff>90564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11841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6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159823</xdr:rowOff>
    </xdr:from>
    <xdr:to>
      <xdr:col>20</xdr:col>
      <xdr:colOff>38100</xdr:colOff>
      <xdr:row>35</xdr:row>
      <xdr:rowOff>89973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106500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7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92863</xdr:rowOff>
    </xdr:from>
    <xdr:to>
      <xdr:col>15</xdr:col>
      <xdr:colOff>101600</xdr:colOff>
      <xdr:row>35</xdr:row>
      <xdr:rowOff>23013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9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77127</xdr:rowOff>
    </xdr:from>
    <xdr:to>
      <xdr:col>10</xdr:col>
      <xdr:colOff>165100</xdr:colOff>
      <xdr:row>35</xdr:row>
      <xdr:rowOff>7277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23804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75679</xdr:rowOff>
    </xdr:from>
    <xdr:to>
      <xdr:col>6</xdr:col>
      <xdr:colOff>38100</xdr:colOff>
      <xdr:row>35</xdr:row>
      <xdr:rowOff>5829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22356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31000</xdr:rowOff>
    </xdr:from>
    <xdr:to>
      <xdr:col>24</xdr:col>
      <xdr:colOff>63500</xdr:colOff>
      <xdr:row>56</xdr:row>
      <xdr:rowOff>94838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32200"/>
          <a:ext cx="8382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41687</xdr:rowOff>
    </xdr:from>
    <xdr:to>
      <xdr:col>19</xdr:col>
      <xdr:colOff>177800</xdr:colOff>
      <xdr:row>56</xdr:row>
      <xdr:rowOff>31000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128537"/>
          <a:ext cx="889000" cy="50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41687</xdr:rowOff>
    </xdr:from>
    <xdr:to>
      <xdr:col>15</xdr:col>
      <xdr:colOff>50800</xdr:colOff>
      <xdr:row>55</xdr:row>
      <xdr:rowOff>35401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128537"/>
          <a:ext cx="889000" cy="3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35401</xdr:rowOff>
    </xdr:from>
    <xdr:to>
      <xdr:col>10</xdr:col>
      <xdr:colOff>114300</xdr:colOff>
      <xdr:row>56</xdr:row>
      <xdr:rowOff>26086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5151"/>
          <a:ext cx="889000" cy="1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44038</xdr:rowOff>
    </xdr:from>
    <xdr:to>
      <xdr:col>24</xdr:col>
      <xdr:colOff>114300</xdr:colOff>
      <xdr:row>56</xdr:row>
      <xdr:rowOff>145638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66915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151650</xdr:rowOff>
    </xdr:from>
    <xdr:to>
      <xdr:col>20</xdr:col>
      <xdr:colOff>38100</xdr:colOff>
      <xdr:row>56</xdr:row>
      <xdr:rowOff>81800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98327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162337</xdr:rowOff>
    </xdr:from>
    <xdr:to>
      <xdr:col>15</xdr:col>
      <xdr:colOff>101600</xdr:colOff>
      <xdr:row>53</xdr:row>
      <xdr:rowOff>92487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109014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156051</xdr:rowOff>
    </xdr:from>
    <xdr:to>
      <xdr:col>10</xdr:col>
      <xdr:colOff>165100</xdr:colOff>
      <xdr:row>55</xdr:row>
      <xdr:rowOff>86201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102728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1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146736</xdr:rowOff>
    </xdr:from>
    <xdr:to>
      <xdr:col>6</xdr:col>
      <xdr:colOff>38100</xdr:colOff>
      <xdr:row>56</xdr:row>
      <xdr:rowOff>76886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93413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12064</xdr:rowOff>
    </xdr:from>
    <xdr:to>
      <xdr:col>24</xdr:col>
      <xdr:colOff>63500</xdr:colOff>
      <xdr:row>76</xdr:row>
      <xdr:rowOff>92380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042264"/>
          <a:ext cx="838200" cy="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92380</xdr:rowOff>
    </xdr:from>
    <xdr:to>
      <xdr:col>19</xdr:col>
      <xdr:colOff>177800</xdr:colOff>
      <xdr:row>76</xdr:row>
      <xdr:rowOff>102439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12258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83007</xdr:rowOff>
    </xdr:from>
    <xdr:to>
      <xdr:col>15</xdr:col>
      <xdr:colOff>50800</xdr:colOff>
      <xdr:row>76</xdr:row>
      <xdr:rowOff>102439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13207"/>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83007</xdr:rowOff>
    </xdr:from>
    <xdr:to>
      <xdr:col>10</xdr:col>
      <xdr:colOff>114300</xdr:colOff>
      <xdr:row>76</xdr:row>
      <xdr:rowOff>105790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13207"/>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132715</xdr:rowOff>
    </xdr:from>
    <xdr:to>
      <xdr:col>24</xdr:col>
      <xdr:colOff>114300</xdr:colOff>
      <xdr:row>76</xdr:row>
      <xdr:rowOff>62864</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991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155592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84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41580</xdr:rowOff>
    </xdr:from>
    <xdr:to>
      <xdr:col>20</xdr:col>
      <xdr:colOff>38100</xdr:colOff>
      <xdr:row>76</xdr:row>
      <xdr:rowOff>143180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159707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28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51639</xdr:rowOff>
    </xdr:from>
    <xdr:to>
      <xdr:col>15</xdr:col>
      <xdr:colOff>101600</xdr:colOff>
      <xdr:row>76</xdr:row>
      <xdr:rowOff>153239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0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169765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8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32207</xdr:rowOff>
    </xdr:from>
    <xdr:to>
      <xdr:col>10</xdr:col>
      <xdr:colOff>165100</xdr:colOff>
      <xdr:row>76</xdr:row>
      <xdr:rowOff>133807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150334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54990</xdr:rowOff>
    </xdr:from>
    <xdr:to>
      <xdr:col>6</xdr:col>
      <xdr:colOff>38100</xdr:colOff>
      <xdr:row>76</xdr:row>
      <xdr:rowOff>156590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27687</xdr:rowOff>
    </xdr:from>
    <xdr:to>
      <xdr:col>24</xdr:col>
      <xdr:colOff>63500</xdr:colOff>
      <xdr:row>98</xdr:row>
      <xdr:rowOff>84710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829787"/>
          <a:ext cx="8382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84710</xdr:rowOff>
    </xdr:from>
    <xdr:to>
      <xdr:col>19</xdr:col>
      <xdr:colOff>177800</xdr:colOff>
      <xdr:row>98</xdr:row>
      <xdr:rowOff>131953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2908300" y="16886810"/>
          <a:ext cx="8890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127508</xdr:rowOff>
    </xdr:from>
    <xdr:to>
      <xdr:col>15</xdr:col>
      <xdr:colOff>50800</xdr:colOff>
      <xdr:row>98</xdr:row>
      <xdr:rowOff>131953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019300" y="16929608"/>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127508</xdr:rowOff>
    </xdr:from>
    <xdr:to>
      <xdr:col>10</xdr:col>
      <xdr:colOff>114300</xdr:colOff>
      <xdr:row>99</xdr:row>
      <xdr:rowOff>10413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29608"/>
          <a:ext cx="8890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148337</xdr:rowOff>
    </xdr:from>
    <xdr:to>
      <xdr:col>24</xdr:col>
      <xdr:colOff>114300</xdr:colOff>
      <xdr:row>98</xdr:row>
      <xdr:rowOff>78487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126764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5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33910</xdr:rowOff>
    </xdr:from>
    <xdr:to>
      <xdr:col>20</xdr:col>
      <xdr:colOff>38100</xdr:colOff>
      <xdr:row>98</xdr:row>
      <xdr:rowOff>135510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8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126637</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92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81153</xdr:rowOff>
    </xdr:from>
    <xdr:to>
      <xdr:col>15</xdr:col>
      <xdr:colOff>101600</xdr:colOff>
      <xdr:row>99</xdr:row>
      <xdr:rowOff>11303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2430</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7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76708</xdr:rowOff>
    </xdr:from>
    <xdr:to>
      <xdr:col>10</xdr:col>
      <xdr:colOff>165100</xdr:colOff>
      <xdr:row>99</xdr:row>
      <xdr:rowOff>6858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169435</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131063</xdr:rowOff>
    </xdr:from>
    <xdr:to>
      <xdr:col>6</xdr:col>
      <xdr:colOff>38100</xdr:colOff>
      <xdr:row>99</xdr:row>
      <xdr:rowOff>61213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52340</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69996</xdr:rowOff>
    </xdr:from>
    <xdr:to>
      <xdr:col>55</xdr:col>
      <xdr:colOff>0</xdr:colOff>
      <xdr:row>36</xdr:row>
      <xdr:rowOff>124975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242196"/>
          <a:ext cx="8382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33134</xdr:rowOff>
    </xdr:from>
    <xdr:to>
      <xdr:col>50</xdr:col>
      <xdr:colOff>114300</xdr:colOff>
      <xdr:row>36</xdr:row>
      <xdr:rowOff>69996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862434"/>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155873</xdr:rowOff>
    </xdr:from>
    <xdr:to>
      <xdr:col>45</xdr:col>
      <xdr:colOff>177800</xdr:colOff>
      <xdr:row>34</xdr:row>
      <xdr:rowOff>33134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470823"/>
          <a:ext cx="889000" cy="3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155873</xdr:rowOff>
    </xdr:from>
    <xdr:to>
      <xdr:col>41</xdr:col>
      <xdr:colOff>50800</xdr:colOff>
      <xdr:row>35</xdr:row>
      <xdr:rowOff>146577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470823"/>
          <a:ext cx="889000" cy="6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74175</xdr:rowOff>
    </xdr:from>
    <xdr:to>
      <xdr:col>55</xdr:col>
      <xdr:colOff>50800</xdr:colOff>
      <xdr:row>37</xdr:row>
      <xdr:rowOff>4325</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2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97052</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0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19196</xdr:rowOff>
    </xdr:from>
    <xdr:to>
      <xdr:col>50</xdr:col>
      <xdr:colOff>165100</xdr:colOff>
      <xdr:row>36</xdr:row>
      <xdr:rowOff>120796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137323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6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153784</xdr:rowOff>
    </xdr:from>
    <xdr:to>
      <xdr:col>46</xdr:col>
      <xdr:colOff>38100</xdr:colOff>
      <xdr:row>34</xdr:row>
      <xdr:rowOff>83934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100461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58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105073</xdr:rowOff>
    </xdr:from>
    <xdr:to>
      <xdr:col>41</xdr:col>
      <xdr:colOff>101600</xdr:colOff>
      <xdr:row>32</xdr:row>
      <xdr:rowOff>35223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26350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1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95777</xdr:rowOff>
    </xdr:from>
    <xdr:to>
      <xdr:col>36</xdr:col>
      <xdr:colOff>165100</xdr:colOff>
      <xdr:row>36</xdr:row>
      <xdr:rowOff>25927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18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72441</xdr:rowOff>
    </xdr:from>
    <xdr:to>
      <xdr:col>55</xdr:col>
      <xdr:colOff>0</xdr:colOff>
      <xdr:row>55</xdr:row>
      <xdr:rowOff>114491</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502191"/>
          <a:ext cx="8382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72441</xdr:rowOff>
    </xdr:from>
    <xdr:to>
      <xdr:col>50</xdr:col>
      <xdr:colOff>114300</xdr:colOff>
      <xdr:row>55</xdr:row>
      <xdr:rowOff>106172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502191"/>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73775</xdr:rowOff>
    </xdr:from>
    <xdr:to>
      <xdr:col>45</xdr:col>
      <xdr:colOff>177800</xdr:colOff>
      <xdr:row>55</xdr:row>
      <xdr:rowOff>106172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503525"/>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118643</xdr:rowOff>
    </xdr:from>
    <xdr:to>
      <xdr:col>41</xdr:col>
      <xdr:colOff>50800</xdr:colOff>
      <xdr:row>55</xdr:row>
      <xdr:rowOff>73775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376943"/>
          <a:ext cx="889000" cy="1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63691</xdr:rowOff>
    </xdr:from>
    <xdr:to>
      <xdr:col>55</xdr:col>
      <xdr:colOff>50800</xdr:colOff>
      <xdr:row>55</xdr:row>
      <xdr:rowOff>165291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4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86568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21641</xdr:rowOff>
    </xdr:from>
    <xdr:to>
      <xdr:col>50</xdr:col>
      <xdr:colOff>165100</xdr:colOff>
      <xdr:row>55</xdr:row>
      <xdr:rowOff>123241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4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139768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22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55372</xdr:rowOff>
    </xdr:from>
    <xdr:to>
      <xdr:col>46</xdr:col>
      <xdr:colOff>38100</xdr:colOff>
      <xdr:row>55</xdr:row>
      <xdr:rowOff>156972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48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2049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26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22975</xdr:rowOff>
    </xdr:from>
    <xdr:to>
      <xdr:col>41</xdr:col>
      <xdr:colOff>101600</xdr:colOff>
      <xdr:row>55</xdr:row>
      <xdr:rowOff>124575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4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141102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2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67843</xdr:rowOff>
    </xdr:from>
    <xdr:to>
      <xdr:col>36</xdr:col>
      <xdr:colOff>165100</xdr:colOff>
      <xdr:row>54</xdr:row>
      <xdr:rowOff>169443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3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14520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155770</xdr:rowOff>
    </xdr:from>
    <xdr:to>
      <xdr:col>55</xdr:col>
      <xdr:colOff>0</xdr:colOff>
      <xdr:row>78</xdr:row>
      <xdr:rowOff>73726</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357420"/>
          <a:ext cx="838200" cy="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73177</xdr:rowOff>
    </xdr:from>
    <xdr:to>
      <xdr:col>50</xdr:col>
      <xdr:colOff>114300</xdr:colOff>
      <xdr:row>78</xdr:row>
      <xdr:rowOff>73726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44627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58936</xdr:rowOff>
    </xdr:from>
    <xdr:to>
      <xdr:col>45</xdr:col>
      <xdr:colOff>177800</xdr:colOff>
      <xdr:row>78</xdr:row>
      <xdr:rowOff>73177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432036"/>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58936</xdr:rowOff>
    </xdr:from>
    <xdr:to>
      <xdr:col>41</xdr:col>
      <xdr:colOff>50800</xdr:colOff>
      <xdr:row>78</xdr:row>
      <xdr:rowOff>60308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4320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104970</xdr:rowOff>
    </xdr:from>
    <xdr:to>
      <xdr:col>55</xdr:col>
      <xdr:colOff>50800</xdr:colOff>
      <xdr:row>78</xdr:row>
      <xdr:rowOff>35120</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3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19897</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22926</xdr:rowOff>
    </xdr:from>
    <xdr:to>
      <xdr:col>50</xdr:col>
      <xdr:colOff>165100</xdr:colOff>
      <xdr:row>78</xdr:row>
      <xdr:rowOff>124526</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3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115653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4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22377</xdr:rowOff>
    </xdr:from>
    <xdr:to>
      <xdr:col>46</xdr:col>
      <xdr:colOff>38100</xdr:colOff>
      <xdr:row>78</xdr:row>
      <xdr:rowOff>123977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115104</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8136</xdr:rowOff>
    </xdr:from>
    <xdr:to>
      <xdr:col>41</xdr:col>
      <xdr:colOff>101600</xdr:colOff>
      <xdr:row>78</xdr:row>
      <xdr:rowOff>109736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3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100863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47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9508</xdr:rowOff>
    </xdr:from>
    <xdr:to>
      <xdr:col>36</xdr:col>
      <xdr:colOff>165100</xdr:colOff>
      <xdr:row>78</xdr:row>
      <xdr:rowOff>111108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3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102235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4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91602</xdr:rowOff>
    </xdr:from>
    <xdr:to>
      <xdr:col>55</xdr:col>
      <xdr:colOff>0</xdr:colOff>
      <xdr:row>93</xdr:row>
      <xdr:rowOff>123836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5693552"/>
          <a:ext cx="838200" cy="37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91602</xdr:rowOff>
    </xdr:from>
    <xdr:to>
      <xdr:col>50</xdr:col>
      <xdr:colOff>114300</xdr:colOff>
      <xdr:row>92</xdr:row>
      <xdr:rowOff>86207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5693552"/>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43140</xdr:rowOff>
    </xdr:from>
    <xdr:to>
      <xdr:col>45</xdr:col>
      <xdr:colOff>177800</xdr:colOff>
      <xdr:row>92</xdr:row>
      <xdr:rowOff>86207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5816540"/>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43140</xdr:rowOff>
    </xdr:from>
    <xdr:to>
      <xdr:col>41</xdr:col>
      <xdr:colOff>50800</xdr:colOff>
      <xdr:row>92</xdr:row>
      <xdr:rowOff>86254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5816540"/>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73036</xdr:rowOff>
    </xdr:from>
    <xdr:to>
      <xdr:col>55</xdr:col>
      <xdr:colOff>50800</xdr:colOff>
      <xdr:row>94</xdr:row>
      <xdr:rowOff>3186</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0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95913</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58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40802</xdr:rowOff>
    </xdr:from>
    <xdr:to>
      <xdr:col>50</xdr:col>
      <xdr:colOff>165100</xdr:colOff>
      <xdr:row>91</xdr:row>
      <xdr:rowOff>142402</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56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89</xdr:row>
      <xdr:rowOff>158929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4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35407</xdr:rowOff>
    </xdr:from>
    <xdr:to>
      <xdr:col>46</xdr:col>
      <xdr:colOff>38100</xdr:colOff>
      <xdr:row>92</xdr:row>
      <xdr:rowOff>137007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58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153534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163790</xdr:rowOff>
    </xdr:from>
    <xdr:to>
      <xdr:col>41</xdr:col>
      <xdr:colOff>101600</xdr:colOff>
      <xdr:row>92</xdr:row>
      <xdr:rowOff>93940</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57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110467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55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35454</xdr:rowOff>
    </xdr:from>
    <xdr:to>
      <xdr:col>36</xdr:col>
      <xdr:colOff>165100</xdr:colOff>
      <xdr:row>92</xdr:row>
      <xdr:rowOff>137054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580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153581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558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151587</xdr:rowOff>
    </xdr:from>
    <xdr:to>
      <xdr:col>85</xdr:col>
      <xdr:colOff>127000</xdr:colOff>
      <xdr:row>37</xdr:row>
      <xdr:rowOff>115240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323787"/>
          <a:ext cx="8382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124477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115240</xdr:rowOff>
    </xdr:from>
    <xdr:to>
      <xdr:col>81</xdr:col>
      <xdr:colOff>50800</xdr:colOff>
      <xdr:row>37</xdr:row>
      <xdr:rowOff>119355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645889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46660</xdr:rowOff>
    </xdr:from>
    <xdr:to>
      <xdr:col>76</xdr:col>
      <xdr:colOff>114300</xdr:colOff>
      <xdr:row>37</xdr:row>
      <xdr:rowOff>119355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218860"/>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84379</xdr:rowOff>
    </xdr:from>
    <xdr:to>
      <xdr:col>71</xdr:col>
      <xdr:colOff>177800</xdr:colOff>
      <xdr:row>36</xdr:row>
      <xdr:rowOff>46660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5227879"/>
          <a:ext cx="889000" cy="99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54068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7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100787</xdr:rowOff>
    </xdr:from>
    <xdr:to>
      <xdr:col>85</xdr:col>
      <xdr:colOff>177800</xdr:colOff>
      <xdr:row>37</xdr:row>
      <xdr:rowOff>30937</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2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123664</xdr:rowOff>
    </xdr:from>
    <xdr:ext cx="469744"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1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64440</xdr:rowOff>
    </xdr:from>
    <xdr:to>
      <xdr:col>81</xdr:col>
      <xdr:colOff>101600</xdr:colOff>
      <xdr:row>37</xdr:row>
      <xdr:rowOff>166039</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408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37</xdr:row>
      <xdr:rowOff>157166</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50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68555</xdr:rowOff>
    </xdr:from>
    <xdr:to>
      <xdr:col>76</xdr:col>
      <xdr:colOff>165100</xdr:colOff>
      <xdr:row>37</xdr:row>
      <xdr:rowOff>170155</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4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161282</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5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167310</xdr:rowOff>
    </xdr:from>
    <xdr:to>
      <xdr:col>72</xdr:col>
      <xdr:colOff>38100</xdr:colOff>
      <xdr:row>36</xdr:row>
      <xdr:rowOff>97460</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1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88587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2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33579</xdr:rowOff>
    </xdr:from>
    <xdr:to>
      <xdr:col>67</xdr:col>
      <xdr:colOff>101600</xdr:colOff>
      <xdr:row>30</xdr:row>
      <xdr:rowOff>135179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51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151706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495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18694</xdr:rowOff>
    </xdr:from>
    <xdr:to>
      <xdr:col>85</xdr:col>
      <xdr:colOff>127000</xdr:colOff>
      <xdr:row>74</xdr:row>
      <xdr:rowOff>29896</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70599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18694</xdr:rowOff>
    </xdr:from>
    <xdr:to>
      <xdr:col>81</xdr:col>
      <xdr:colOff>50800</xdr:colOff>
      <xdr:row>74</xdr:row>
      <xdr:rowOff>21781</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4592300" y="12705994"/>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1130</xdr:rowOff>
    </xdr:from>
    <xdr:to>
      <xdr:col>76</xdr:col>
      <xdr:colOff>114300</xdr:colOff>
      <xdr:row>74</xdr:row>
      <xdr:rowOff>21781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2688430"/>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155283</xdr:rowOff>
    </xdr:from>
    <xdr:to>
      <xdr:col>71</xdr:col>
      <xdr:colOff>177800</xdr:colOff>
      <xdr:row>74</xdr:row>
      <xdr:rowOff>1130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814300" y="12671133"/>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150546</xdr:rowOff>
    </xdr:from>
    <xdr:to>
      <xdr:col>85</xdr:col>
      <xdr:colOff>177800</xdr:colOff>
      <xdr:row>74</xdr:row>
      <xdr:rowOff>80696</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6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1973</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5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139344</xdr:rowOff>
    </xdr:from>
    <xdr:to>
      <xdr:col>81</xdr:col>
      <xdr:colOff>101600</xdr:colOff>
      <xdr:row>74</xdr:row>
      <xdr:rowOff>69494</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6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86021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4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142431</xdr:rowOff>
    </xdr:from>
    <xdr:to>
      <xdr:col>76</xdr:col>
      <xdr:colOff>165100</xdr:colOff>
      <xdr:row>74</xdr:row>
      <xdr:rowOff>72581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6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89108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4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121780</xdr:rowOff>
    </xdr:from>
    <xdr:to>
      <xdr:col>72</xdr:col>
      <xdr:colOff>38100</xdr:colOff>
      <xdr:row>74</xdr:row>
      <xdr:rowOff>51930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6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68457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4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104483</xdr:rowOff>
    </xdr:from>
    <xdr:to>
      <xdr:col>67</xdr:col>
      <xdr:colOff>101600</xdr:colOff>
      <xdr:row>74</xdr:row>
      <xdr:rowOff>34633</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6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51160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3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107201</xdr:rowOff>
    </xdr:from>
    <xdr:to>
      <xdr:col>85</xdr:col>
      <xdr:colOff>127000</xdr:colOff>
      <xdr:row>97</xdr:row>
      <xdr:rowOff>49746</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394951"/>
          <a:ext cx="8382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76340</xdr:rowOff>
    </xdr:from>
    <xdr:to>
      <xdr:col>81</xdr:col>
      <xdr:colOff>50800</xdr:colOff>
      <xdr:row>97</xdr:row>
      <xdr:rowOff>49746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535540"/>
          <a:ext cx="8890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89942</xdr:rowOff>
    </xdr:from>
    <xdr:to>
      <xdr:col>76</xdr:col>
      <xdr:colOff>114300</xdr:colOff>
      <xdr:row>96</xdr:row>
      <xdr:rowOff>76340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034792"/>
          <a:ext cx="889000" cy="5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89942</xdr:rowOff>
    </xdr:from>
    <xdr:to>
      <xdr:col>71</xdr:col>
      <xdr:colOff>177800</xdr:colOff>
      <xdr:row>98</xdr:row>
      <xdr:rowOff>54014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034792"/>
          <a:ext cx="889000" cy="8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56401</xdr:rowOff>
    </xdr:from>
    <xdr:to>
      <xdr:col>85</xdr:col>
      <xdr:colOff>177800</xdr:colOff>
      <xdr:row>95</xdr:row>
      <xdr:rowOff>158001</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3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79278</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19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170396</xdr:rowOff>
    </xdr:from>
    <xdr:to>
      <xdr:col>81</xdr:col>
      <xdr:colOff>101600</xdr:colOff>
      <xdr:row>97</xdr:row>
      <xdr:rowOff>100546</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6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91673</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7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25540</xdr:rowOff>
    </xdr:from>
    <xdr:to>
      <xdr:col>76</xdr:col>
      <xdr:colOff>165100</xdr:colOff>
      <xdr:row>96</xdr:row>
      <xdr:rowOff>127140</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143667</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2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39142</xdr:rowOff>
    </xdr:from>
    <xdr:to>
      <xdr:col>72</xdr:col>
      <xdr:colOff>38100</xdr:colOff>
      <xdr:row>93</xdr:row>
      <xdr:rowOff>140742</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5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157269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75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3214</xdr:rowOff>
    </xdr:from>
    <xdr:to>
      <xdr:col>67</xdr:col>
      <xdr:colOff>101600</xdr:colOff>
      <xdr:row>98</xdr:row>
      <xdr:rowOff>104814</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8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95941</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89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103581</xdr:rowOff>
    </xdr:from>
    <xdr:to>
      <xdr:col>116</xdr:col>
      <xdr:colOff>63500</xdr:colOff>
      <xdr:row>38</xdr:row>
      <xdr:rowOff>104953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61868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99923</xdr:rowOff>
    </xdr:from>
    <xdr:to>
      <xdr:col>111</xdr:col>
      <xdr:colOff>177800</xdr:colOff>
      <xdr:row>38</xdr:row>
      <xdr:rowOff>103581</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61502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99009</xdr:rowOff>
    </xdr:from>
    <xdr:to>
      <xdr:col>107</xdr:col>
      <xdr:colOff>50800</xdr:colOff>
      <xdr:row>38</xdr:row>
      <xdr:rowOff>99923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61410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98095</xdr:rowOff>
    </xdr:from>
    <xdr:to>
      <xdr:col>102</xdr:col>
      <xdr:colOff>114300</xdr:colOff>
      <xdr:row>38</xdr:row>
      <xdr:rowOff>99009</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61319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140530</xdr:rowOff>
    </xdr:from>
    <xdr:ext cx="313932"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484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52781</xdr:rowOff>
    </xdr:from>
    <xdr:to>
      <xdr:col>112</xdr:col>
      <xdr:colOff>38100</xdr:colOff>
      <xdr:row>38</xdr:row>
      <xdr:rowOff>154381</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145508</xdr:rowOff>
    </xdr:from>
    <xdr:ext cx="313932"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53633" y="666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49123</xdr:rowOff>
    </xdr:from>
    <xdr:to>
      <xdr:col>107</xdr:col>
      <xdr:colOff>101600</xdr:colOff>
      <xdr:row>38</xdr:row>
      <xdr:rowOff>150723</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141850</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77333" y="6656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48209</xdr:rowOff>
    </xdr:from>
    <xdr:to>
      <xdr:col>102</xdr:col>
      <xdr:colOff>165100</xdr:colOff>
      <xdr:row>38</xdr:row>
      <xdr:rowOff>149809</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140936</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88333" y="6656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47295</xdr:rowOff>
    </xdr:from>
    <xdr:to>
      <xdr:col>98</xdr:col>
      <xdr:colOff>38100</xdr:colOff>
      <xdr:row>38</xdr:row>
      <xdr:rowOff>148895</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140022</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99333" y="6655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150771</xdr:rowOff>
    </xdr:from>
    <xdr:to>
      <xdr:col>116</xdr:col>
      <xdr:colOff>63500</xdr:colOff>
      <xdr:row>57</xdr:row>
      <xdr:rowOff>161482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9923421"/>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142231</xdr:rowOff>
    </xdr:from>
    <xdr:to>
      <xdr:col>111</xdr:col>
      <xdr:colOff>177800</xdr:colOff>
      <xdr:row>57</xdr:row>
      <xdr:rowOff>150771</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914881"/>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132450</xdr:rowOff>
    </xdr:from>
    <xdr:to>
      <xdr:col>107</xdr:col>
      <xdr:colOff>50800</xdr:colOff>
      <xdr:row>57</xdr:row>
      <xdr:rowOff>142231</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905100"/>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124792</xdr:rowOff>
    </xdr:from>
    <xdr:to>
      <xdr:col>102</xdr:col>
      <xdr:colOff>114300</xdr:colOff>
      <xdr:row>57</xdr:row>
      <xdr:rowOff>132450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8974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110682</xdr:rowOff>
    </xdr:from>
    <xdr:to>
      <xdr:col>116</xdr:col>
      <xdr:colOff>114300</xdr:colOff>
      <xdr:row>58</xdr:row>
      <xdr:rowOff>40832</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8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89109</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86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99971</xdr:rowOff>
    </xdr:from>
    <xdr:to>
      <xdr:col>112</xdr:col>
      <xdr:colOff>38100</xdr:colOff>
      <xdr:row>58</xdr:row>
      <xdr:rowOff>30121</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8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21248</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91431</xdr:rowOff>
    </xdr:from>
    <xdr:to>
      <xdr:col>107</xdr:col>
      <xdr:colOff>101600</xdr:colOff>
      <xdr:row>58</xdr:row>
      <xdr:rowOff>21581</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8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12708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95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81650</xdr:rowOff>
    </xdr:from>
    <xdr:to>
      <xdr:col>102</xdr:col>
      <xdr:colOff>165100</xdr:colOff>
      <xdr:row>58</xdr:row>
      <xdr:rowOff>11800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8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2927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9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73992</xdr:rowOff>
    </xdr:from>
    <xdr:to>
      <xdr:col>98</xdr:col>
      <xdr:colOff>38100</xdr:colOff>
      <xdr:row>58</xdr:row>
      <xdr:rowOff>4142</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84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166719</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9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143129</xdr:rowOff>
    </xdr:from>
    <xdr:to>
      <xdr:col>116</xdr:col>
      <xdr:colOff>63500</xdr:colOff>
      <xdr:row>77</xdr:row>
      <xdr:rowOff>37592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173329"/>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143129</xdr:rowOff>
    </xdr:from>
    <xdr:to>
      <xdr:col>111</xdr:col>
      <xdr:colOff>177800</xdr:colOff>
      <xdr:row>76</xdr:row>
      <xdr:rowOff>167894</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17332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167894</xdr:rowOff>
    </xdr:from>
    <xdr:to>
      <xdr:col>107</xdr:col>
      <xdr:colOff>50800</xdr:colOff>
      <xdr:row>77</xdr:row>
      <xdr:rowOff>52451</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19809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23113</xdr:rowOff>
    </xdr:from>
    <xdr:to>
      <xdr:col>102</xdr:col>
      <xdr:colOff>114300</xdr:colOff>
      <xdr:row>77</xdr:row>
      <xdr:rowOff>52451</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656300" y="13224763"/>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158242</xdr:rowOff>
    </xdr:from>
    <xdr:to>
      <xdr:col>116</xdr:col>
      <xdr:colOff>114300</xdr:colOff>
      <xdr:row>77</xdr:row>
      <xdr:rowOff>88392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1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9669</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03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92329</xdr:rowOff>
    </xdr:from>
    <xdr:to>
      <xdr:col>112</xdr:col>
      <xdr:colOff>38100</xdr:colOff>
      <xdr:row>77</xdr:row>
      <xdr:rowOff>22479</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1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39006</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289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117094</xdr:rowOff>
    </xdr:from>
    <xdr:to>
      <xdr:col>107</xdr:col>
      <xdr:colOff>101600</xdr:colOff>
      <xdr:row>77</xdr:row>
      <xdr:rowOff>47244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1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63771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9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1651</xdr:rowOff>
    </xdr:from>
    <xdr:to>
      <xdr:col>102</xdr:col>
      <xdr:colOff>165100</xdr:colOff>
      <xdr:row>77</xdr:row>
      <xdr:rowOff>103251</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2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119778</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9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143763</xdr:rowOff>
    </xdr:from>
    <xdr:to>
      <xdr:col>98</xdr:col>
      <xdr:colOff>38100</xdr:colOff>
      <xdr:row>77</xdr:row>
      <xdr:rowOff>73913</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1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90441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399,790</a:t>
          </a:r>
          <a:r>
            <a:rPr kumimoji="1" lang="ja-JP" altLang="ja-JP" sz="1100">
              <a:solidFill>
                <a:schemeClr val="dk1"/>
              </a:solidFill>
              <a:effectLst/>
              <a:latin typeface="+mn-lt"/>
              <a:ea typeface="+mn-ea"/>
              <a:cs typeface="+mn-cs"/>
            </a:rPr>
            <a:t>円となっており、前年度に比べると、住民一人当たり</a:t>
          </a:r>
          <a:r>
            <a:rPr kumimoji="1" lang="en-US" altLang="ja-JP" sz="1100">
              <a:solidFill>
                <a:schemeClr val="dk1"/>
              </a:solidFill>
              <a:effectLst/>
              <a:latin typeface="+mn-lt"/>
              <a:ea typeface="+mn-ea"/>
              <a:cs typeface="+mn-cs"/>
            </a:rPr>
            <a:t>10,115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主な要因としては、物価高騰対策に係る経費を支出</a:t>
          </a:r>
          <a:r>
            <a:rPr kumimoji="1" lang="ja-JP" altLang="en-US" sz="1100">
              <a:solidFill>
                <a:schemeClr val="dk1"/>
              </a:solidFill>
              <a:effectLst/>
              <a:latin typeface="+mn-lt"/>
              <a:ea typeface="+mn-ea"/>
              <a:cs typeface="+mn-cs"/>
            </a:rPr>
            <a:t>したことや、</a:t>
          </a:r>
          <a:r>
            <a:rPr kumimoji="1" lang="ja-JP" altLang="ja-JP" sz="1100">
              <a:solidFill>
                <a:schemeClr val="dk1"/>
              </a:solidFill>
              <a:effectLst/>
              <a:latin typeface="+mn-lt"/>
              <a:ea typeface="+mn-ea"/>
              <a:cs typeface="+mn-cs"/>
            </a:rPr>
            <a:t>給与改定や定年引上げに伴う定年退職者の増加により退職手当が増加するなど</a:t>
          </a:r>
          <a:r>
            <a:rPr kumimoji="1" lang="ja-JP" altLang="en-US" sz="1100">
              <a:solidFill>
                <a:schemeClr val="dk1"/>
              </a:solidFill>
              <a:effectLst/>
              <a:latin typeface="+mn-lt"/>
              <a:ea typeface="+mn-ea"/>
              <a:cs typeface="+mn-cs"/>
            </a:rPr>
            <a:t>人件費の増加</a:t>
          </a:r>
          <a:r>
            <a:rPr kumimoji="1" lang="ja-JP" altLang="ja-JP" sz="1100">
              <a:solidFill>
                <a:schemeClr val="dk1"/>
              </a:solidFill>
              <a:effectLst/>
              <a:latin typeface="+mn-lt"/>
              <a:ea typeface="+mn-ea"/>
              <a:cs typeface="+mn-cs"/>
            </a:rPr>
            <a:t>の影響によ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122,773</a:t>
          </a:r>
          <a:r>
            <a:rPr kumimoji="1" lang="ja-JP" altLang="ja-JP" sz="1100">
              <a:solidFill>
                <a:schemeClr val="dk1"/>
              </a:solidFill>
              <a:effectLst/>
              <a:latin typeface="+mn-lt"/>
              <a:ea typeface="+mn-ea"/>
              <a:cs typeface="+mn-cs"/>
            </a:rPr>
            <a:t>円となっている。令和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新型コロナウイルス感染症に関する事業の終了により減少している。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12065</xdr:rowOff>
    </xdr:from>
    <xdr:to>
      <xdr:col>24</xdr:col>
      <xdr:colOff>63500</xdr:colOff>
      <xdr:row>32</xdr:row>
      <xdr:rowOff>38735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984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38735</xdr:rowOff>
    </xdr:from>
    <xdr:to>
      <xdr:col>19</xdr:col>
      <xdr:colOff>177800</xdr:colOff>
      <xdr:row>32</xdr:row>
      <xdr:rowOff>88265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251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88265</xdr:rowOff>
    </xdr:from>
    <xdr:to>
      <xdr:col>15</xdr:col>
      <xdr:colOff>50800</xdr:colOff>
      <xdr:row>32</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46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105410</xdr:rowOff>
    </xdr:from>
    <xdr:to>
      <xdr:col>10</xdr:col>
      <xdr:colOff>114300</xdr:colOff>
      <xdr:row>32</xdr:row>
      <xdr:rowOff>141605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918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132715</xdr:rowOff>
    </xdr:from>
    <xdr:to>
      <xdr:col>24</xdr:col>
      <xdr:colOff>114300</xdr:colOff>
      <xdr:row>32</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155592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9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159385</xdr:rowOff>
    </xdr:from>
    <xdr:to>
      <xdr:col>20</xdr:col>
      <xdr:colOff>38100</xdr:colOff>
      <xdr:row>32</xdr:row>
      <xdr:rowOff>89535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106062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24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37465</xdr:rowOff>
    </xdr:from>
    <xdr:to>
      <xdr:col>15</xdr:col>
      <xdr:colOff>101600</xdr:colOff>
      <xdr:row>32</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155592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29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54610</xdr:rowOff>
    </xdr:from>
    <xdr:to>
      <xdr:col>10</xdr:col>
      <xdr:colOff>165100</xdr:colOff>
      <xdr:row>32</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1287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1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90805</xdr:rowOff>
    </xdr:from>
    <xdr:to>
      <xdr:col>6</xdr:col>
      <xdr:colOff>38100</xdr:colOff>
      <xdr:row>33</xdr:row>
      <xdr:rowOff>20955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37482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5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51134</xdr:rowOff>
    </xdr:from>
    <xdr:to>
      <xdr:col>24</xdr:col>
      <xdr:colOff>63500</xdr:colOff>
      <xdr:row>56</xdr:row>
      <xdr:rowOff>73275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0884"/>
          <a:ext cx="838200" cy="19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168830</xdr:rowOff>
    </xdr:from>
    <xdr:to>
      <xdr:col>19</xdr:col>
      <xdr:colOff>177800</xdr:colOff>
      <xdr:row>56</xdr:row>
      <xdr:rowOff>73275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98580"/>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21286</xdr:rowOff>
    </xdr:from>
    <xdr:to>
      <xdr:col>15</xdr:col>
      <xdr:colOff>50800</xdr:colOff>
      <xdr:row>55</xdr:row>
      <xdr:rowOff>168830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108136"/>
          <a:ext cx="889000" cy="49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21286</xdr:rowOff>
    </xdr:from>
    <xdr:to>
      <xdr:col>10</xdr:col>
      <xdr:colOff>114300</xdr:colOff>
      <xdr:row>57</xdr:row>
      <xdr:rowOff>150379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108136"/>
          <a:ext cx="889000" cy="81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334</xdr:rowOff>
    </xdr:from>
    <xdr:to>
      <xdr:col>24</xdr:col>
      <xdr:colOff>114300</xdr:colOff>
      <xdr:row>55</xdr:row>
      <xdr:rowOff>101934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23211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22475</xdr:rowOff>
    </xdr:from>
    <xdr:to>
      <xdr:col>20</xdr:col>
      <xdr:colOff>38100</xdr:colOff>
      <xdr:row>56</xdr:row>
      <xdr:rowOff>124075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140602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118030</xdr:rowOff>
    </xdr:from>
    <xdr:to>
      <xdr:col>15</xdr:col>
      <xdr:colOff>101600</xdr:colOff>
      <xdr:row>56</xdr:row>
      <xdr:rowOff>48180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64707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2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141936</xdr:rowOff>
    </xdr:from>
    <xdr:to>
      <xdr:col>10</xdr:col>
      <xdr:colOff>165100</xdr:colOff>
      <xdr:row>53</xdr:row>
      <xdr:rowOff>72086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0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88613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83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99579</xdr:rowOff>
    </xdr:from>
    <xdr:to>
      <xdr:col>6</xdr:col>
      <xdr:colOff>38100</xdr:colOff>
      <xdr:row>58</xdr:row>
      <xdr:rowOff>29729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46256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103924</xdr:rowOff>
    </xdr:from>
    <xdr:to>
      <xdr:col>24</xdr:col>
      <xdr:colOff>63500</xdr:colOff>
      <xdr:row>74</xdr:row>
      <xdr:rowOff>135242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9122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135242</xdr:rowOff>
    </xdr:from>
    <xdr:to>
      <xdr:col>19</xdr:col>
      <xdr:colOff>177800</xdr:colOff>
      <xdr:row>75</xdr:row>
      <xdr:rowOff>59233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82254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123127</xdr:rowOff>
    </xdr:from>
    <xdr:to>
      <xdr:col>15</xdr:col>
      <xdr:colOff>50800</xdr:colOff>
      <xdr:row>75</xdr:row>
      <xdr:rowOff>59233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810427"/>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123127</xdr:rowOff>
    </xdr:from>
    <xdr:to>
      <xdr:col>10</xdr:col>
      <xdr:colOff>114300</xdr:colOff>
      <xdr:row>74</xdr:row>
      <xdr:rowOff>129127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2810427"/>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53124</xdr:rowOff>
    </xdr:from>
    <xdr:to>
      <xdr:col>24</xdr:col>
      <xdr:colOff>114300</xdr:colOff>
      <xdr:row>74</xdr:row>
      <xdr:rowOff>154724</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76001</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84442</xdr:rowOff>
    </xdr:from>
    <xdr:to>
      <xdr:col>20</xdr:col>
      <xdr:colOff>38100</xdr:colOff>
      <xdr:row>75</xdr:row>
      <xdr:rowOff>14592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7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31119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5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8433</xdr:rowOff>
    </xdr:from>
    <xdr:to>
      <xdr:col>15</xdr:col>
      <xdr:colOff>101600</xdr:colOff>
      <xdr:row>75</xdr:row>
      <xdr:rowOff>110033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126560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6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72327</xdr:rowOff>
    </xdr:from>
    <xdr:to>
      <xdr:col>10</xdr:col>
      <xdr:colOff>165100</xdr:colOff>
      <xdr:row>75</xdr:row>
      <xdr:rowOff>2477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19004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78327</xdr:rowOff>
    </xdr:from>
    <xdr:to>
      <xdr:col>6</xdr:col>
      <xdr:colOff>38100</xdr:colOff>
      <xdr:row>75</xdr:row>
      <xdr:rowOff>8477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7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25004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5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1245</xdr:rowOff>
    </xdr:from>
    <xdr:to>
      <xdr:col>24</xdr:col>
      <xdr:colOff>63500</xdr:colOff>
      <xdr:row>97</xdr:row>
      <xdr:rowOff>24448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460445"/>
          <a:ext cx="838200" cy="1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15227</xdr:rowOff>
    </xdr:from>
    <xdr:to>
      <xdr:col>19</xdr:col>
      <xdr:colOff>177800</xdr:colOff>
      <xdr:row>96</xdr:row>
      <xdr:rowOff>1245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617177"/>
          <a:ext cx="889000" cy="8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120802</xdr:rowOff>
    </xdr:from>
    <xdr:to>
      <xdr:col>15</xdr:col>
      <xdr:colOff>50800</xdr:colOff>
      <xdr:row>91</xdr:row>
      <xdr:rowOff>15227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5551302"/>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120802</xdr:rowOff>
    </xdr:from>
    <xdr:to>
      <xdr:col>10</xdr:col>
      <xdr:colOff>114300</xdr:colOff>
      <xdr:row>92</xdr:row>
      <xdr:rowOff>61748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551302"/>
          <a:ext cx="889000" cy="2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52925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6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9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145098</xdr:rowOff>
    </xdr:from>
    <xdr:to>
      <xdr:col>24</xdr:col>
      <xdr:colOff>114300</xdr:colOff>
      <xdr:row>97</xdr:row>
      <xdr:rowOff>75248</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6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60025</xdr:rowOff>
    </xdr:from>
    <xdr:ext cx="469744"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5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121895</xdr:rowOff>
    </xdr:from>
    <xdr:to>
      <xdr:col>20</xdr:col>
      <xdr:colOff>38100</xdr:colOff>
      <xdr:row>96</xdr:row>
      <xdr:rowOff>52045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4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43172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5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135877</xdr:rowOff>
    </xdr:from>
    <xdr:to>
      <xdr:col>15</xdr:col>
      <xdr:colOff>101600</xdr:colOff>
      <xdr:row>91</xdr:row>
      <xdr:rowOff>66027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5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57154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6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70002</xdr:rowOff>
    </xdr:from>
    <xdr:to>
      <xdr:col>10</xdr:col>
      <xdr:colOff>165100</xdr:colOff>
      <xdr:row>91</xdr:row>
      <xdr:rowOff>152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5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16679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27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10948</xdr:rowOff>
    </xdr:from>
    <xdr:to>
      <xdr:col>6</xdr:col>
      <xdr:colOff>38100</xdr:colOff>
      <xdr:row>92</xdr:row>
      <xdr:rowOff>112548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5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129075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55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52070</xdr:rowOff>
    </xdr:from>
    <xdr:to>
      <xdr:col>55</xdr:col>
      <xdr:colOff>0</xdr:colOff>
      <xdr:row>38</xdr:row>
      <xdr:rowOff>13208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3957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52070</xdr:rowOff>
    </xdr:from>
    <xdr:to>
      <xdr:col>50</xdr:col>
      <xdr:colOff>114300</xdr:colOff>
      <xdr:row>38</xdr:row>
      <xdr:rowOff>55118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395720"/>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55118</xdr:rowOff>
    </xdr:from>
    <xdr:to>
      <xdr:col>45</xdr:col>
      <xdr:colOff>177800</xdr:colOff>
      <xdr:row>38</xdr:row>
      <xdr:rowOff>69596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702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51308</xdr:rowOff>
    </xdr:from>
    <xdr:to>
      <xdr:col>41</xdr:col>
      <xdr:colOff>50800</xdr:colOff>
      <xdr:row>38</xdr:row>
      <xdr:rowOff>69596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66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133858</xdr:rowOff>
    </xdr:from>
    <xdr:to>
      <xdr:col>55</xdr:col>
      <xdr:colOff>50800</xdr:colOff>
      <xdr:row>38</xdr:row>
      <xdr:rowOff>64008</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112285</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5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1270</xdr:rowOff>
    </xdr:from>
    <xdr:to>
      <xdr:col>50</xdr:col>
      <xdr:colOff>165100</xdr:colOff>
      <xdr:row>37</xdr:row>
      <xdr:rowOff>102870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119397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373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4318</xdr:rowOff>
    </xdr:from>
    <xdr:to>
      <xdr:col>46</xdr:col>
      <xdr:colOff>38100</xdr:colOff>
      <xdr:row>38</xdr:row>
      <xdr:rowOff>105918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97045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18796</xdr:rowOff>
    </xdr:from>
    <xdr:to>
      <xdr:col>41</xdr:col>
      <xdr:colOff>101600</xdr:colOff>
      <xdr:row>38</xdr:row>
      <xdr:rowOff>120396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111523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xdr:rowOff>
    </xdr:from>
    <xdr:to>
      <xdr:col>36</xdr:col>
      <xdr:colOff>165100</xdr:colOff>
      <xdr:row>38</xdr:row>
      <xdr:rowOff>102108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93235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79023</xdr:rowOff>
    </xdr:from>
    <xdr:to>
      <xdr:col>55</xdr:col>
      <xdr:colOff>0</xdr:colOff>
      <xdr:row>52</xdr:row>
      <xdr:rowOff>103287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8994423"/>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28698</xdr:rowOff>
    </xdr:from>
    <xdr:to>
      <xdr:col>50</xdr:col>
      <xdr:colOff>114300</xdr:colOff>
      <xdr:row>52</xdr:row>
      <xdr:rowOff>79023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8944098"/>
          <a:ext cx="889000" cy="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28698</xdr:rowOff>
    </xdr:from>
    <xdr:to>
      <xdr:col>45</xdr:col>
      <xdr:colOff>177800</xdr:colOff>
      <xdr:row>52</xdr:row>
      <xdr:rowOff>92086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8944098"/>
          <a:ext cx="889000" cy="6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31866</xdr:rowOff>
    </xdr:from>
    <xdr:to>
      <xdr:col>41</xdr:col>
      <xdr:colOff>50800</xdr:colOff>
      <xdr:row>52</xdr:row>
      <xdr:rowOff>92086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8947266"/>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52487</xdr:rowOff>
    </xdr:from>
    <xdr:to>
      <xdr:col>55</xdr:col>
      <xdr:colOff>50800</xdr:colOff>
      <xdr:row>52</xdr:row>
      <xdr:rowOff>154087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89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75364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88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28223</xdr:rowOff>
    </xdr:from>
    <xdr:to>
      <xdr:col>50</xdr:col>
      <xdr:colOff>165100</xdr:colOff>
      <xdr:row>52</xdr:row>
      <xdr:rowOff>129823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89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146350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87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149348</xdr:rowOff>
    </xdr:from>
    <xdr:to>
      <xdr:col>46</xdr:col>
      <xdr:colOff>38100</xdr:colOff>
      <xdr:row>52</xdr:row>
      <xdr:rowOff>79498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889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96025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86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41286</xdr:rowOff>
    </xdr:from>
    <xdr:to>
      <xdr:col>41</xdr:col>
      <xdr:colOff>101600</xdr:colOff>
      <xdr:row>52</xdr:row>
      <xdr:rowOff>142886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89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159413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7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152516</xdr:rowOff>
    </xdr:from>
    <xdr:to>
      <xdr:col>36</xdr:col>
      <xdr:colOff>165100</xdr:colOff>
      <xdr:row>52</xdr:row>
      <xdr:rowOff>82666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88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99193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6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100217</xdr:rowOff>
    </xdr:from>
    <xdr:to>
      <xdr:col>55</xdr:col>
      <xdr:colOff>0</xdr:colOff>
      <xdr:row>78</xdr:row>
      <xdr:rowOff>140027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73317"/>
          <a:ext cx="8382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145382</xdr:rowOff>
    </xdr:from>
    <xdr:to>
      <xdr:col>50</xdr:col>
      <xdr:colOff>114300</xdr:colOff>
      <xdr:row>78</xdr:row>
      <xdr:rowOff>100217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47032"/>
          <a:ext cx="889000" cy="12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73814</xdr:rowOff>
    </xdr:from>
    <xdr:to>
      <xdr:col>45</xdr:col>
      <xdr:colOff>177800</xdr:colOff>
      <xdr:row>77</xdr:row>
      <xdr:rowOff>145382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04014"/>
          <a:ext cx="889000" cy="24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73814</xdr:rowOff>
    </xdr:from>
    <xdr:to>
      <xdr:col>41</xdr:col>
      <xdr:colOff>50800</xdr:colOff>
      <xdr:row>78</xdr:row>
      <xdr:rowOff>42152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04014"/>
          <a:ext cx="889000" cy="3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89227</xdr:rowOff>
    </xdr:from>
    <xdr:to>
      <xdr:col>55</xdr:col>
      <xdr:colOff>50800</xdr:colOff>
      <xdr:row>79</xdr:row>
      <xdr:rowOff>19377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4154</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49417</xdr:rowOff>
    </xdr:from>
    <xdr:to>
      <xdr:col>50</xdr:col>
      <xdr:colOff>165100</xdr:colOff>
      <xdr:row>78</xdr:row>
      <xdr:rowOff>151017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142144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35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94582</xdr:rowOff>
    </xdr:from>
    <xdr:to>
      <xdr:col>46</xdr:col>
      <xdr:colOff>38100</xdr:colOff>
      <xdr:row>78</xdr:row>
      <xdr:rowOff>24732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3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23014</xdr:rowOff>
    </xdr:from>
    <xdr:to>
      <xdr:col>41</xdr:col>
      <xdr:colOff>101600</xdr:colOff>
      <xdr:row>76</xdr:row>
      <xdr:rowOff>124614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115741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162802</xdr:rowOff>
    </xdr:from>
    <xdr:to>
      <xdr:col>36</xdr:col>
      <xdr:colOff>165100</xdr:colOff>
      <xdr:row>78</xdr:row>
      <xdr:rowOff>92952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84079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82420</xdr:rowOff>
    </xdr:from>
    <xdr:to>
      <xdr:col>55</xdr:col>
      <xdr:colOff>0</xdr:colOff>
      <xdr:row>97</xdr:row>
      <xdr:rowOff>83693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713070"/>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83693</xdr:rowOff>
    </xdr:from>
    <xdr:to>
      <xdr:col>50</xdr:col>
      <xdr:colOff>114300</xdr:colOff>
      <xdr:row>97</xdr:row>
      <xdr:rowOff>94551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71434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85849</xdr:rowOff>
    </xdr:from>
    <xdr:to>
      <xdr:col>45</xdr:col>
      <xdr:colOff>177800</xdr:colOff>
      <xdr:row>97</xdr:row>
      <xdr:rowOff>94551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16499"/>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57469</xdr:rowOff>
    </xdr:from>
    <xdr:to>
      <xdr:col>41</xdr:col>
      <xdr:colOff>50800</xdr:colOff>
      <xdr:row>97</xdr:row>
      <xdr:rowOff>85849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88119"/>
          <a:ext cx="889000" cy="2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31620</xdr:rowOff>
    </xdr:from>
    <xdr:to>
      <xdr:col>55</xdr:col>
      <xdr:colOff>50800</xdr:colOff>
      <xdr:row>97</xdr:row>
      <xdr:rowOff>133220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54497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1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32893</xdr:rowOff>
    </xdr:from>
    <xdr:to>
      <xdr:col>50</xdr:col>
      <xdr:colOff>165100</xdr:colOff>
      <xdr:row>97</xdr:row>
      <xdr:rowOff>134493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151020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4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43751</xdr:rowOff>
    </xdr:from>
    <xdr:to>
      <xdr:col>46</xdr:col>
      <xdr:colOff>38100</xdr:colOff>
      <xdr:row>97</xdr:row>
      <xdr:rowOff>145351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161878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4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35049</xdr:rowOff>
    </xdr:from>
    <xdr:to>
      <xdr:col>41</xdr:col>
      <xdr:colOff>101600</xdr:colOff>
      <xdr:row>97</xdr:row>
      <xdr:rowOff>136649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153176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6669</xdr:rowOff>
    </xdr:from>
    <xdr:to>
      <xdr:col>36</xdr:col>
      <xdr:colOff>165100</xdr:colOff>
      <xdr:row>97</xdr:row>
      <xdr:rowOff>108269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124796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128905</xdr:rowOff>
    </xdr:from>
    <xdr:to>
      <xdr:col>85</xdr:col>
      <xdr:colOff>127000</xdr:colOff>
      <xdr:row>35</xdr:row>
      <xdr:rowOff>164338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958205"/>
          <a:ext cx="8382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164338</xdr:rowOff>
    </xdr:from>
    <xdr:to>
      <xdr:col>81</xdr:col>
      <xdr:colOff>50800</xdr:colOff>
      <xdr:row>36</xdr:row>
      <xdr:rowOff>26797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6508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26797</xdr:rowOff>
    </xdr:from>
    <xdr:to>
      <xdr:col>76</xdr:col>
      <xdr:colOff>114300</xdr:colOff>
      <xdr:row>36</xdr:row>
      <xdr:rowOff>96647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98997"/>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48768</xdr:rowOff>
    </xdr:from>
    <xdr:to>
      <xdr:col>71</xdr:col>
      <xdr:colOff>177800</xdr:colOff>
      <xdr:row>36</xdr:row>
      <xdr:rowOff>96647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049518"/>
          <a:ext cx="889000" cy="2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78105</xdr:rowOff>
    </xdr:from>
    <xdr:to>
      <xdr:col>85</xdr:col>
      <xdr:colOff>177800</xdr:colOff>
      <xdr:row>35</xdr:row>
      <xdr:rowOff>8255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100982</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57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113538</xdr:rowOff>
    </xdr:from>
    <xdr:to>
      <xdr:col>81</xdr:col>
      <xdr:colOff>101600</xdr:colOff>
      <xdr:row>36</xdr:row>
      <xdr:rowOff>43688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60215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58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147447</xdr:rowOff>
    </xdr:from>
    <xdr:to>
      <xdr:col>76</xdr:col>
      <xdr:colOff>165100</xdr:colOff>
      <xdr:row>36</xdr:row>
      <xdr:rowOff>77597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94124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45847</xdr:rowOff>
    </xdr:from>
    <xdr:to>
      <xdr:col>72</xdr:col>
      <xdr:colOff>38100</xdr:colOff>
      <xdr:row>36</xdr:row>
      <xdr:rowOff>147447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163974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169418</xdr:rowOff>
    </xdr:from>
    <xdr:to>
      <xdr:col>67</xdr:col>
      <xdr:colOff>101600</xdr:colOff>
      <xdr:row>35</xdr:row>
      <xdr:rowOff>99568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116095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138309</xdr:rowOff>
    </xdr:from>
    <xdr:to>
      <xdr:col>85</xdr:col>
      <xdr:colOff>127000</xdr:colOff>
      <xdr:row>55</xdr:row>
      <xdr:rowOff>81197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396609"/>
          <a:ext cx="838200" cy="1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34334</xdr:rowOff>
    </xdr:from>
    <xdr:to>
      <xdr:col>81</xdr:col>
      <xdr:colOff>50800</xdr:colOff>
      <xdr:row>55</xdr:row>
      <xdr:rowOff>81197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46408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169932</xdr:rowOff>
    </xdr:from>
    <xdr:to>
      <xdr:col>76</xdr:col>
      <xdr:colOff>114300</xdr:colOff>
      <xdr:row>55</xdr:row>
      <xdr:rowOff>34334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428232"/>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169932</xdr:rowOff>
    </xdr:from>
    <xdr:to>
      <xdr:col>71</xdr:col>
      <xdr:colOff>177800</xdr:colOff>
      <xdr:row>54</xdr:row>
      <xdr:rowOff>170961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42823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87509</xdr:rowOff>
    </xdr:from>
    <xdr:to>
      <xdr:col>85</xdr:col>
      <xdr:colOff>177800</xdr:colOff>
      <xdr:row>55</xdr:row>
      <xdr:rowOff>17659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3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110386</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1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30397</xdr:rowOff>
    </xdr:from>
    <xdr:to>
      <xdr:col>81</xdr:col>
      <xdr:colOff>101600</xdr:colOff>
      <xdr:row>55</xdr:row>
      <xdr:rowOff>131997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4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148524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92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154984</xdr:rowOff>
    </xdr:from>
    <xdr:to>
      <xdr:col>76</xdr:col>
      <xdr:colOff>165100</xdr:colOff>
      <xdr:row>55</xdr:row>
      <xdr:rowOff>85134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4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101661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1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119132</xdr:rowOff>
    </xdr:from>
    <xdr:to>
      <xdr:col>72</xdr:col>
      <xdr:colOff>38100</xdr:colOff>
      <xdr:row>55</xdr:row>
      <xdr:rowOff>49282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65809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120161</xdr:rowOff>
    </xdr:from>
    <xdr:to>
      <xdr:col>67</xdr:col>
      <xdr:colOff>101600</xdr:colOff>
      <xdr:row>55</xdr:row>
      <xdr:rowOff>50311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3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66838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1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151588</xdr:rowOff>
    </xdr:from>
    <xdr:to>
      <xdr:col>85</xdr:col>
      <xdr:colOff>127000</xdr:colOff>
      <xdr:row>77</xdr:row>
      <xdr:rowOff>115239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181788"/>
          <a:ext cx="838200" cy="13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124477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15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115239</xdr:rowOff>
    </xdr:from>
    <xdr:to>
      <xdr:col>81</xdr:col>
      <xdr:colOff>50800</xdr:colOff>
      <xdr:row>77</xdr:row>
      <xdr:rowOff>119354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31688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46659</xdr:rowOff>
    </xdr:from>
    <xdr:to>
      <xdr:col>76</xdr:col>
      <xdr:colOff>114300</xdr:colOff>
      <xdr:row>77</xdr:row>
      <xdr:rowOff>119354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076859"/>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84379</xdr:rowOff>
    </xdr:from>
    <xdr:to>
      <xdr:col>71</xdr:col>
      <xdr:colOff>177800</xdr:colOff>
      <xdr:row>76</xdr:row>
      <xdr:rowOff>46659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2085879"/>
          <a:ext cx="889000" cy="99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54068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5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100788</xdr:rowOff>
    </xdr:from>
    <xdr:to>
      <xdr:col>85</xdr:col>
      <xdr:colOff>177800</xdr:colOff>
      <xdr:row>77</xdr:row>
      <xdr:rowOff>30938</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1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123665</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9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64439</xdr:rowOff>
    </xdr:from>
    <xdr:to>
      <xdr:col>81</xdr:col>
      <xdr:colOff>101600</xdr:colOff>
      <xdr:row>77</xdr:row>
      <xdr:rowOff>166039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77</xdr:row>
      <xdr:rowOff>157166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79317" y="1335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68554</xdr:rowOff>
    </xdr:from>
    <xdr:to>
      <xdr:col>76</xdr:col>
      <xdr:colOff>165100</xdr:colOff>
      <xdr:row>77</xdr:row>
      <xdr:rowOff>170154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2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161281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362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167309</xdr:rowOff>
    </xdr:from>
    <xdr:to>
      <xdr:col>72</xdr:col>
      <xdr:colOff>38100</xdr:colOff>
      <xdr:row>76</xdr:row>
      <xdr:rowOff>97459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0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88586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33579</xdr:rowOff>
    </xdr:from>
    <xdr:to>
      <xdr:col>67</xdr:col>
      <xdr:colOff>101600</xdr:colOff>
      <xdr:row>70</xdr:row>
      <xdr:rowOff>135179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03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151706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181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15836</xdr:rowOff>
    </xdr:from>
    <xdr:to>
      <xdr:col>85</xdr:col>
      <xdr:colOff>127000</xdr:colOff>
      <xdr:row>94</xdr:row>
      <xdr:rowOff>27533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132136"/>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15836</xdr:rowOff>
    </xdr:from>
    <xdr:to>
      <xdr:col>81</xdr:col>
      <xdr:colOff>50800</xdr:colOff>
      <xdr:row>94</xdr:row>
      <xdr:rowOff>18808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13213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168503</xdr:rowOff>
    </xdr:from>
    <xdr:to>
      <xdr:col>76</xdr:col>
      <xdr:colOff>114300</xdr:colOff>
      <xdr:row>94</xdr:row>
      <xdr:rowOff>18808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113353"/>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151588</xdr:rowOff>
    </xdr:from>
    <xdr:to>
      <xdr:col>71</xdr:col>
      <xdr:colOff>177800</xdr:colOff>
      <xdr:row>93</xdr:row>
      <xdr:rowOff>168503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096438"/>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148183</xdr:rowOff>
    </xdr:from>
    <xdr:to>
      <xdr:col>85</xdr:col>
      <xdr:colOff>177800</xdr:colOff>
      <xdr:row>94</xdr:row>
      <xdr:rowOff>78333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0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171060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9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136486</xdr:rowOff>
    </xdr:from>
    <xdr:to>
      <xdr:col>81</xdr:col>
      <xdr:colOff>101600</xdr:colOff>
      <xdr:row>94</xdr:row>
      <xdr:rowOff>66636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0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83163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8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139458</xdr:rowOff>
    </xdr:from>
    <xdr:to>
      <xdr:col>76</xdr:col>
      <xdr:colOff>165100</xdr:colOff>
      <xdr:row>94</xdr:row>
      <xdr:rowOff>69608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86135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8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117703</xdr:rowOff>
    </xdr:from>
    <xdr:to>
      <xdr:col>72</xdr:col>
      <xdr:colOff>38100</xdr:colOff>
      <xdr:row>94</xdr:row>
      <xdr:rowOff>47853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64380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8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100788</xdr:rowOff>
    </xdr:from>
    <xdr:to>
      <xdr:col>67</xdr:col>
      <xdr:colOff>101600</xdr:colOff>
      <xdr:row>94</xdr:row>
      <xdr:rowOff>30938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0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47465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8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新型コロナウイルス感染症の拡大防止等に係る経費が減少したことなどにより、衛生費が</a:t>
          </a:r>
          <a:r>
            <a:rPr kumimoji="1" lang="en-US" altLang="ja-JP" sz="1100">
              <a:solidFill>
                <a:schemeClr val="dk1"/>
              </a:solidFill>
              <a:effectLst/>
              <a:latin typeface="+mn-lt"/>
              <a:ea typeface="+mn-ea"/>
              <a:cs typeface="+mn-cs"/>
            </a:rPr>
            <a:t>5,109</a:t>
          </a:r>
          <a:r>
            <a:rPr kumimoji="1" lang="ja-JP" altLang="ja-JP" sz="1100">
              <a:solidFill>
                <a:schemeClr val="dk1"/>
              </a:solidFill>
              <a:effectLst/>
              <a:latin typeface="+mn-lt"/>
              <a:ea typeface="+mn-ea"/>
              <a:cs typeface="+mn-cs"/>
            </a:rPr>
            <a:t>円の減となっている。</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給与改定や定年引上げによる定年退職者の増加による人件費</a:t>
          </a:r>
          <a:r>
            <a:rPr kumimoji="1" lang="ja-JP" altLang="ja-JP" sz="1100">
              <a:solidFill>
                <a:schemeClr val="dk1"/>
              </a:solidFill>
              <a:effectLst/>
              <a:latin typeface="+mn-lt"/>
              <a:ea typeface="+mn-ea"/>
              <a:cs typeface="+mn-cs"/>
            </a:rPr>
            <a:t>の増加などにより、</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、警察費及び教育費</a:t>
          </a:r>
          <a:r>
            <a:rPr kumimoji="1" lang="ja-JP" altLang="ja-JP" sz="1100">
              <a:solidFill>
                <a:schemeClr val="dk1"/>
              </a:solidFill>
              <a:effectLst/>
              <a:latin typeface="+mn-lt"/>
              <a:ea typeface="+mn-ea"/>
              <a:cs typeface="+mn-cs"/>
            </a:rPr>
            <a:t>が昨年度に比べ住民一人当たり</a:t>
          </a:r>
          <a:r>
            <a:rPr kumimoji="1" lang="ja-JP" altLang="en-US" sz="1100">
              <a:solidFill>
                <a:schemeClr val="dk1"/>
              </a:solidFill>
              <a:effectLst/>
              <a:latin typeface="+mn-lt"/>
              <a:ea typeface="+mn-ea"/>
              <a:cs typeface="+mn-cs"/>
            </a:rPr>
            <a:t>それぞれ</a:t>
          </a:r>
          <a:r>
            <a:rPr kumimoji="1" lang="en-US" altLang="ja-JP" sz="1100">
              <a:solidFill>
                <a:schemeClr val="dk1"/>
              </a:solidFill>
              <a:effectLst/>
              <a:latin typeface="+mn-lt"/>
              <a:ea typeface="+mn-ea"/>
              <a:cs typeface="+mn-cs"/>
            </a:rPr>
            <a:t>5,928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1,629</a:t>
          </a:r>
          <a:r>
            <a:rPr kumimoji="1" lang="ja-JP" altLang="en-US" sz="1100">
              <a:solidFill>
                <a:schemeClr val="dk1"/>
              </a:solidFill>
              <a:effectLst/>
              <a:latin typeface="+mn-lt"/>
              <a:ea typeface="+mn-ea"/>
              <a:cs typeface="+mn-cs"/>
            </a:rPr>
            <a:t>円及び</a:t>
          </a:r>
          <a:r>
            <a:rPr kumimoji="1" lang="en-US" altLang="ja-JP" sz="1100">
              <a:solidFill>
                <a:schemeClr val="dk1"/>
              </a:solidFill>
              <a:effectLst/>
              <a:latin typeface="+mn-lt"/>
              <a:ea typeface="+mn-ea"/>
              <a:cs typeface="+mn-cs"/>
            </a:rPr>
            <a:t>6,002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u="none" strike="noStrike" kern="0" cap="none" spc="0" normalizeH="0" baseline="0" noProof="0">
              <a:ln>
                <a:noFill/>
              </a:ln>
              <a:solidFill>
                <a:prstClr val="black"/>
              </a:solidFill>
              <a:effectLst/>
              <a:uLnTx/>
              <a:uFillTx/>
              <a:latin typeface="+mn-lt"/>
              <a:ea typeface="+mn-ea"/>
              <a:cs typeface="+mn-cs"/>
            </a:rPr>
            <a:t>　令和２年度は、財政調整基金の全額取崩中止を行ったため、実質単年度収支は前年度に比べ改善しているが、実質収支には新型コロナウイルス感染症緊急包括支援交付金の国庫返納額が含まれており、これを除くと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0.28</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a:t>
          </a:r>
          <a:r>
            <a:rPr kumimoji="1" lang="en-US" altLang="ja-JP" sz="700" b="0" i="0" u="none" strike="noStrike" kern="0" cap="none" spc="0" normalizeH="0" baseline="0" noProof="0">
              <a:ln>
                <a:noFill/>
              </a:ln>
              <a:solidFill>
                <a:prstClr val="black"/>
              </a:solidFill>
              <a:effectLst/>
              <a:uLnTx/>
              <a:uFillTx/>
              <a:latin typeface="+mn-lt"/>
              <a:ea typeface="+mn-ea"/>
              <a:cs typeface="+mn-cs"/>
            </a:rPr>
            <a:t>0.06</a:t>
          </a:r>
          <a:r>
            <a:rPr kumimoji="1" lang="ja-JP" altLang="ja-JP" sz="700" b="0" i="0" u="none" strike="noStrike" kern="0" cap="none" spc="0" normalizeH="0" baseline="0" noProof="0">
              <a:ln>
                <a:noFill/>
              </a:ln>
              <a:solidFill>
                <a:prstClr val="black"/>
              </a:solidFill>
              <a:effectLst/>
              <a:uLnTx/>
              <a:uFillTx/>
              <a:latin typeface="+mn-lt"/>
              <a:ea typeface="+mn-ea"/>
              <a:cs typeface="+mn-cs"/>
            </a:rPr>
            <a:t>となる</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。令和３年度から令和５年度についても、</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実質単年度収支には国庫返納に備えた積み立てが含まれており、また、実質収支には国庫返納額が含まれている</a:t>
          </a:r>
          <a:r>
            <a:rPr kumimoji="1" lang="ja-JP" altLang="en-US" sz="700" b="0" i="0" u="none" strike="noStrike" kern="0" cap="none" spc="0" normalizeH="0" baseline="0" noProof="0">
              <a:ln>
                <a:noFill/>
              </a:ln>
              <a:solidFill>
                <a:prstClr val="black"/>
              </a:solidFill>
              <a:effectLst/>
              <a:uLnTx/>
              <a:uFillTx/>
              <a:latin typeface="+mn-lt"/>
              <a:ea typeface="+mn-ea"/>
              <a:cs typeface="+mn-cs"/>
            </a:rPr>
            <a:t>ため、</a:t>
          </a:r>
          <a:r>
            <a:rPr kumimoji="1" lang="ja-JP" altLang="ja-JP" sz="700" b="0" i="0" u="none" strike="noStrike" kern="0" cap="none" spc="0" normalizeH="0" baseline="0" noProof="0">
              <a:ln>
                <a:noFill/>
              </a:ln>
              <a:solidFill>
                <a:prstClr val="black"/>
              </a:solidFill>
              <a:effectLst/>
              <a:uLnTx/>
              <a:uFillTx/>
              <a:latin typeface="+mn-lt"/>
              <a:ea typeface="+mn-ea"/>
              <a:cs typeface="+mn-cs"/>
            </a:rPr>
            <a:t>これを除くと、</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令和３年度は、</a:t>
          </a:r>
          <a:r>
            <a:rPr kumimoji="1" lang="ja-JP" altLang="ja-JP" sz="700" b="0" i="0" u="none" strike="noStrike" kern="0" cap="none" spc="0" normalizeH="0" baseline="0" noProof="0">
              <a:ln>
                <a:noFill/>
              </a:ln>
              <a:solidFill>
                <a:prstClr val="black"/>
              </a:solidFill>
              <a:effectLst/>
              <a:uLnTx/>
              <a:uFillTx/>
              <a:latin typeface="+mn-lt"/>
              <a:ea typeface="+mn-ea"/>
              <a:cs typeface="+mn-cs"/>
            </a:rPr>
            <a:t>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1.90</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a:t>
          </a:r>
          <a:r>
            <a:rPr kumimoji="1" lang="en-US" altLang="ja-JP" sz="700" b="0" i="0" u="none" strike="noStrike" kern="0" cap="none" spc="0" normalizeH="0" baseline="0" noProof="0">
              <a:ln>
                <a:noFill/>
              </a:ln>
              <a:solidFill>
                <a:prstClr val="black"/>
              </a:solidFill>
              <a:effectLst/>
              <a:uLnTx/>
              <a:uFillTx/>
              <a:latin typeface="+mn-lt"/>
              <a:ea typeface="+mn-ea"/>
              <a:cs typeface="+mn-cs"/>
            </a:rPr>
            <a:t>7.93</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、令和４年度は、</a:t>
          </a:r>
          <a:r>
            <a:rPr kumimoji="1" lang="ja-JP" altLang="ja-JP" sz="700" b="0" i="0" u="none" strike="noStrike" kern="0" cap="none" spc="0" normalizeH="0" baseline="0" noProof="0">
              <a:ln>
                <a:noFill/>
              </a:ln>
              <a:solidFill>
                <a:prstClr val="black"/>
              </a:solidFill>
              <a:effectLst/>
              <a:uLnTx/>
              <a:uFillTx/>
              <a:latin typeface="+mn-lt"/>
              <a:ea typeface="+mn-ea"/>
              <a:cs typeface="+mn-cs"/>
            </a:rPr>
            <a:t>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0.46</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、実質単年度収支は△</a:t>
          </a:r>
          <a:r>
            <a:rPr kumimoji="1" lang="en-US" altLang="ja-JP" sz="700" b="0" i="0" u="none" strike="noStrike" kern="0" cap="none" spc="0" normalizeH="0" baseline="0" noProof="0">
              <a:ln>
                <a:noFill/>
              </a:ln>
              <a:solidFill>
                <a:prstClr val="black"/>
              </a:solidFill>
              <a:effectLst/>
              <a:uLnTx/>
              <a:uFillTx/>
              <a:latin typeface="+mn-lt"/>
              <a:ea typeface="+mn-ea"/>
              <a:cs typeface="+mn-cs"/>
            </a:rPr>
            <a:t>2.39</a:t>
          </a:r>
          <a:r>
            <a:rPr kumimoji="1" lang="ja-JP" altLang="ja-JP"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、交付税精算分を除いた財政調整基金残高は</a:t>
          </a:r>
          <a:r>
            <a:rPr kumimoji="1" lang="en-US" altLang="ja-JP" sz="700" b="0" i="0" u="none" strike="noStrike" kern="0" cap="none" spc="0" normalizeH="0" baseline="0" noProof="0">
              <a:ln>
                <a:noFill/>
              </a:ln>
              <a:solidFill>
                <a:prstClr val="black"/>
              </a:solidFill>
              <a:effectLst/>
              <a:uLnTx/>
              <a:uFillTx/>
              <a:latin typeface="+mn-lt"/>
              <a:ea typeface="+mn-ea"/>
              <a:cs typeface="+mn-cs"/>
            </a:rPr>
            <a:t>4.35</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、令和５年度は、実質収支額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0.41</a:t>
          </a:r>
          <a:r>
            <a:rPr kumimoji="1" lang="ja-JP" altLang="en-US" sz="700" b="0" i="0" u="none" strike="noStrike" kern="0" cap="none" spc="0" normalizeH="0" baseline="0" noProof="0">
              <a:ln>
                <a:noFill/>
              </a:ln>
              <a:solidFill>
                <a:prstClr val="black"/>
              </a:solidFill>
              <a:effectLst/>
              <a:uLnTx/>
              <a:uFillTx/>
              <a:latin typeface="+mn-lt"/>
              <a:ea typeface="+mn-ea"/>
              <a:cs typeface="+mn-cs"/>
            </a:rPr>
            <a:t>、実質単年度収支は△</a:t>
          </a:r>
          <a:r>
            <a:rPr kumimoji="1" lang="en-US" altLang="ja-JP" sz="700" b="0" i="0" u="none" strike="noStrike" kern="0" cap="none" spc="0" normalizeH="0" baseline="0" noProof="0">
              <a:ln>
                <a:noFill/>
              </a:ln>
              <a:solidFill>
                <a:prstClr val="black"/>
              </a:solidFill>
              <a:effectLst/>
              <a:uLnTx/>
              <a:uFillTx/>
              <a:latin typeface="+mn-lt"/>
              <a:ea typeface="+mn-ea"/>
              <a:cs typeface="+mn-cs"/>
            </a:rPr>
            <a:t>1.48</a:t>
          </a:r>
          <a:r>
            <a:rPr kumimoji="1" lang="ja-JP" altLang="en-US"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、交付税精算分を除いた財政調整基金残高は</a:t>
          </a:r>
          <a:r>
            <a:rPr kumimoji="1" lang="en-US" altLang="ja-JP" sz="700" b="0" i="0" u="none" strike="noStrike" kern="0" cap="none" spc="0" normalizeH="0" baseline="0" noProof="0">
              <a:ln>
                <a:noFill/>
              </a:ln>
              <a:solidFill>
                <a:prstClr val="black"/>
              </a:solidFill>
              <a:effectLst/>
              <a:uLnTx/>
              <a:uFillTx/>
              <a:latin typeface="+mn-lt"/>
              <a:ea typeface="+mn-ea"/>
              <a:cs typeface="+mn-cs"/>
            </a:rPr>
            <a:t>4.36</a:t>
          </a:r>
          <a:r>
            <a:rPr kumimoji="1" lang="ja-JP" altLang="en-US" sz="700" b="0" i="0" u="none" strike="noStrike" kern="0" cap="none" spc="0" normalizeH="0" baseline="0" noProof="0">
              <a:ln>
                <a:noFill/>
              </a:ln>
              <a:solidFill>
                <a:prstClr val="black"/>
              </a:solidFill>
              <a:effectLst/>
              <a:uLnTx/>
              <a:uFillTx/>
              <a:latin typeface="+mn-lt"/>
              <a:ea typeface="+mn-ea"/>
              <a:cs typeface="+mn-cs"/>
            </a:rPr>
            <a:t>となる。令和６年度は、国庫返納に備えた積み立てが含まれておらず、実質収支額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0.40</a:t>
          </a:r>
          <a:r>
            <a:rPr kumimoji="1" lang="ja-JP" altLang="en-US" sz="700" b="0" i="0" u="none" strike="noStrike" kern="0" cap="none" spc="0" normalizeH="0" baseline="0" noProof="0">
              <a:ln>
                <a:noFill/>
              </a:ln>
              <a:solidFill>
                <a:prstClr val="black"/>
              </a:solidFill>
              <a:effectLst/>
              <a:uLnTx/>
              <a:uFillTx/>
              <a:latin typeface="+mn-lt"/>
              <a:ea typeface="+mn-ea"/>
              <a:cs typeface="+mn-cs"/>
            </a:rPr>
            <a:t>、実質単年度収支は</a:t>
          </a:r>
          <a:r>
            <a:rPr kumimoji="1" lang="en-US" altLang="ja-JP" sz="700" b="0" i="0" u="none" strike="noStrike" kern="0" cap="none" spc="0" normalizeH="0" baseline="0" noProof="0">
              <a:ln>
                <a:noFill/>
              </a:ln>
              <a:solidFill>
                <a:prstClr val="black"/>
              </a:solidFill>
              <a:effectLst/>
              <a:uLnTx/>
              <a:uFillTx/>
              <a:latin typeface="+mn-lt"/>
              <a:ea typeface="+mn-ea"/>
              <a:cs typeface="+mn-cs"/>
            </a:rPr>
            <a:t>1.66</a:t>
          </a:r>
          <a:r>
            <a:rPr kumimoji="1" lang="ja-JP" altLang="en-US"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、交付税精算分を除いた財政調整基金残高は</a:t>
          </a:r>
          <a:r>
            <a:rPr kumimoji="1" lang="en-US" altLang="ja-JP" sz="700" b="0" i="0" u="none" strike="noStrike" kern="0" cap="none" spc="0" normalizeH="0" baseline="0" noProof="0">
              <a:ln>
                <a:noFill/>
              </a:ln>
              <a:solidFill>
                <a:prstClr val="black"/>
              </a:solidFill>
              <a:effectLst/>
              <a:uLnTx/>
              <a:uFillTx/>
              <a:latin typeface="+mn-lt"/>
              <a:ea typeface="+mn-ea"/>
              <a:cs typeface="+mn-cs"/>
            </a:rPr>
            <a:t>4.42</a:t>
          </a:r>
          <a:r>
            <a:rPr kumimoji="1" lang="ja-JP" altLang="en-US" sz="700" b="0" i="0" u="none" strike="noStrike" kern="0" cap="none" spc="0" normalizeH="0" baseline="0" noProof="0">
              <a:ln>
                <a:noFill/>
              </a:ln>
              <a:solidFill>
                <a:prstClr val="black"/>
              </a:solidFill>
              <a:effectLst/>
              <a:uLnTx/>
              <a:uFillTx/>
              <a:latin typeface="+mn-lt"/>
              <a:ea typeface="+mn-ea"/>
              <a:cs typeface="+mn-cs"/>
            </a:rPr>
            <a:t>となる。</a:t>
          </a:r>
          <a:endParaRPr kumimoji="0" lang="ja-JP"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u="none" strike="noStrike" kern="0" cap="none" spc="0" normalizeH="0" baseline="0" noProof="0">
              <a:ln>
                <a:noFill/>
              </a:ln>
              <a:solidFill>
                <a:prstClr val="black"/>
              </a:solidFill>
              <a:effectLst/>
              <a:uLnTx/>
              <a:uFillTx/>
              <a:latin typeface="+mn-lt"/>
              <a:ea typeface="+mn-ea"/>
              <a:cs typeface="+mn-cs"/>
            </a:rPr>
            <a:t>　</a:t>
          </a:r>
          <a:r>
            <a:rPr kumimoji="1" lang="ja-JP" altLang="en-US" sz="700" b="0" i="0" u="none" strike="noStrike" kern="0" cap="none" spc="0" normalizeH="0" baseline="0" noProof="0">
              <a:ln>
                <a:noFill/>
              </a:ln>
              <a:solidFill>
                <a:prstClr val="black"/>
              </a:solidFill>
              <a:effectLst/>
              <a:uLnTx/>
              <a:uFillTx/>
              <a:latin typeface="+mn-lt"/>
              <a:ea typeface="+mn-ea"/>
              <a:cs typeface="+mn-cs"/>
            </a:rPr>
            <a:t>近年は税収が好調な傾向にあり、交付税精算分を含む</a:t>
          </a:r>
          <a:r>
            <a:rPr kumimoji="1" lang="ja-JP" altLang="ja-JP" sz="700" b="0" i="0" u="none" strike="noStrike" kern="0" cap="none" spc="0" normalizeH="0" baseline="0" noProof="0">
              <a:ln>
                <a:noFill/>
              </a:ln>
              <a:solidFill>
                <a:prstClr val="black"/>
              </a:solidFill>
              <a:effectLst/>
              <a:uLnTx/>
              <a:uFillTx/>
              <a:latin typeface="+mn-lt"/>
              <a:ea typeface="+mn-ea"/>
              <a:cs typeface="+mn-cs"/>
            </a:rPr>
            <a:t>財政調整基金残高は標準財政規模比</a:t>
          </a:r>
          <a:r>
            <a:rPr kumimoji="1" lang="ja-JP" altLang="en-US" sz="700" b="0" i="0" u="none" strike="noStrike" kern="0" cap="none" spc="0" normalizeH="0" baseline="0" noProof="0">
              <a:ln>
                <a:noFill/>
              </a:ln>
              <a:solidFill>
                <a:prstClr val="black"/>
              </a:solidFill>
              <a:effectLst/>
              <a:uLnTx/>
              <a:uFillTx/>
              <a:latin typeface="+mn-lt"/>
              <a:ea typeface="+mn-ea"/>
              <a:cs typeface="+mn-cs"/>
            </a:rPr>
            <a:t>８</a:t>
          </a:r>
          <a:r>
            <a:rPr kumimoji="1" lang="ja-JP" altLang="ja-JP" sz="700" b="0" i="0" u="none" strike="noStrike" kern="0" cap="none" spc="0" normalizeH="0" baseline="0" noProof="0">
              <a:ln>
                <a:noFill/>
              </a:ln>
              <a:solidFill>
                <a:prstClr val="black"/>
              </a:solidFill>
              <a:effectLst/>
              <a:uLnTx/>
              <a:uFillTx/>
              <a:latin typeface="+mn-lt"/>
              <a:ea typeface="+mn-ea"/>
              <a:cs typeface="+mn-cs"/>
            </a:rPr>
            <a:t>％</a:t>
          </a:r>
          <a:r>
            <a:rPr kumimoji="1" lang="ja-JP" altLang="en-US" sz="700" b="0" i="0" u="none" strike="noStrike" kern="0" cap="none" spc="0" normalizeH="0" baseline="0" noProof="0">
              <a:ln>
                <a:noFill/>
              </a:ln>
              <a:solidFill>
                <a:prstClr val="black"/>
              </a:solidFill>
              <a:effectLst/>
              <a:uLnTx/>
              <a:uFillTx/>
              <a:latin typeface="+mn-lt"/>
              <a:ea typeface="+mn-ea"/>
              <a:cs typeface="+mn-cs"/>
            </a:rPr>
            <a:t>前後で推移している。</a:t>
          </a:r>
          <a:endParaRPr kumimoji="0" lang="ja-JP"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700" b="0" i="0" u="none" strike="noStrike" kern="0" cap="none" spc="0" normalizeH="0" baseline="0" noProof="0">
              <a:ln>
                <a:noFill/>
              </a:ln>
              <a:solidFill>
                <a:prstClr val="black"/>
              </a:solidFill>
              <a:effectLst/>
              <a:uLnTx/>
              <a:uFillTx/>
              <a:latin typeface="+mn-lt"/>
              <a:ea typeface="+mn-ea"/>
              <a:cs typeface="+mn-cs"/>
            </a:rPr>
            <a:t>【</a:t>
          </a:r>
          <a:r>
            <a:rPr kumimoji="1" lang="ja-JP" altLang="ja-JP" sz="700" b="0" i="0" u="none" strike="noStrike" kern="0" cap="none" spc="0" normalizeH="0" baseline="0" noProof="0">
              <a:ln>
                <a:noFill/>
              </a:ln>
              <a:solidFill>
                <a:prstClr val="black"/>
              </a:solidFill>
              <a:effectLst/>
              <a:uLnTx/>
              <a:uFillTx/>
              <a:latin typeface="+mn-lt"/>
              <a:ea typeface="+mn-ea"/>
              <a:cs typeface="+mn-cs"/>
            </a:rPr>
            <a:t>令和</a:t>
          </a:r>
          <a:r>
            <a:rPr kumimoji="1" lang="ja-JP" altLang="en-US" sz="700" b="0" i="0" u="none" strike="noStrike" kern="0" cap="none" spc="0" normalizeH="0" baseline="0" noProof="0">
              <a:ln>
                <a:noFill/>
              </a:ln>
              <a:solidFill>
                <a:prstClr val="black"/>
              </a:solidFill>
              <a:effectLst/>
              <a:uLnTx/>
              <a:uFillTx/>
              <a:latin typeface="+mn-lt"/>
              <a:ea typeface="+mn-ea"/>
              <a:cs typeface="+mn-cs"/>
            </a:rPr>
            <a:t>７</a:t>
          </a:r>
          <a:r>
            <a:rPr kumimoji="1" lang="ja-JP" altLang="ja-JP" sz="7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700" b="0" i="0" u="none" strike="noStrike" kern="0" cap="none" spc="0" normalizeH="0" baseline="0" noProof="0">
              <a:ln>
                <a:noFill/>
              </a:ln>
              <a:solidFill>
                <a:prstClr val="black"/>
              </a:solidFill>
              <a:effectLst/>
              <a:uLnTx/>
              <a:uFillTx/>
              <a:latin typeface="+mn-lt"/>
              <a:ea typeface="+mn-ea"/>
              <a:cs typeface="+mn-cs"/>
            </a:rPr>
            <a:t>】</a:t>
          </a:r>
          <a:r>
            <a:rPr kumimoji="1" lang="ja-JP" altLang="ja-JP" sz="700" b="0" i="0" u="none" strike="noStrike" kern="0" cap="none" spc="0" normalizeH="0" baseline="0" noProof="0">
              <a:ln>
                <a:noFill/>
              </a:ln>
              <a:solidFill>
                <a:prstClr val="black"/>
              </a:solidFill>
              <a:effectLst/>
              <a:uLnTx/>
              <a:uFillTx/>
              <a:latin typeface="+mn-lt"/>
              <a:ea typeface="+mn-ea"/>
              <a:cs typeface="+mn-cs"/>
            </a:rPr>
            <a:t>に基づき、中長期的には、</a:t>
          </a:r>
          <a:r>
            <a:rPr kumimoji="1" lang="ja-JP" altLang="en-US"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交付税精算分を除いた財政調整基金残高が</a:t>
          </a:r>
          <a:r>
            <a:rPr kumimoji="1" lang="ja-JP" altLang="ja-JP" sz="700" b="0" i="0" u="none" strike="noStrike" kern="0" cap="none" spc="0" normalizeH="0" baseline="0" noProof="0">
              <a:ln>
                <a:noFill/>
              </a:ln>
              <a:solidFill>
                <a:prstClr val="black"/>
              </a:solidFill>
              <a:effectLst/>
              <a:uLnTx/>
              <a:uFillTx/>
              <a:latin typeface="+mn-lt"/>
              <a:ea typeface="+mn-ea"/>
              <a:cs typeface="+mn-cs"/>
            </a:rPr>
            <a:t>標準財政規模の５％に相当する額を積立目標とし、それ以降も、</a:t>
          </a:r>
          <a:r>
            <a:rPr kumimoji="1" lang="ja-JP" altLang="en-US" sz="700" b="0" i="0" u="none" strike="noStrike" kern="0" cap="none" spc="0" normalizeH="0" baseline="0" noProof="0">
              <a:ln>
                <a:noFill/>
              </a:ln>
              <a:solidFill>
                <a:prstClr val="black"/>
              </a:solidFill>
              <a:effectLst/>
              <a:uLnTx/>
              <a:uFillTx/>
              <a:latin typeface="+mn-lt"/>
              <a:ea typeface="+mn-ea"/>
              <a:cs typeface="+mn-cs"/>
            </a:rPr>
            <a:t>着実な積立を行う</a:t>
          </a:r>
          <a:r>
            <a:rPr kumimoji="1" lang="ja-JP" altLang="ja-JP" sz="700" b="0" i="0" u="none" strike="noStrike" kern="0" cap="none" spc="0" normalizeH="0" baseline="0" noProof="0">
              <a:ln>
                <a:noFill/>
              </a:ln>
              <a:solidFill>
                <a:prstClr val="black"/>
              </a:solidFill>
              <a:effectLst/>
              <a:uLnTx/>
              <a:uFillTx/>
              <a:latin typeface="+mn-lt"/>
              <a:ea typeface="+mn-ea"/>
              <a:cs typeface="+mn-cs"/>
            </a:rPr>
            <a:t>こととしている。</a:t>
          </a:r>
          <a:endParaRPr kumimoji="0" lang="ja-JP" altLang="ja-JP" sz="7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いずれの会計においても、実質赤字額、資金不足額は生じていない。引き続き持続可能な財政運営・健全経営に努める。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742640366</v>
      </c>
      <c r="BO4" s="370"/>
      <c r="BP4" s="370"/>
      <c r="BQ4" s="370"/>
      <c r="BR4" s="370"/>
      <c r="BS4" s="370"/>
      <c r="BT4" s="370"/>
      <c r="BU4" s="371"/>
      <c r="BV4" s="369">
        <v>730821476</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0.4</v>
      </c>
      <c r="CU4" s="413"/>
      <c r="CV4" s="413"/>
      <c r="CW4" s="413"/>
      <c r="CX4" s="413"/>
      <c r="CY4" s="413"/>
      <c r="CZ4" s="413"/>
      <c r="DA4" s="414"/>
      <c r="DB4" s="412">
        <v>0.5</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733805981</v>
      </c>
      <c r="BO5" s="380"/>
      <c r="BP5" s="380"/>
      <c r="BQ5" s="380"/>
      <c r="BR5" s="380"/>
      <c r="BS5" s="380"/>
      <c r="BT5" s="380"/>
      <c r="BU5" s="381"/>
      <c r="BV5" s="379">
        <v>721336380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94.1</v>
      </c>
      <c r="CU5" s="416"/>
      <c r="CV5" s="416"/>
      <c r="CW5" s="416"/>
      <c r="CX5" s="416"/>
      <c r="CY5" s="416"/>
      <c r="CZ5" s="416"/>
      <c r="DA5" s="417"/>
      <c r="DB5" s="415">
        <v>96.2</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12900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8834385</v>
      </c>
      <c r="BO6" s="380"/>
      <c r="BP6" s="380"/>
      <c r="BQ6" s="380"/>
      <c r="BR6" s="380"/>
      <c r="BS6" s="380"/>
      <c r="BT6" s="380"/>
      <c r="BU6" s="381"/>
      <c r="BV6" s="379">
        <v>9485096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94.7</v>
      </c>
      <c r="CU6" s="386"/>
      <c r="CV6" s="386"/>
      <c r="CW6" s="386"/>
      <c r="CX6" s="386"/>
      <c r="CY6" s="386"/>
      <c r="CZ6" s="386"/>
      <c r="DA6" s="387"/>
      <c r="DB6" s="385">
        <v>97.5</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3</v>
      </c>
      <c r="AJ7" s="373"/>
      <c r="AK7" s="373"/>
      <c r="AL7" s="373"/>
      <c r="AM7" s="373"/>
      <c r="AN7" s="373"/>
      <c r="AO7" s="373"/>
      <c r="AP7" s="374"/>
      <c r="AQ7" s="372">
        <v>10200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7059039</v>
      </c>
      <c r="BO7" s="380"/>
      <c r="BP7" s="380"/>
      <c r="BQ7" s="380"/>
      <c r="BR7" s="380"/>
      <c r="BS7" s="380"/>
      <c r="BT7" s="380"/>
      <c r="BU7" s="381"/>
      <c r="BV7" s="379">
        <v>7280937</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438633541</v>
      </c>
      <c r="CU7" s="380"/>
      <c r="CV7" s="380"/>
      <c r="CW7" s="380"/>
      <c r="CX7" s="380"/>
      <c r="CY7" s="380"/>
      <c r="CZ7" s="380"/>
      <c r="DA7" s="381"/>
      <c r="DB7" s="379">
        <v>432540929</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8900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1775346</v>
      </c>
      <c r="BO8" s="380"/>
      <c r="BP8" s="380"/>
      <c r="BQ8" s="380"/>
      <c r="BR8" s="380"/>
      <c r="BS8" s="380"/>
      <c r="BT8" s="380"/>
      <c r="BU8" s="381"/>
      <c r="BV8" s="379">
        <v>2204159</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0.52853000000000006</v>
      </c>
      <c r="CU8" s="462"/>
      <c r="CV8" s="462"/>
      <c r="CW8" s="462"/>
      <c r="CX8" s="462"/>
      <c r="CY8" s="462"/>
      <c r="CZ8" s="462"/>
      <c r="DA8" s="463"/>
      <c r="DB8" s="461">
        <v>0.50575999999999999</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1888432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10000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-428813</v>
      </c>
      <c r="BO9" s="380"/>
      <c r="BP9" s="380"/>
      <c r="BQ9" s="380"/>
      <c r="BR9" s="380"/>
      <c r="BS9" s="380"/>
      <c r="BT9" s="380"/>
      <c r="BU9" s="381"/>
      <c r="BV9" s="379">
        <v>-3129525</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17.2</v>
      </c>
      <c r="CU9" s="416"/>
      <c r="CV9" s="416"/>
      <c r="CW9" s="416"/>
      <c r="CX9" s="416"/>
      <c r="CY9" s="416"/>
      <c r="CZ9" s="416"/>
      <c r="DA9" s="417"/>
      <c r="DB9" s="415">
        <v>18.399999999999999</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1921525</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9000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17604644</v>
      </c>
      <c r="BO10" s="380"/>
      <c r="BP10" s="380"/>
      <c r="BQ10" s="380"/>
      <c r="BR10" s="380"/>
      <c r="BS10" s="380"/>
      <c r="BT10" s="380"/>
      <c r="BU10" s="381"/>
      <c r="BV10" s="379">
        <v>4381627</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53</v>
      </c>
      <c r="AJ11" s="373"/>
      <c r="AK11" s="373"/>
      <c r="AL11" s="373"/>
      <c r="AM11" s="373"/>
      <c r="AN11" s="373"/>
      <c r="AO11" s="373"/>
      <c r="AP11" s="374"/>
      <c r="AQ11" s="372">
        <v>8400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1835478</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9912639</v>
      </c>
      <c r="BO12" s="380"/>
      <c r="BP12" s="380"/>
      <c r="BQ12" s="380"/>
      <c r="BR12" s="380"/>
      <c r="BS12" s="380"/>
      <c r="BT12" s="380"/>
      <c r="BU12" s="381"/>
      <c r="BV12" s="379">
        <v>10607371</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1797360</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7263192</v>
      </c>
      <c r="BO13" s="380"/>
      <c r="BP13" s="380"/>
      <c r="BQ13" s="380"/>
      <c r="BR13" s="380"/>
      <c r="BS13" s="380"/>
      <c r="BT13" s="380"/>
      <c r="BU13" s="381"/>
      <c r="BV13" s="379">
        <v>-9355269</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10.9</v>
      </c>
      <c r="CU13" s="416"/>
      <c r="CV13" s="416"/>
      <c r="CW13" s="416"/>
      <c r="CX13" s="416"/>
      <c r="CY13" s="416"/>
      <c r="CZ13" s="416"/>
      <c r="DA13" s="417"/>
      <c r="DB13" s="415">
        <v>10.9</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1851125</v>
      </c>
      <c r="S14" s="508"/>
      <c r="T14" s="508"/>
      <c r="U14" s="508"/>
      <c r="V14" s="509"/>
      <c r="W14" s="424"/>
      <c r="X14" s="425"/>
      <c r="Y14" s="426"/>
      <c r="Z14" s="458" t="s">
        <v>131</v>
      </c>
      <c r="AA14" s="459"/>
      <c r="AB14" s="459"/>
      <c r="AC14" s="459"/>
      <c r="AD14" s="459"/>
      <c r="AE14" s="459"/>
      <c r="AF14" s="459"/>
      <c r="AG14" s="459"/>
      <c r="AH14" s="460"/>
      <c r="AI14" s="372">
        <v>5442</v>
      </c>
      <c r="AJ14" s="373"/>
      <c r="AK14" s="373"/>
      <c r="AL14" s="373"/>
      <c r="AM14" s="374"/>
      <c r="AN14" s="372">
        <v>18094650</v>
      </c>
      <c r="AO14" s="373"/>
      <c r="AP14" s="373"/>
      <c r="AQ14" s="373"/>
      <c r="AR14" s="373"/>
      <c r="AS14" s="374"/>
      <c r="AT14" s="372">
        <v>3325</v>
      </c>
      <c r="AU14" s="373"/>
      <c r="AV14" s="373"/>
      <c r="AW14" s="373"/>
      <c r="AX14" s="373"/>
      <c r="AY14" s="375"/>
      <c r="AZ14" s="366" t="s">
        <v>132</v>
      </c>
      <c r="BA14" s="367"/>
      <c r="BB14" s="367"/>
      <c r="BC14" s="367"/>
      <c r="BD14" s="367"/>
      <c r="BE14" s="367"/>
      <c r="BF14" s="367"/>
      <c r="BG14" s="367"/>
      <c r="BH14" s="367"/>
      <c r="BI14" s="367"/>
      <c r="BJ14" s="367"/>
      <c r="BK14" s="367"/>
      <c r="BL14" s="367"/>
      <c r="BM14" s="368"/>
      <c r="BN14" s="369">
        <v>202904814</v>
      </c>
      <c r="BO14" s="370"/>
      <c r="BP14" s="370"/>
      <c r="BQ14" s="370"/>
      <c r="BR14" s="370"/>
      <c r="BS14" s="370"/>
      <c r="BT14" s="370"/>
      <c r="BU14" s="371"/>
      <c r="BV14" s="369">
        <v>199666659</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157.5</v>
      </c>
      <c r="CU14" s="511"/>
      <c r="CV14" s="511"/>
      <c r="CW14" s="511"/>
      <c r="CX14" s="511"/>
      <c r="CY14" s="511"/>
      <c r="CZ14" s="511"/>
      <c r="DA14" s="512"/>
      <c r="DB14" s="510">
        <v>164.6</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1815987</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384239724</v>
      </c>
      <c r="BO15" s="380"/>
      <c r="BP15" s="380"/>
      <c r="BQ15" s="380"/>
      <c r="BR15" s="380"/>
      <c r="BS15" s="380"/>
      <c r="BT15" s="380"/>
      <c r="BU15" s="381"/>
      <c r="BV15" s="379">
        <v>375597093</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t="s">
        <v>118</v>
      </c>
      <c r="AJ16" s="373"/>
      <c r="AK16" s="373"/>
      <c r="AL16" s="373"/>
      <c r="AM16" s="374"/>
      <c r="AN16" s="372" t="s">
        <v>118</v>
      </c>
      <c r="AO16" s="373"/>
      <c r="AP16" s="373"/>
      <c r="AQ16" s="373"/>
      <c r="AR16" s="373"/>
      <c r="AS16" s="374"/>
      <c r="AT16" s="372" t="s">
        <v>118</v>
      </c>
      <c r="AU16" s="373"/>
      <c r="AV16" s="373"/>
      <c r="AW16" s="373"/>
      <c r="AX16" s="373"/>
      <c r="AY16" s="375"/>
      <c r="AZ16" s="376" t="s">
        <v>140</v>
      </c>
      <c r="BA16" s="377"/>
      <c r="BB16" s="377"/>
      <c r="BC16" s="377"/>
      <c r="BD16" s="377"/>
      <c r="BE16" s="377"/>
      <c r="BF16" s="377"/>
      <c r="BG16" s="377"/>
      <c r="BH16" s="377"/>
      <c r="BI16" s="377"/>
      <c r="BJ16" s="377"/>
      <c r="BK16" s="377"/>
      <c r="BL16" s="377"/>
      <c r="BM16" s="378"/>
      <c r="BN16" s="379">
        <v>254688355</v>
      </c>
      <c r="BO16" s="380"/>
      <c r="BP16" s="380"/>
      <c r="BQ16" s="380"/>
      <c r="BR16" s="380"/>
      <c r="BS16" s="380"/>
      <c r="BT16" s="380"/>
      <c r="BU16" s="381"/>
      <c r="BV16" s="379">
        <v>250654156</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3565</v>
      </c>
      <c r="AJ17" s="373"/>
      <c r="AK17" s="373"/>
      <c r="AL17" s="373"/>
      <c r="AM17" s="374"/>
      <c r="AN17" s="372">
        <v>12138825</v>
      </c>
      <c r="AO17" s="373"/>
      <c r="AP17" s="373"/>
      <c r="AQ17" s="373"/>
      <c r="AR17" s="373"/>
      <c r="AS17" s="374"/>
      <c r="AT17" s="372">
        <v>3405</v>
      </c>
      <c r="AU17" s="373"/>
      <c r="AV17" s="373"/>
      <c r="AW17" s="373"/>
      <c r="AX17" s="373"/>
      <c r="AY17" s="375"/>
      <c r="AZ17" s="376" t="s">
        <v>144</v>
      </c>
      <c r="BA17" s="377"/>
      <c r="BB17" s="377"/>
      <c r="BC17" s="377"/>
      <c r="BD17" s="377"/>
      <c r="BE17" s="377"/>
      <c r="BF17" s="377"/>
      <c r="BG17" s="377"/>
      <c r="BH17" s="377"/>
      <c r="BI17" s="377"/>
      <c r="BJ17" s="377"/>
      <c r="BK17" s="377"/>
      <c r="BL17" s="377"/>
      <c r="BM17" s="378"/>
      <c r="BN17" s="379">
        <v>427146635</v>
      </c>
      <c r="BO17" s="380"/>
      <c r="BP17" s="380"/>
      <c r="BQ17" s="380"/>
      <c r="BR17" s="380"/>
      <c r="BS17" s="380"/>
      <c r="BT17" s="380"/>
      <c r="BU17" s="381"/>
      <c r="BV17" s="379">
        <v>410717276</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7114</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10969</v>
      </c>
      <c r="AJ18" s="373"/>
      <c r="AK18" s="373"/>
      <c r="AL18" s="373"/>
      <c r="AM18" s="374"/>
      <c r="AN18" s="372">
        <v>39909058</v>
      </c>
      <c r="AO18" s="373"/>
      <c r="AP18" s="373"/>
      <c r="AQ18" s="373"/>
      <c r="AR18" s="373"/>
      <c r="AS18" s="374"/>
      <c r="AT18" s="372">
        <v>3638</v>
      </c>
      <c r="AU18" s="373"/>
      <c r="AV18" s="373"/>
      <c r="AW18" s="373"/>
      <c r="AX18" s="373"/>
      <c r="AY18" s="375"/>
      <c r="AZ18" s="491" t="s">
        <v>147</v>
      </c>
      <c r="BA18" s="492"/>
      <c r="BB18" s="492"/>
      <c r="BC18" s="492"/>
      <c r="BD18" s="492"/>
      <c r="BE18" s="492"/>
      <c r="BF18" s="492"/>
      <c r="BG18" s="492"/>
      <c r="BH18" s="492"/>
      <c r="BI18" s="492"/>
      <c r="BJ18" s="492"/>
      <c r="BK18" s="492"/>
      <c r="BL18" s="492"/>
      <c r="BM18" s="493"/>
      <c r="BN18" s="529">
        <v>560383374</v>
      </c>
      <c r="BO18" s="530"/>
      <c r="BP18" s="530"/>
      <c r="BQ18" s="530"/>
      <c r="BR18" s="530"/>
      <c r="BS18" s="530"/>
      <c r="BT18" s="530"/>
      <c r="BU18" s="531"/>
      <c r="BV18" s="529">
        <v>531947187</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258</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860</v>
      </c>
      <c r="AJ19" s="373"/>
      <c r="AK19" s="373"/>
      <c r="AL19" s="373"/>
      <c r="AM19" s="374"/>
      <c r="AN19" s="372">
        <v>2456160</v>
      </c>
      <c r="AO19" s="373"/>
      <c r="AP19" s="373"/>
      <c r="AQ19" s="373"/>
      <c r="AR19" s="373"/>
      <c r="AS19" s="374"/>
      <c r="AT19" s="372">
        <v>2856</v>
      </c>
      <c r="AU19" s="373"/>
      <c r="AV19" s="373"/>
      <c r="AW19" s="373"/>
      <c r="AX19" s="373"/>
      <c r="AY19" s="375"/>
      <c r="AZ19" s="366" t="s">
        <v>150</v>
      </c>
      <c r="BA19" s="367"/>
      <c r="BB19" s="367"/>
      <c r="BC19" s="367"/>
      <c r="BD19" s="367"/>
      <c r="BE19" s="367"/>
      <c r="BF19" s="367"/>
      <c r="BG19" s="367"/>
      <c r="BH19" s="367"/>
      <c r="BI19" s="367"/>
      <c r="BJ19" s="367"/>
      <c r="BK19" s="367"/>
      <c r="BL19" s="367"/>
      <c r="BM19" s="368"/>
      <c r="BN19" s="369">
        <v>1230037767</v>
      </c>
      <c r="BO19" s="370"/>
      <c r="BP19" s="370"/>
      <c r="BQ19" s="370"/>
      <c r="BR19" s="370"/>
      <c r="BS19" s="370"/>
      <c r="BT19" s="370"/>
      <c r="BU19" s="371"/>
      <c r="BV19" s="369">
        <v>1275308386</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801409</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20836</v>
      </c>
      <c r="AJ20" s="373"/>
      <c r="AK20" s="373"/>
      <c r="AL20" s="373"/>
      <c r="AM20" s="374"/>
      <c r="AN20" s="372">
        <v>72598693</v>
      </c>
      <c r="AO20" s="373"/>
      <c r="AP20" s="373"/>
      <c r="AQ20" s="373"/>
      <c r="AR20" s="373"/>
      <c r="AS20" s="374"/>
      <c r="AT20" s="372">
        <v>3484</v>
      </c>
      <c r="AU20" s="373"/>
      <c r="AV20" s="373"/>
      <c r="AW20" s="373"/>
      <c r="AX20" s="373"/>
      <c r="AY20" s="375"/>
      <c r="AZ20" s="376" t="s">
        <v>153</v>
      </c>
      <c r="BA20" s="377"/>
      <c r="BB20" s="377"/>
      <c r="BC20" s="377"/>
      <c r="BD20" s="377"/>
      <c r="BE20" s="377"/>
      <c r="BF20" s="377"/>
      <c r="BG20" s="377"/>
      <c r="BH20" s="377"/>
      <c r="BI20" s="377"/>
      <c r="BJ20" s="377"/>
      <c r="BK20" s="377"/>
      <c r="BL20" s="377"/>
      <c r="BM20" s="378"/>
      <c r="BN20" s="379">
        <v>335831001</v>
      </c>
      <c r="BO20" s="380"/>
      <c r="BP20" s="380"/>
      <c r="BQ20" s="380"/>
      <c r="BR20" s="380"/>
      <c r="BS20" s="380"/>
      <c r="BT20" s="380"/>
      <c r="BU20" s="381"/>
      <c r="BV20" s="379">
        <v>345545644</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100.3</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800049932</v>
      </c>
      <c r="BO21" s="530"/>
      <c r="BP21" s="530"/>
      <c r="BQ21" s="530"/>
      <c r="BR21" s="530"/>
      <c r="BS21" s="530"/>
      <c r="BT21" s="530"/>
      <c r="BU21" s="531"/>
      <c r="BV21" s="529">
        <v>810401251</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170676834</v>
      </c>
      <c r="BO22" s="380"/>
      <c r="BP22" s="380"/>
      <c r="BQ22" s="380"/>
      <c r="BR22" s="380"/>
      <c r="BS22" s="380"/>
      <c r="BT22" s="380"/>
      <c r="BU22" s="381"/>
      <c r="BV22" s="379">
        <v>173889536</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2578109</v>
      </c>
      <c r="BO23" s="380"/>
      <c r="BP23" s="380"/>
      <c r="BQ23" s="380"/>
      <c r="BR23" s="380"/>
      <c r="BS23" s="380"/>
      <c r="BT23" s="380"/>
      <c r="BU23" s="381"/>
      <c r="BV23" s="379">
        <v>2805649</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11874236</v>
      </c>
      <c r="BO24" s="380"/>
      <c r="BP24" s="380"/>
      <c r="BQ24" s="380"/>
      <c r="BR24" s="380"/>
      <c r="BS24" s="380"/>
      <c r="BT24" s="380"/>
      <c r="BU24" s="381"/>
      <c r="BV24" s="379">
        <v>11870779</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11874236</v>
      </c>
      <c r="BO25" s="530"/>
      <c r="BP25" s="530"/>
      <c r="BQ25" s="530"/>
      <c r="BR25" s="530"/>
      <c r="BS25" s="530"/>
      <c r="BT25" s="530"/>
      <c r="BU25" s="531"/>
      <c r="BV25" s="529">
        <v>11870779</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38153964</v>
      </c>
      <c r="BO26" s="370"/>
      <c r="BP26" s="370"/>
      <c r="BQ26" s="370"/>
      <c r="BR26" s="370"/>
      <c r="BS26" s="370"/>
      <c r="BT26" s="370"/>
      <c r="BU26" s="371"/>
      <c r="BV26" s="369">
        <v>30461959</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21012161</v>
      </c>
      <c r="BO27" s="380"/>
      <c r="BP27" s="380"/>
      <c r="BQ27" s="380"/>
      <c r="BR27" s="380"/>
      <c r="BS27" s="380"/>
      <c r="BT27" s="380"/>
      <c r="BU27" s="381"/>
      <c r="BV27" s="379">
        <v>19848456</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50480375</v>
      </c>
      <c r="BO28" s="530"/>
      <c r="BP28" s="530"/>
      <c r="BQ28" s="530"/>
      <c r="BR28" s="530"/>
      <c r="BS28" s="530"/>
      <c r="BT28" s="530"/>
      <c r="BU28" s="531"/>
      <c r="BV28" s="529">
        <v>55890294</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岡山県国民健康保険事業特別会計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岡山県営電気事業会計</v>
      </c>
      <c r="AP32" s="550"/>
      <c r="AQ32" s="550"/>
      <c r="AR32" s="550"/>
      <c r="AS32" s="550"/>
      <c r="AT32" s="550"/>
      <c r="AU32" s="550"/>
      <c r="AV32" s="550"/>
      <c r="AW32" s="550"/>
      <c r="AX32" s="550"/>
      <c r="AY32" s="550"/>
      <c r="AZ32" s="550"/>
      <c r="BA32" s="550"/>
      <c r="BB32" s="550"/>
      <c r="BC32" s="550"/>
      <c r="BD32" s="144"/>
      <c r="BE32" s="549">
        <f>IF(BG32="","",MAX(C32:D41,U32:V41,AM32:AN41)+1)</f>
        <v>15</v>
      </c>
      <c r="BF32" s="549"/>
      <c r="BG32" s="550" t="str">
        <f>IF('各会計、関係団体の財政状況及び健全化判断比率'!B32="","",'各会計、関係団体の財政状況及び健全化判断比率'!B32)</f>
        <v>岡山県営食肉地方卸売市場特別会計</v>
      </c>
      <c r="BH32" s="550"/>
      <c r="BI32" s="550"/>
      <c r="BJ32" s="550"/>
      <c r="BK32" s="550"/>
      <c r="BL32" s="550"/>
      <c r="BM32" s="550"/>
      <c r="BN32" s="550"/>
      <c r="BO32" s="550"/>
      <c r="BP32" s="550"/>
      <c r="BQ32" s="550"/>
      <c r="BR32" s="550"/>
      <c r="BS32" s="550"/>
      <c r="BT32" s="550"/>
      <c r="BU32" s="550"/>
      <c r="BV32" s="144"/>
      <c r="BW32" s="549">
        <f>IF(BY32="","",MAX(C32:D41,U32:V41,AM32:AN41,BE32:BF41)+1)</f>
        <v>18</v>
      </c>
      <c r="BX32" s="549"/>
      <c r="BY32" s="550" t="str">
        <f>IF('各会計、関係団体の財政状況及び健全化判断比率'!B68="","",'各会計、関係団体の財政状況及び健全化判断比率'!B68)</f>
        <v>岡山県広域水道事業団</v>
      </c>
      <c r="BZ32" s="550"/>
      <c r="CA32" s="550"/>
      <c r="CB32" s="550"/>
      <c r="CC32" s="550"/>
      <c r="CD32" s="550"/>
      <c r="CE32" s="550"/>
      <c r="CF32" s="550"/>
      <c r="CG32" s="550"/>
      <c r="CH32" s="550"/>
      <c r="CI32" s="550"/>
      <c r="CJ32" s="550"/>
      <c r="CK32" s="550"/>
      <c r="CL32" s="550"/>
      <c r="CM32" s="550"/>
      <c r="CN32" s="144"/>
      <c r="CO32" s="549">
        <f>IF(CQ32="","",MAX(C32:D41,U32:V41,AM32:AN41,BE32:BF41,BW32:BX41)+1)</f>
        <v>19</v>
      </c>
      <c r="CP32" s="549"/>
      <c r="CQ32" s="550" t="str">
        <f>IF('各会計、関係団体の財政状況及び健全化判断比率'!BS7="","",'各会計、関係団体の財政状況及び健全化判断比率'!BS7)</f>
        <v>(学)吉備高原学園</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岡山県公共用地等取得事業特別会計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岡山県営工業用水道事業会計</v>
      </c>
      <c r="AP33" s="550"/>
      <c r="AQ33" s="550"/>
      <c r="AR33" s="550"/>
      <c r="AS33" s="550"/>
      <c r="AT33" s="550"/>
      <c r="AU33" s="550"/>
      <c r="AV33" s="550"/>
      <c r="AW33" s="550"/>
      <c r="AX33" s="550"/>
      <c r="AY33" s="550"/>
      <c r="AZ33" s="550"/>
      <c r="BA33" s="550"/>
      <c r="BB33" s="550"/>
      <c r="BC33" s="550"/>
      <c r="BD33" s="144"/>
      <c r="BE33" s="549">
        <f t="shared" ref="BE33:BE41" si="2">IF(BG33="","",BE32+1)</f>
        <v>16</v>
      </c>
      <c r="BF33" s="549"/>
      <c r="BG33" s="550" t="str">
        <f>IF('各会計、関係団体の財政状況及び健全化判断比率'!B33="","",'各会計、関係団体の財政状況及び健全化判断比率'!B33)</f>
        <v>岡山県内陸工業団地及び流通業務団地造成事業特別会計</v>
      </c>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20</v>
      </c>
      <c r="CP33" s="549"/>
      <c r="CQ33" s="550" t="str">
        <f>IF('各会計、関係団体の財政状況及び健全化判断比率'!BS8="","",'各会計、関係団体の財政状況及び健全化判断比率'!BS8)</f>
        <v>(株)吉備高原都市サービス</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岡山県収入証紙等特別会計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岡山県流域下水道事業会計</v>
      </c>
      <c r="AP34" s="550"/>
      <c r="AQ34" s="550"/>
      <c r="AR34" s="550"/>
      <c r="AS34" s="550"/>
      <c r="AT34" s="550"/>
      <c r="AU34" s="550"/>
      <c r="AV34" s="550"/>
      <c r="AW34" s="550"/>
      <c r="AX34" s="550"/>
      <c r="AY34" s="550"/>
      <c r="AZ34" s="550"/>
      <c r="BA34" s="550"/>
      <c r="BB34" s="550"/>
      <c r="BC34" s="550"/>
      <c r="BD34" s="144"/>
      <c r="BE34" s="549">
        <f t="shared" si="2"/>
        <v>17</v>
      </c>
      <c r="BF34" s="549"/>
      <c r="BG34" s="550" t="str">
        <f>IF('各会計、関係団体の財政状況及び健全化判断比率'!B34="","",'各会計、関係団体の財政状況及び健全化判断比率'!B34)</f>
        <v>岡山県港湾整備事業特別会計</v>
      </c>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21</v>
      </c>
      <c r="CP34" s="549"/>
      <c r="CQ34" s="550" t="str">
        <f>IF('各会計、関係団体の財政状況及び健全化判断比率'!BS9="","",'各会計、関係団体の財政状況及び健全化判断比率'!BS9)</f>
        <v>井原鉄道(株)</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岡山県公債管理特別会計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22</v>
      </c>
      <c r="CP35" s="549"/>
      <c r="CQ35" s="550" t="str">
        <f>IF('各会計、関係団体の財政状況及び健全化判断比率'!BS10="","",'各会計、関係団体の財政状況及び健全化判断比率'!BS10)</f>
        <v>岡山空港ターミナル(株)</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岡山県母子父子寡婦福祉資金貸付金特別会計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23</v>
      </c>
      <c r="CP36" s="549"/>
      <c r="CQ36" s="550" t="str">
        <f>IF('各会計、関係団体の財政状況及び健全化判断比率'!BS11="","",'各会計、関係団体の財政状況及び健全化判断比率'!BS11)</f>
        <v>(一財)岡山県国際交流協会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岡山県中小企業支援資金貸付金特別会計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24</v>
      </c>
      <c r="CP37" s="549"/>
      <c r="CQ37" s="550" t="str">
        <f>IF('各会計、関係団体の財政状況及び健全化判断比率'!BS12="","",'各会計、関係団体の財政状況及び健全化判断比率'!BS12)</f>
        <v>(公財)児島湖流域水質保全基金</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岡山県造林事業等特別会計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25</v>
      </c>
      <c r="CP38" s="549"/>
      <c r="CQ38" s="550" t="str">
        <f>IF('各会計、関係団体の財政状況及び健全化判断比率'!BS13="","",'各会計、関係団体の財政状況及び健全化判断比率'!BS13)</f>
        <v>(公財)岡山県郷土文化財団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岡山県林業改善資金貸付金特別会計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26</v>
      </c>
      <c r="CP39" s="549"/>
      <c r="CQ39" s="550" t="str">
        <f>IF('各会計、関係団体の財政状況及び健全化判断比率'!BS14="","",'各会計、関係団体の財政状況及び健全化判断比率'!BS14)</f>
        <v>(公財)岡山県スポーツ協会</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岡山県沿岸漁業改善資金貸付金特別会計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27</v>
      </c>
      <c r="CP40" s="549"/>
      <c r="CQ40" s="550" t="str">
        <f>IF('各会計、関係団体の財政状況及び健全化判断比率'!BS15="","",'各会計、関係団体の財政状況及び健全化判断比率'!BS15)</f>
        <v>(公財)岡山県健康づくり財団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岡山県後楽園特別会計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28</v>
      </c>
      <c r="CP41" s="549"/>
      <c r="CQ41" s="550" t="str">
        <f>IF('各会計、関係団体の財政状況及び健全化判断比率'!BS16="","",'各会計、関係団体の財政状況及び健全化判断比率'!BS16)</f>
        <v>(公財)岡山県生活衛生営業指導センター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CjHb2uMcrLBV9dE8TMVSixLBWKuroCBkFPsE9musX1FfP4LU5t3p359wYcdPF+5haClIWuVca5aNk2Jr7fxNwg==" saltValue="xJYGFuFs5w64JsIoyRPql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15">
      <c r="A34" s="10"/>
      <c r="B34" s="19"/>
      <c r="C34" s="1112" t="s">
        <v>521</v>
      </c>
      <c r="D34" s="1112"/>
      <c r="E34" s="1113"/>
      <c r="F34" s="20">
        <v>1.86</v>
      </c>
      <c r="G34" s="21">
        <v>1.82</v>
      </c>
      <c r="H34" s="21">
        <v>1.98</v>
      </c>
      <c r="I34" s="21">
        <v>2.13</v>
      </c>
      <c r="J34" s="22">
        <v>2.2999999999999998</v>
      </c>
      <c r="K34" s="10"/>
      <c r="L34" s="10"/>
      <c r="M34" s="10"/>
      <c r="N34" s="10"/>
      <c r="O34" s="10"/>
      <c r="P34" s="10"/>
    </row>
    <row r="35" spans="1:16" ht="39" customHeight="1" x14ac:dyDescent="0.15">
      <c r="A35" s="10"/>
      <c r="B35" s="23"/>
      <c r="C35" s="1108" t="s">
        <v>522</v>
      </c>
      <c r="D35" s="1108"/>
      <c r="E35" s="1109"/>
      <c r="F35" s="24">
        <v>1.87</v>
      </c>
      <c r="G35" s="25">
        <v>1.71</v>
      </c>
      <c r="H35" s="25">
        <v>1.89</v>
      </c>
      <c r="I35" s="25">
        <v>2.09</v>
      </c>
      <c r="J35" s="26">
        <v>2.14</v>
      </c>
      <c r="K35" s="10"/>
      <c r="L35" s="10"/>
      <c r="M35" s="10"/>
      <c r="N35" s="10"/>
      <c r="O35" s="10"/>
      <c r="P35" s="10"/>
    </row>
    <row r="36" spans="1:16" ht="39" customHeight="1" x14ac:dyDescent="0.15">
      <c r="A36" s="10"/>
      <c r="B36" s="23"/>
      <c r="C36" s="1108" t="s">
        <v>523</v>
      </c>
      <c r="D36" s="1108"/>
      <c r="E36" s="1109"/>
      <c r="F36" s="24">
        <v>2.57</v>
      </c>
      <c r="G36" s="25">
        <v>1.91</v>
      </c>
      <c r="H36" s="25">
        <v>1.55</v>
      </c>
      <c r="I36" s="25">
        <v>1.46</v>
      </c>
      <c r="J36" s="26">
        <v>1.26</v>
      </c>
      <c r="K36" s="10"/>
      <c r="L36" s="10"/>
      <c r="M36" s="10"/>
      <c r="N36" s="10"/>
      <c r="O36" s="10"/>
      <c r="P36" s="10"/>
    </row>
    <row r="37" spans="1:16" ht="39" customHeight="1" x14ac:dyDescent="0.15">
      <c r="A37" s="10"/>
      <c r="B37" s="23"/>
      <c r="C37" s="1108" t="s">
        <v>524</v>
      </c>
      <c r="D37" s="1108"/>
      <c r="E37" s="1109"/>
      <c r="F37" s="24">
        <v>0.98</v>
      </c>
      <c r="G37" s="25">
        <v>0.9</v>
      </c>
      <c r="H37" s="25">
        <v>0.81</v>
      </c>
      <c r="I37" s="25">
        <v>0.65</v>
      </c>
      <c r="J37" s="26">
        <v>0.48</v>
      </c>
      <c r="K37" s="10"/>
      <c r="L37" s="10"/>
      <c r="M37" s="10"/>
      <c r="N37" s="10"/>
      <c r="O37" s="10"/>
      <c r="P37" s="10"/>
    </row>
    <row r="38" spans="1:16" ht="39" customHeight="1" x14ac:dyDescent="0.15">
      <c r="A38" s="10"/>
      <c r="B38" s="23"/>
      <c r="C38" s="1108" t="s">
        <v>525</v>
      </c>
      <c r="D38" s="1108"/>
      <c r="E38" s="1109"/>
      <c r="F38" s="24">
        <v>0.13</v>
      </c>
      <c r="G38" s="25">
        <v>0.17</v>
      </c>
      <c r="H38" s="25">
        <v>0.19</v>
      </c>
      <c r="I38" s="25">
        <v>0.23</v>
      </c>
      <c r="J38" s="26">
        <v>0.22</v>
      </c>
      <c r="K38" s="10"/>
      <c r="L38" s="10"/>
      <c r="M38" s="10"/>
      <c r="N38" s="10"/>
      <c r="O38" s="10"/>
      <c r="P38" s="10"/>
    </row>
    <row r="39" spans="1:16" ht="39" customHeight="1" x14ac:dyDescent="0.15">
      <c r="A39" s="10"/>
      <c r="B39" s="23"/>
      <c r="C39" s="1108" t="s">
        <v>526</v>
      </c>
      <c r="D39" s="1108"/>
      <c r="E39" s="1109"/>
      <c r="F39" s="24">
        <v>3.78</v>
      </c>
      <c r="G39" s="25">
        <v>2.4300000000000002</v>
      </c>
      <c r="H39" s="25">
        <v>0.99</v>
      </c>
      <c r="I39" s="25">
        <v>0.24</v>
      </c>
      <c r="J39" s="26">
        <v>0.15</v>
      </c>
      <c r="K39" s="10"/>
      <c r="L39" s="10"/>
      <c r="M39" s="10"/>
      <c r="N39" s="10"/>
      <c r="O39" s="10"/>
      <c r="P39" s="10"/>
    </row>
    <row r="40" spans="1:16" ht="39" customHeight="1" x14ac:dyDescent="0.15">
      <c r="A40" s="10"/>
      <c r="B40" s="23"/>
      <c r="C40" s="1108" t="s">
        <v>527</v>
      </c>
      <c r="D40" s="1108"/>
      <c r="E40" s="1109"/>
      <c r="F40" s="24">
        <v>0.04</v>
      </c>
      <c r="G40" s="25">
        <v>0.04</v>
      </c>
      <c r="H40" s="25">
        <v>0.04</v>
      </c>
      <c r="I40" s="25">
        <v>0.01</v>
      </c>
      <c r="J40" s="26">
        <v>0.01</v>
      </c>
      <c r="K40" s="10"/>
      <c r="L40" s="10"/>
      <c r="M40" s="10"/>
      <c r="N40" s="10"/>
      <c r="O40" s="10"/>
      <c r="P40" s="10"/>
    </row>
    <row r="41" spans="1:16" ht="39" customHeight="1" x14ac:dyDescent="0.15">
      <c r="A41" s="10"/>
      <c r="B41" s="23"/>
      <c r="C41" s="1108" t="s">
        <v>528</v>
      </c>
      <c r="D41" s="1108"/>
      <c r="E41" s="1109"/>
      <c r="F41" s="24">
        <v>0</v>
      </c>
      <c r="G41" s="25">
        <v>0</v>
      </c>
      <c r="H41" s="25">
        <v>0</v>
      </c>
      <c r="I41" s="25">
        <v>0</v>
      </c>
      <c r="J41" s="26">
        <v>0</v>
      </c>
      <c r="K41" s="10"/>
      <c r="L41" s="10"/>
      <c r="M41" s="10"/>
      <c r="N41" s="10"/>
      <c r="O41" s="10"/>
      <c r="P41" s="10"/>
    </row>
    <row r="42" spans="1:16" ht="39" customHeight="1" x14ac:dyDescent="0.15">
      <c r="A42" s="10"/>
      <c r="B42" s="27"/>
      <c r="C42" s="1108" t="s">
        <v>529</v>
      </c>
      <c r="D42" s="1108"/>
      <c r="E42" s="1109"/>
      <c r="F42" s="24" t="s">
        <v>475</v>
      </c>
      <c r="G42" s="25" t="s">
        <v>475</v>
      </c>
      <c r="H42" s="25" t="s">
        <v>475</v>
      </c>
      <c r="I42" s="25" t="s">
        <v>475</v>
      </c>
      <c r="J42" s="26" t="s">
        <v>475</v>
      </c>
      <c r="K42" s="10"/>
      <c r="L42" s="10"/>
      <c r="M42" s="10"/>
      <c r="N42" s="10"/>
      <c r="O42" s="10"/>
      <c r="P42" s="10"/>
    </row>
    <row r="43" spans="1:16" ht="39" customHeight="1" thickBot="1" x14ac:dyDescent="0.2">
      <c r="A43" s="10"/>
      <c r="B43" s="28"/>
      <c r="C43" s="1110" t="s">
        <v>530</v>
      </c>
      <c r="D43" s="1110"/>
      <c r="E43" s="1111"/>
      <c r="F43" s="29">
        <v>0</v>
      </c>
      <c r="G43" s="30">
        <v>0.01</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1QAeTexS8P39/zPLLmF0FyeIq7biRLwGBe7OA7jrdKZkDKPPhL1yebAhk5bUbM181poGNteIjrhkoLpO15IHZA==" saltValue="poZeIm+WD8jnx7IRhR0k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90388</v>
      </c>
      <c r="L45" s="46">
        <v>89804</v>
      </c>
      <c r="M45" s="46">
        <v>88053</v>
      </c>
      <c r="N45" s="46">
        <v>87533</v>
      </c>
      <c r="O45" s="47">
        <v>86225</v>
      </c>
      <c r="P45" s="34"/>
      <c r="Q45" s="34"/>
      <c r="R45" s="34"/>
      <c r="S45" s="34"/>
      <c r="T45" s="34"/>
      <c r="U45" s="34"/>
    </row>
    <row r="46" spans="1:21" ht="30.75" customHeight="1" x14ac:dyDescent="0.15">
      <c r="A46" s="34"/>
      <c r="B46" s="1116"/>
      <c r="C46" s="1117"/>
      <c r="D46" s="48"/>
      <c r="E46" s="1122" t="s">
        <v>12</v>
      </c>
      <c r="F46" s="1122"/>
      <c r="G46" s="1122"/>
      <c r="H46" s="1122"/>
      <c r="I46" s="1122"/>
      <c r="J46" s="1123"/>
      <c r="K46" s="49" t="s">
        <v>475</v>
      </c>
      <c r="L46" s="50" t="s">
        <v>475</v>
      </c>
      <c r="M46" s="50" t="s">
        <v>475</v>
      </c>
      <c r="N46" s="50" t="s">
        <v>475</v>
      </c>
      <c r="O46" s="51" t="s">
        <v>475</v>
      </c>
      <c r="P46" s="34"/>
      <c r="Q46" s="34"/>
      <c r="R46" s="34"/>
      <c r="S46" s="34"/>
      <c r="T46" s="34"/>
      <c r="U46" s="34"/>
    </row>
    <row r="47" spans="1:21" ht="30.75" customHeight="1" x14ac:dyDescent="0.15">
      <c r="A47" s="34"/>
      <c r="B47" s="1116"/>
      <c r="C47" s="1117"/>
      <c r="D47" s="48"/>
      <c r="E47" s="1122" t="s">
        <v>13</v>
      </c>
      <c r="F47" s="1122"/>
      <c r="G47" s="1122"/>
      <c r="H47" s="1122"/>
      <c r="I47" s="1122"/>
      <c r="J47" s="1123"/>
      <c r="K47" s="49">
        <v>10833</v>
      </c>
      <c r="L47" s="50">
        <v>10167</v>
      </c>
      <c r="M47" s="50">
        <v>10000</v>
      </c>
      <c r="N47" s="50">
        <v>9667</v>
      </c>
      <c r="O47" s="51">
        <v>9400</v>
      </c>
      <c r="P47" s="34"/>
      <c r="Q47" s="34"/>
      <c r="R47" s="34"/>
      <c r="S47" s="34"/>
      <c r="T47" s="34"/>
      <c r="U47" s="34"/>
    </row>
    <row r="48" spans="1:21" ht="30.75" customHeight="1" x14ac:dyDescent="0.15">
      <c r="A48" s="34"/>
      <c r="B48" s="1116"/>
      <c r="C48" s="1117"/>
      <c r="D48" s="48"/>
      <c r="E48" s="1122" t="s">
        <v>14</v>
      </c>
      <c r="F48" s="1122"/>
      <c r="G48" s="1122"/>
      <c r="H48" s="1122"/>
      <c r="I48" s="1122"/>
      <c r="J48" s="1123"/>
      <c r="K48" s="49">
        <v>813</v>
      </c>
      <c r="L48" s="50">
        <v>689</v>
      </c>
      <c r="M48" s="50">
        <v>448</v>
      </c>
      <c r="N48" s="50">
        <v>409</v>
      </c>
      <c r="O48" s="51">
        <v>268</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475</v>
      </c>
      <c r="L49" s="50" t="s">
        <v>475</v>
      </c>
      <c r="M49" s="50" t="s">
        <v>475</v>
      </c>
      <c r="N49" s="50" t="s">
        <v>475</v>
      </c>
      <c r="O49" s="51" t="s">
        <v>475</v>
      </c>
      <c r="P49" s="34"/>
      <c r="Q49" s="34"/>
      <c r="R49" s="34"/>
      <c r="S49" s="34"/>
      <c r="T49" s="34"/>
      <c r="U49" s="34"/>
    </row>
    <row r="50" spans="1:21" ht="30.75" customHeight="1" x14ac:dyDescent="0.15">
      <c r="A50" s="34"/>
      <c r="B50" s="1116"/>
      <c r="C50" s="1117"/>
      <c r="D50" s="48"/>
      <c r="E50" s="1122" t="s">
        <v>16</v>
      </c>
      <c r="F50" s="1122"/>
      <c r="G50" s="1122"/>
      <c r="H50" s="1122"/>
      <c r="I50" s="1122"/>
      <c r="J50" s="1123"/>
      <c r="K50" s="49">
        <v>1006</v>
      </c>
      <c r="L50" s="50">
        <v>787</v>
      </c>
      <c r="M50" s="50">
        <v>717</v>
      </c>
      <c r="N50" s="50">
        <v>712</v>
      </c>
      <c r="O50" s="51">
        <v>578</v>
      </c>
      <c r="P50" s="34"/>
      <c r="Q50" s="34"/>
      <c r="R50" s="34"/>
      <c r="S50" s="34"/>
      <c r="T50" s="34"/>
      <c r="U50" s="34"/>
    </row>
    <row r="51" spans="1:21" ht="30.75" customHeight="1" x14ac:dyDescent="0.15">
      <c r="A51" s="34"/>
      <c r="B51" s="1118"/>
      <c r="C51" s="1119"/>
      <c r="D51" s="52"/>
      <c r="E51" s="1122" t="s">
        <v>17</v>
      </c>
      <c r="F51" s="1122"/>
      <c r="G51" s="1122"/>
      <c r="H51" s="1122"/>
      <c r="I51" s="1122"/>
      <c r="J51" s="1123"/>
      <c r="K51" s="49" t="s">
        <v>475</v>
      </c>
      <c r="L51" s="50" t="s">
        <v>475</v>
      </c>
      <c r="M51" s="50" t="s">
        <v>475</v>
      </c>
      <c r="N51" s="50" t="s">
        <v>475</v>
      </c>
      <c r="O51" s="51" t="s">
        <v>475</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62135</v>
      </c>
      <c r="L52" s="50">
        <v>60711</v>
      </c>
      <c r="M52" s="50">
        <v>57747</v>
      </c>
      <c r="N52" s="50">
        <v>56753</v>
      </c>
      <c r="O52" s="51">
        <v>55117</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40905</v>
      </c>
      <c r="L53" s="55">
        <v>40736</v>
      </c>
      <c r="M53" s="55">
        <v>41471</v>
      </c>
      <c r="N53" s="55">
        <v>41568</v>
      </c>
      <c r="O53" s="56">
        <v>41354</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2">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v>10833</v>
      </c>
      <c r="L57" s="68">
        <v>10167</v>
      </c>
      <c r="M57" s="68">
        <v>10000</v>
      </c>
      <c r="N57" s="68">
        <v>9667</v>
      </c>
      <c r="O57" s="69">
        <v>9400</v>
      </c>
      <c r="P57" s="34"/>
      <c r="Q57" s="34"/>
      <c r="R57" s="34"/>
      <c r="S57" s="34"/>
      <c r="T57" s="34"/>
      <c r="U57" s="34"/>
    </row>
    <row r="58" spans="1:21" ht="30.75" customHeight="1" x14ac:dyDescent="0.15">
      <c r="A58" s="34"/>
      <c r="B58" s="1132"/>
      <c r="C58" s="1133"/>
      <c r="D58" s="1139" t="s">
        <v>26</v>
      </c>
      <c r="E58" s="1140"/>
      <c r="F58" s="1140"/>
      <c r="G58" s="1140"/>
      <c r="H58" s="1140"/>
      <c r="I58" s="1140"/>
      <c r="J58" s="1141"/>
      <c r="K58" s="70">
        <v>48959</v>
      </c>
      <c r="L58" s="71">
        <v>48462</v>
      </c>
      <c r="M58" s="71">
        <v>49631</v>
      </c>
      <c r="N58" s="71">
        <v>50634</v>
      </c>
      <c r="O58" s="72">
        <v>51558</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v>46500</v>
      </c>
      <c r="L59" s="74">
        <v>45000</v>
      </c>
      <c r="M59" s="74">
        <v>45000</v>
      </c>
      <c r="N59" s="74">
        <v>44667</v>
      </c>
      <c r="O59" s="75">
        <v>44067</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Y5pekOXilnhC/hz0Ufmn2+cp2IEfQ6m6/zmyIV6B0yXqb8u7FQmNz5/Dt0D2DtkIhUc4/2nOF/NuD5eQ3RCdqA==" saltValue="Mg72RAaFR68pUPkUCklpk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514</v>
      </c>
      <c r="J40" s="336" t="s">
        <v>515</v>
      </c>
      <c r="K40" s="336" t="s">
        <v>516</v>
      </c>
      <c r="L40" s="336" t="s">
        <v>517</v>
      </c>
      <c r="M40" s="337" t="s">
        <v>518</v>
      </c>
    </row>
    <row r="41" spans="2:13" ht="27.75" customHeight="1" x14ac:dyDescent="0.15">
      <c r="B41" s="1145" t="s">
        <v>30</v>
      </c>
      <c r="C41" s="1146"/>
      <c r="D41" s="85"/>
      <c r="E41" s="1151" t="s">
        <v>31</v>
      </c>
      <c r="F41" s="1151"/>
      <c r="G41" s="1151"/>
      <c r="H41" s="1152"/>
      <c r="I41" s="338">
        <v>1409273</v>
      </c>
      <c r="J41" s="339">
        <v>1403945</v>
      </c>
      <c r="K41" s="339">
        <v>1366031</v>
      </c>
      <c r="L41" s="339">
        <v>1329095</v>
      </c>
      <c r="M41" s="340">
        <v>1284366</v>
      </c>
    </row>
    <row r="42" spans="2:13" ht="27.75" customHeight="1" x14ac:dyDescent="0.15">
      <c r="B42" s="1147"/>
      <c r="C42" s="1148"/>
      <c r="D42" s="86"/>
      <c r="E42" s="1153" t="s">
        <v>32</v>
      </c>
      <c r="F42" s="1153"/>
      <c r="G42" s="1153"/>
      <c r="H42" s="1154"/>
      <c r="I42" s="341">
        <v>6873</v>
      </c>
      <c r="J42" s="342">
        <v>5850</v>
      </c>
      <c r="K42" s="342">
        <v>5063</v>
      </c>
      <c r="L42" s="342">
        <v>4931</v>
      </c>
      <c r="M42" s="343">
        <v>5048</v>
      </c>
    </row>
    <row r="43" spans="2:13" ht="27.75" customHeight="1" x14ac:dyDescent="0.15">
      <c r="B43" s="1147"/>
      <c r="C43" s="1148"/>
      <c r="D43" s="86"/>
      <c r="E43" s="1153" t="s">
        <v>33</v>
      </c>
      <c r="F43" s="1153"/>
      <c r="G43" s="1153"/>
      <c r="H43" s="1154"/>
      <c r="I43" s="341">
        <v>7162</v>
      </c>
      <c r="J43" s="342">
        <v>6653</v>
      </c>
      <c r="K43" s="342">
        <v>6010</v>
      </c>
      <c r="L43" s="342">
        <v>6159</v>
      </c>
      <c r="M43" s="343">
        <v>5780</v>
      </c>
    </row>
    <row r="44" spans="2:13" ht="27.75" customHeight="1" x14ac:dyDescent="0.15">
      <c r="B44" s="1147"/>
      <c r="C44" s="1148"/>
      <c r="D44" s="86"/>
      <c r="E44" s="1153" t="s">
        <v>34</v>
      </c>
      <c r="F44" s="1153"/>
      <c r="G44" s="1153"/>
      <c r="H44" s="1154"/>
      <c r="I44" s="341" t="s">
        <v>475</v>
      </c>
      <c r="J44" s="342" t="s">
        <v>475</v>
      </c>
      <c r="K44" s="342" t="s">
        <v>475</v>
      </c>
      <c r="L44" s="342" t="s">
        <v>475</v>
      </c>
      <c r="M44" s="343" t="s">
        <v>475</v>
      </c>
    </row>
    <row r="45" spans="2:13" ht="27.75" customHeight="1" x14ac:dyDescent="0.15">
      <c r="B45" s="1147"/>
      <c r="C45" s="1148"/>
      <c r="D45" s="86"/>
      <c r="E45" s="1153" t="s">
        <v>35</v>
      </c>
      <c r="F45" s="1153"/>
      <c r="G45" s="1153"/>
      <c r="H45" s="1154"/>
      <c r="I45" s="341">
        <v>153451</v>
      </c>
      <c r="J45" s="342">
        <v>148608</v>
      </c>
      <c r="K45" s="342">
        <v>148097</v>
      </c>
      <c r="L45" s="342">
        <v>142645</v>
      </c>
      <c r="M45" s="343">
        <v>140203</v>
      </c>
    </row>
    <row r="46" spans="2:13" ht="27.75" customHeight="1" x14ac:dyDescent="0.15">
      <c r="B46" s="1147"/>
      <c r="C46" s="1148"/>
      <c r="D46" s="87"/>
      <c r="E46" s="1155" t="s">
        <v>36</v>
      </c>
      <c r="F46" s="1155"/>
      <c r="G46" s="1155"/>
      <c r="H46" s="1156"/>
      <c r="I46" s="341">
        <v>10506</v>
      </c>
      <c r="J46" s="342">
        <v>3360</v>
      </c>
      <c r="K46" s="342">
        <v>3209</v>
      </c>
      <c r="L46" s="342">
        <v>3126</v>
      </c>
      <c r="M46" s="343">
        <v>2927</v>
      </c>
    </row>
    <row r="47" spans="2:13" ht="27.75" customHeight="1" x14ac:dyDescent="0.15">
      <c r="B47" s="1147"/>
      <c r="C47" s="1148"/>
      <c r="D47" s="88"/>
      <c r="E47" s="1157" t="s">
        <v>37</v>
      </c>
      <c r="F47" s="1158"/>
      <c r="G47" s="1158"/>
      <c r="H47" s="1159"/>
      <c r="I47" s="341">
        <v>10430</v>
      </c>
      <c r="J47" s="342">
        <v>3328</v>
      </c>
      <c r="K47" s="342" t="s">
        <v>475</v>
      </c>
      <c r="L47" s="342">
        <v>3030</v>
      </c>
      <c r="M47" s="343">
        <v>2874</v>
      </c>
    </row>
    <row r="48" spans="2:13" ht="27.75" customHeight="1" x14ac:dyDescent="0.15">
      <c r="B48" s="1147"/>
      <c r="C48" s="1148"/>
      <c r="D48" s="86"/>
      <c r="E48" s="1153" t="s">
        <v>38</v>
      </c>
      <c r="F48" s="1153"/>
      <c r="G48" s="1153"/>
      <c r="H48" s="1154"/>
      <c r="I48" s="341" t="s">
        <v>475</v>
      </c>
      <c r="J48" s="342" t="s">
        <v>475</v>
      </c>
      <c r="K48" s="342" t="s">
        <v>475</v>
      </c>
      <c r="L48" s="342" t="s">
        <v>475</v>
      </c>
      <c r="M48" s="343" t="s">
        <v>475</v>
      </c>
    </row>
    <row r="49" spans="2:13" ht="27.75" customHeight="1" x14ac:dyDescent="0.15">
      <c r="B49" s="1149"/>
      <c r="C49" s="1150"/>
      <c r="D49" s="86"/>
      <c r="E49" s="1153" t="s">
        <v>39</v>
      </c>
      <c r="F49" s="1153"/>
      <c r="G49" s="1153"/>
      <c r="H49" s="1154"/>
      <c r="I49" s="341" t="s">
        <v>475</v>
      </c>
      <c r="J49" s="342" t="s">
        <v>475</v>
      </c>
      <c r="K49" s="342" t="s">
        <v>475</v>
      </c>
      <c r="L49" s="342" t="s">
        <v>475</v>
      </c>
      <c r="M49" s="343" t="s">
        <v>475</v>
      </c>
    </row>
    <row r="50" spans="2:13" ht="27.75" customHeight="1" x14ac:dyDescent="0.15">
      <c r="B50" s="1160" t="s">
        <v>40</v>
      </c>
      <c r="C50" s="1161"/>
      <c r="D50" s="89"/>
      <c r="E50" s="1153" t="s">
        <v>41</v>
      </c>
      <c r="F50" s="1153"/>
      <c r="G50" s="1153"/>
      <c r="H50" s="1154"/>
      <c r="I50" s="341">
        <v>109306</v>
      </c>
      <c r="J50" s="342">
        <v>145718</v>
      </c>
      <c r="K50" s="342">
        <v>146630</v>
      </c>
      <c r="L50" s="342">
        <v>145745</v>
      </c>
      <c r="M50" s="343">
        <v>150610</v>
      </c>
    </row>
    <row r="51" spans="2:13" ht="27.75" customHeight="1" x14ac:dyDescent="0.15">
      <c r="B51" s="1147"/>
      <c r="C51" s="1148"/>
      <c r="D51" s="86"/>
      <c r="E51" s="1153" t="s">
        <v>42</v>
      </c>
      <c r="F51" s="1153"/>
      <c r="G51" s="1153"/>
      <c r="H51" s="1154"/>
      <c r="I51" s="341">
        <v>14541</v>
      </c>
      <c r="J51" s="342">
        <v>13021</v>
      </c>
      <c r="K51" s="342">
        <v>12031</v>
      </c>
      <c r="L51" s="342">
        <v>11411</v>
      </c>
      <c r="M51" s="343">
        <v>11431</v>
      </c>
    </row>
    <row r="52" spans="2:13" ht="27.75" customHeight="1" x14ac:dyDescent="0.15">
      <c r="B52" s="1149"/>
      <c r="C52" s="1150"/>
      <c r="D52" s="86"/>
      <c r="E52" s="1153" t="s">
        <v>43</v>
      </c>
      <c r="F52" s="1153"/>
      <c r="G52" s="1153"/>
      <c r="H52" s="1154"/>
      <c r="I52" s="341">
        <v>767870</v>
      </c>
      <c r="J52" s="342">
        <v>764119</v>
      </c>
      <c r="K52" s="342">
        <v>737897</v>
      </c>
      <c r="L52" s="342">
        <v>708319</v>
      </c>
      <c r="M52" s="343">
        <v>668599</v>
      </c>
    </row>
    <row r="53" spans="2:13" ht="27.75" customHeight="1" thickBot="1" x14ac:dyDescent="0.2">
      <c r="B53" s="1162" t="s">
        <v>20</v>
      </c>
      <c r="C53" s="1163"/>
      <c r="D53" s="90"/>
      <c r="E53" s="1164" t="s">
        <v>44</v>
      </c>
      <c r="F53" s="1164"/>
      <c r="G53" s="1164"/>
      <c r="H53" s="1165"/>
      <c r="I53" s="344">
        <v>695548</v>
      </c>
      <c r="J53" s="345">
        <v>645558</v>
      </c>
      <c r="K53" s="345">
        <v>631851</v>
      </c>
      <c r="L53" s="345">
        <v>620481</v>
      </c>
      <c r="M53" s="346">
        <v>607683</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qgCpovAgElt6LkhpBSSXb/zBr9ebWOuNKStPPdZpBpWSjdqI4xqBMbv1fJiK7g/yk83UV7cxPnEOf5NQM+hMTA==" saltValue="ztZkz9SAXIO8yB3UBVT1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516</v>
      </c>
      <c r="G54" s="98" t="s">
        <v>517</v>
      </c>
      <c r="H54" s="99" t="s">
        <v>518</v>
      </c>
    </row>
    <row r="55" spans="2:8" ht="52.5" customHeight="1" x14ac:dyDescent="0.15">
      <c r="B55" s="100"/>
      <c r="C55" s="1171" t="s">
        <v>46</v>
      </c>
      <c r="D55" s="1171"/>
      <c r="E55" s="1172"/>
      <c r="F55" s="347">
        <v>36688</v>
      </c>
      <c r="G55" s="347">
        <v>30462</v>
      </c>
      <c r="H55" s="348">
        <v>38154</v>
      </c>
    </row>
    <row r="56" spans="2:8" ht="52.5" customHeight="1" x14ac:dyDescent="0.15">
      <c r="B56" s="101"/>
      <c r="C56" s="1173" t="s">
        <v>47</v>
      </c>
      <c r="D56" s="1173"/>
      <c r="E56" s="1174"/>
      <c r="F56" s="349">
        <v>17557</v>
      </c>
      <c r="G56" s="349">
        <v>19848</v>
      </c>
      <c r="H56" s="350">
        <v>21012</v>
      </c>
    </row>
    <row r="57" spans="2:8" ht="53.25" customHeight="1" x14ac:dyDescent="0.15">
      <c r="B57" s="101"/>
      <c r="C57" s="1175" t="s">
        <v>48</v>
      </c>
      <c r="D57" s="1175"/>
      <c r="E57" s="1176"/>
      <c r="F57" s="351">
        <v>55193</v>
      </c>
      <c r="G57" s="351">
        <v>55890</v>
      </c>
      <c r="H57" s="352">
        <v>50480</v>
      </c>
    </row>
    <row r="58" spans="2:8" ht="45.75" customHeight="1" x14ac:dyDescent="0.15">
      <c r="B58" s="102"/>
      <c r="C58" s="1166" t="s">
        <v>568</v>
      </c>
      <c r="D58" s="1167"/>
      <c r="E58" s="1168"/>
      <c r="F58" s="353">
        <v>17336</v>
      </c>
      <c r="G58" s="353">
        <v>16080</v>
      </c>
      <c r="H58" s="354">
        <v>16807</v>
      </c>
    </row>
    <row r="59" spans="2:8" ht="45.75" customHeight="1" x14ac:dyDescent="0.15">
      <c r="B59" s="102"/>
      <c r="C59" s="1166" t="s">
        <v>569</v>
      </c>
      <c r="D59" s="1167"/>
      <c r="E59" s="1168"/>
      <c r="F59" s="353">
        <v>7998</v>
      </c>
      <c r="G59" s="353">
        <v>7232</v>
      </c>
      <c r="H59" s="354">
        <v>6483</v>
      </c>
    </row>
    <row r="60" spans="2:8" ht="45.75" customHeight="1" x14ac:dyDescent="0.15">
      <c r="B60" s="102"/>
      <c r="C60" s="1166" t="s">
        <v>570</v>
      </c>
      <c r="D60" s="1167"/>
      <c r="E60" s="1168"/>
      <c r="F60" s="353">
        <v>5027</v>
      </c>
      <c r="G60" s="353">
        <v>8283</v>
      </c>
      <c r="H60" s="354">
        <v>4673</v>
      </c>
    </row>
    <row r="61" spans="2:8" ht="45.75" customHeight="1" x14ac:dyDescent="0.15">
      <c r="B61" s="102"/>
      <c r="C61" s="1166" t="s">
        <v>572</v>
      </c>
      <c r="D61" s="1167"/>
      <c r="E61" s="1168"/>
      <c r="F61" s="353">
        <v>3969</v>
      </c>
      <c r="G61" s="353">
        <v>3972</v>
      </c>
      <c r="H61" s="354">
        <v>3978</v>
      </c>
    </row>
    <row r="62" spans="2:8" ht="45.75" customHeight="1" thickBot="1" x14ac:dyDescent="0.2">
      <c r="B62" s="103"/>
      <c r="C62" s="1166" t="s">
        <v>573</v>
      </c>
      <c r="D62" s="1167"/>
      <c r="E62" s="1168"/>
      <c r="F62" s="355" t="s">
        <v>574</v>
      </c>
      <c r="G62" s="355">
        <v>1196</v>
      </c>
      <c r="H62" s="356">
        <v>2457</v>
      </c>
    </row>
    <row r="63" spans="2:8" ht="52.5" customHeight="1" thickBot="1" x14ac:dyDescent="0.2">
      <c r="B63" s="104"/>
      <c r="C63" s="1169" t="s">
        <v>49</v>
      </c>
      <c r="D63" s="1169"/>
      <c r="E63" s="1170"/>
      <c r="F63" s="357">
        <v>109437</v>
      </c>
      <c r="G63" s="357">
        <v>106201</v>
      </c>
      <c r="H63" s="358">
        <v>109647</v>
      </c>
    </row>
    <row r="64" spans="2:8" x14ac:dyDescent="0.15"/>
  </sheetData>
  <sheetProtection algorithmName="SHA-512" hashValue="mEp+PNxN0M5p929tZrSLNLRF4tgNpEfjkXPTEVEFPUdfjpklbxhRYvut3ZeYax5vdCnDXVnWrBlmA+JGHO1ynQ==" saltValue="UT+uOLQJ97Q8wdzAtVSu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507</v>
      </c>
      <c r="B3" s="120"/>
      <c r="C3" s="121"/>
      <c r="D3" s="122">
        <v>61658</v>
      </c>
      <c r="E3" s="123"/>
      <c r="F3" s="124">
        <v>46888</v>
      </c>
      <c r="G3" s="125"/>
      <c r="H3" s="126"/>
    </row>
    <row r="4" spans="1:8" x14ac:dyDescent="0.15">
      <c r="A4" s="127"/>
      <c r="B4" s="128"/>
      <c r="C4" s="129"/>
      <c r="D4" s="130">
        <v>18455</v>
      </c>
      <c r="E4" s="131"/>
      <c r="F4" s="132">
        <v>14375</v>
      </c>
      <c r="G4" s="133"/>
      <c r="H4" s="134"/>
    </row>
    <row r="5" spans="1:8" x14ac:dyDescent="0.15">
      <c r="A5" s="115" t="s">
        <v>509</v>
      </c>
      <c r="B5" s="120"/>
      <c r="C5" s="121"/>
      <c r="D5" s="122">
        <v>51691</v>
      </c>
      <c r="E5" s="123"/>
      <c r="F5" s="124">
        <v>46574</v>
      </c>
      <c r="G5" s="125"/>
      <c r="H5" s="126"/>
    </row>
    <row r="6" spans="1:8" x14ac:dyDescent="0.15">
      <c r="A6" s="127"/>
      <c r="B6" s="128"/>
      <c r="C6" s="129"/>
      <c r="D6" s="130">
        <v>16374</v>
      </c>
      <c r="E6" s="131"/>
      <c r="F6" s="132">
        <v>14394</v>
      </c>
      <c r="G6" s="133"/>
      <c r="H6" s="134"/>
    </row>
    <row r="7" spans="1:8" x14ac:dyDescent="0.15">
      <c r="A7" s="115" t="s">
        <v>510</v>
      </c>
      <c r="B7" s="120"/>
      <c r="C7" s="121"/>
      <c r="D7" s="122">
        <v>49140</v>
      </c>
      <c r="E7" s="123"/>
      <c r="F7" s="124">
        <v>44729</v>
      </c>
      <c r="G7" s="125"/>
      <c r="H7" s="126"/>
    </row>
    <row r="8" spans="1:8" x14ac:dyDescent="0.15">
      <c r="A8" s="127"/>
      <c r="B8" s="128"/>
      <c r="C8" s="129"/>
      <c r="D8" s="130">
        <v>15572</v>
      </c>
      <c r="E8" s="131"/>
      <c r="F8" s="132">
        <v>15395</v>
      </c>
      <c r="G8" s="133"/>
      <c r="H8" s="134"/>
    </row>
    <row r="9" spans="1:8" x14ac:dyDescent="0.15">
      <c r="A9" s="115" t="s">
        <v>511</v>
      </c>
      <c r="B9" s="120"/>
      <c r="C9" s="121"/>
      <c r="D9" s="122">
        <v>51796</v>
      </c>
      <c r="E9" s="123"/>
      <c r="F9" s="124">
        <v>44130</v>
      </c>
      <c r="G9" s="125"/>
      <c r="H9" s="126"/>
    </row>
    <row r="10" spans="1:8" x14ac:dyDescent="0.15">
      <c r="A10" s="127"/>
      <c r="B10" s="128"/>
      <c r="C10" s="129"/>
      <c r="D10" s="130">
        <v>18609</v>
      </c>
      <c r="E10" s="131"/>
      <c r="F10" s="132">
        <v>15920</v>
      </c>
      <c r="G10" s="133"/>
      <c r="H10" s="134"/>
    </row>
    <row r="11" spans="1:8" x14ac:dyDescent="0.15">
      <c r="A11" s="115" t="s">
        <v>512</v>
      </c>
      <c r="B11" s="120"/>
      <c r="C11" s="121"/>
      <c r="D11" s="122">
        <v>48485</v>
      </c>
      <c r="E11" s="123"/>
      <c r="F11" s="124">
        <v>44816</v>
      </c>
      <c r="G11" s="125"/>
      <c r="H11" s="126"/>
    </row>
    <row r="12" spans="1:8" x14ac:dyDescent="0.15">
      <c r="A12" s="127"/>
      <c r="B12" s="128"/>
      <c r="C12" s="135"/>
      <c r="D12" s="130">
        <v>15258</v>
      </c>
      <c r="E12" s="131"/>
      <c r="F12" s="132">
        <v>17040</v>
      </c>
      <c r="G12" s="133"/>
      <c r="H12" s="134"/>
    </row>
    <row r="13" spans="1:8" x14ac:dyDescent="0.15">
      <c r="A13" s="115"/>
      <c r="B13" s="120"/>
      <c r="C13" s="121"/>
      <c r="D13" s="122">
        <v>52554</v>
      </c>
      <c r="E13" s="123"/>
      <c r="F13" s="124">
        <v>45427</v>
      </c>
      <c r="G13" s="136"/>
      <c r="H13" s="126"/>
    </row>
    <row r="14" spans="1:8" x14ac:dyDescent="0.15">
      <c r="A14" s="127"/>
      <c r="B14" s="128"/>
      <c r="C14" s="129"/>
      <c r="D14" s="130">
        <v>16854</v>
      </c>
      <c r="E14" s="131"/>
      <c r="F14" s="132">
        <v>15425</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3.98</v>
      </c>
      <c r="C19" s="137">
        <f>ROUND(VALUE(SUBSTITUTE(実質収支比率等に係る経年分析!G$48,"▲","-")),2)</f>
        <v>2.67</v>
      </c>
      <c r="D19" s="137">
        <f>ROUND(VALUE(SUBSTITUTE(実質収支比率等に係る経年分析!H$48,"▲","-")),2)</f>
        <v>1.24</v>
      </c>
      <c r="E19" s="137">
        <f>ROUND(VALUE(SUBSTITUTE(実質収支比率等に係る経年分析!I$48,"▲","-")),2)</f>
        <v>0.51</v>
      </c>
      <c r="F19" s="137">
        <f>ROUND(VALUE(SUBSTITUTE(実質収支比率等に係る経年分析!J$48,"▲","-")),2)</f>
        <v>0.4</v>
      </c>
    </row>
    <row r="20" spans="1:11" x14ac:dyDescent="0.15">
      <c r="A20" s="137" t="s">
        <v>54</v>
      </c>
      <c r="B20" s="137">
        <f>ROUND(VALUE(SUBSTITUTE(実質収支比率等に係る経年分析!F$47,"▲","-")),2)</f>
        <v>3.08</v>
      </c>
      <c r="C20" s="137">
        <f>ROUND(VALUE(SUBSTITUTE(実質収支比率等に係る経年分析!G$47,"▲","-")),2)</f>
        <v>9.27</v>
      </c>
      <c r="D20" s="137">
        <f>ROUND(VALUE(SUBSTITUTE(実質収支比率等に係る経年分析!H$47,"▲","-")),2)</f>
        <v>8.56</v>
      </c>
      <c r="E20" s="137">
        <f>ROUND(VALUE(SUBSTITUTE(実質収支比率等に係る経年分析!I$47,"▲","-")),2)</f>
        <v>7.04</v>
      </c>
      <c r="F20" s="137">
        <f>ROUND(VALUE(SUBSTITUTE(実質収支比率等に係る経年分析!J$47,"▲","-")),2)</f>
        <v>8.6999999999999993</v>
      </c>
    </row>
    <row r="21" spans="1:11" x14ac:dyDescent="0.15">
      <c r="A21" s="137" t="s">
        <v>55</v>
      </c>
      <c r="B21" s="137">
        <f>IF(ISNUMBER(VALUE(SUBSTITUTE(実質収支比率等に係る経年分析!F$49,"▲","-"))),ROUND(VALUE(SUBSTITUTE(実質収支比率等に係る経年分析!F$49,"▲","-")),2),NA())</f>
        <v>3.75</v>
      </c>
      <c r="C21" s="137">
        <f>IF(ISNUMBER(VALUE(SUBSTITUTE(実質収支比率等に係る経年分析!G$49,"▲","-"))),ROUND(VALUE(SUBSTITUTE(実質収支比率等に係る経年分析!G$49,"▲","-")),2),NA())</f>
        <v>5.14</v>
      </c>
      <c r="D21" s="137">
        <f>IF(ISNUMBER(VALUE(SUBSTITUTE(実質収支比率等に係る経年分析!H$49,"▲","-"))),ROUND(VALUE(SUBSTITUTE(実質収支比率等に係る経年分析!H$49,"▲","-")),2),NA())</f>
        <v>-2.39</v>
      </c>
      <c r="E21" s="137">
        <f>IF(ISNUMBER(VALUE(SUBSTITUTE(実質収支比率等に係る経年分析!I$49,"▲","-"))),ROUND(VALUE(SUBSTITUTE(実質収支比率等に係る経年分析!I$49,"▲","-")),2),NA())</f>
        <v>-2.16</v>
      </c>
      <c r="F21" s="137">
        <f>IF(ISNUMBER(VALUE(SUBSTITUTE(実質収支比率等に係る経年分析!J$49,"▲","-"))),ROUND(VALUE(SUBSTITUTE(実質収支比率等に係る経年分析!J$49,"▲","-")),2),NA())</f>
        <v>1.66</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0.01</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岡山県造林事業等特別会計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15">
      <c r="A30" s="138" t="str">
        <f>IF(連結実質赤字比率に係る赤字・黒字の構成分析!C$40="",NA(),連結実質赤字比率に係る赤字・黒字の構成分析!C$40)</f>
        <v>岡山県収入証紙等特別会計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0.04</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0.01</v>
      </c>
    </row>
    <row r="31" spans="1:11" x14ac:dyDescent="0.15">
      <c r="A31" s="138" t="str">
        <f>IF(連結実質赤字比率に係る赤字・黒字の構成分析!C$39="",NA(),連結実質赤字比率に係る赤字・黒字の構成分析!C$39)</f>
        <v>一般会計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3.78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2.4300000000000002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0.99</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0.24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0.15</v>
      </c>
    </row>
    <row r="32" spans="1:11" x14ac:dyDescent="0.15">
      <c r="A32" s="138" t="str">
        <f>IF(連結実質赤字比率に係る赤字・黒字の構成分析!C$38="",NA(),連結実質赤字比率に係る赤字・黒字の構成分析!C$38)</f>
        <v>岡山県公共用地等取得事業特別会計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0.17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0.19</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0.23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0.22</v>
      </c>
    </row>
    <row r="33" spans="1:16" x14ac:dyDescent="0.15">
      <c r="A33" s="138" t="str">
        <f>IF(連結実質赤字比率に係る赤字・黒字の構成分析!C$37="",NA(),連結実質赤字比率に係る赤字・黒字の構成分析!C$37)</f>
        <v>岡山県流域下水道事業会計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0.98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0.9</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0.81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0.65</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0.48</v>
      </c>
    </row>
    <row r="34" spans="1:16" x14ac:dyDescent="0.15">
      <c r="A34" s="138" t="str">
        <f>IF(連結実質赤字比率に係る赤字・黒字の構成分析!C$36="",NA(),連結実質赤字比率に係る赤字・黒字の構成分析!C$36)</f>
        <v>岡山県国民健康保険事業特別会計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2.57</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1.91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1.55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1.26</v>
      </c>
    </row>
    <row r="35" spans="1:16" x14ac:dyDescent="0.15">
      <c r="A35" s="138" t="str">
        <f>IF(連結実質赤字比率に係る赤字・黒字の構成分析!C$35="",NA(),連結実質赤字比率に係る赤字・黒字の構成分析!C$35)</f>
        <v>岡山県営工業用水道事業会計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1.87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1.71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1.89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2.09</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2.14</v>
      </c>
    </row>
    <row r="36" spans="1:16" x14ac:dyDescent="0.15">
      <c r="A36" s="138" t="str">
        <f>IF(連結実質赤字比率に係る赤字・黒字の構成分析!C$34="",NA(),連結実質赤字比率に係る赤字・黒字の構成分析!C$34)</f>
        <v>岡山県営電気事業会計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1.86</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1.82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1.98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2.13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2.2999999999999998</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62135</v>
      </c>
      <c r="E42" s="139"/>
      <c r="F42" s="139"/>
      <c r="G42" s="139">
        <f>'実質公債費比率（分子）の構造'!L$52</f>
        <v>60711</v>
      </c>
      <c r="H42" s="139"/>
      <c r="I42" s="139"/>
      <c r="J42" s="139">
        <f>'実質公債費比率（分子）の構造'!M$52</f>
        <v>57747</v>
      </c>
      <c r="K42" s="139"/>
      <c r="L42" s="139"/>
      <c r="M42" s="139">
        <f>'実質公債費比率（分子）の構造'!N$52</f>
        <v>56753</v>
      </c>
      <c r="N42" s="139"/>
      <c r="O42" s="139"/>
      <c r="P42" s="139">
        <f>'実質公債費比率（分子）の構造'!O$52</f>
        <v>55117</v>
      </c>
    </row>
    <row r="43" spans="1:16" x14ac:dyDescent="0.15">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15">
      <c r="A44" s="139" t="s">
        <v>63</v>
      </c>
      <c r="B44" s="139">
        <f>'実質公債費比率（分子）の構造'!K$50</f>
        <v>1006</v>
      </c>
      <c r="C44" s="139"/>
      <c r="D44" s="139"/>
      <c r="E44" s="139">
        <f>'実質公債費比率（分子）の構造'!L$50</f>
        <v>787</v>
      </c>
      <c r="F44" s="139"/>
      <c r="G44" s="139"/>
      <c r="H44" s="139">
        <f>'実質公債費比率（分子）の構造'!M$50</f>
        <v>717</v>
      </c>
      <c r="I44" s="139"/>
      <c r="J44" s="139"/>
      <c r="K44" s="139">
        <f>'実質公債費比率（分子）の構造'!N$50</f>
        <v>712</v>
      </c>
      <c r="L44" s="139"/>
      <c r="M44" s="139"/>
      <c r="N44" s="139">
        <f>'実質公債費比率（分子）の構造'!O$50</f>
        <v>578</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813</v>
      </c>
      <c r="C46" s="139"/>
      <c r="D46" s="139"/>
      <c r="E46" s="139">
        <f>'実質公債費比率（分子）の構造'!L$48</f>
        <v>689</v>
      </c>
      <c r="F46" s="139"/>
      <c r="G46" s="139"/>
      <c r="H46" s="139">
        <f>'実質公債費比率（分子）の構造'!M$48</f>
        <v>448</v>
      </c>
      <c r="I46" s="139"/>
      <c r="J46" s="139"/>
      <c r="K46" s="139">
        <f>'実質公債費比率（分子）の構造'!N$48</f>
        <v>409</v>
      </c>
      <c r="L46" s="139"/>
      <c r="M46" s="139"/>
      <c r="N46" s="139">
        <f>'実質公債費比率（分子）の構造'!O$48</f>
        <v>268</v>
      </c>
      <c r="O46" s="139"/>
      <c r="P46" s="139"/>
    </row>
    <row r="47" spans="1:16" x14ac:dyDescent="0.15">
      <c r="A47" s="139" t="s">
        <v>13</v>
      </c>
      <c r="B47" s="139">
        <f>'実質公債費比率（分子）の構造'!K$47</f>
        <v>10833</v>
      </c>
      <c r="C47" s="139"/>
      <c r="D47" s="139"/>
      <c r="E47" s="139">
        <f>'実質公債費比率（分子）の構造'!L$47</f>
        <v>10167</v>
      </c>
      <c r="F47" s="139"/>
      <c r="G47" s="139"/>
      <c r="H47" s="139">
        <f>'実質公債費比率（分子）の構造'!M$47</f>
        <v>10000</v>
      </c>
      <c r="I47" s="139"/>
      <c r="J47" s="139"/>
      <c r="K47" s="139">
        <f>'実質公債費比率（分子）の構造'!N$47</f>
        <v>9667</v>
      </c>
      <c r="L47" s="139"/>
      <c r="M47" s="139"/>
      <c r="N47" s="139">
        <f>'実質公債費比率（分子）の構造'!O$47</f>
        <v>9400</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90388</v>
      </c>
      <c r="C49" s="139"/>
      <c r="D49" s="139"/>
      <c r="E49" s="139">
        <f>'実質公債費比率（分子）の構造'!L$45</f>
        <v>89804</v>
      </c>
      <c r="F49" s="139"/>
      <c r="G49" s="139"/>
      <c r="H49" s="139">
        <f>'実質公債費比率（分子）の構造'!M$45</f>
        <v>88053</v>
      </c>
      <c r="I49" s="139"/>
      <c r="J49" s="139"/>
      <c r="K49" s="139">
        <f>'実質公債費比率（分子）の構造'!N$45</f>
        <v>87533</v>
      </c>
      <c r="L49" s="139"/>
      <c r="M49" s="139"/>
      <c r="N49" s="139">
        <f>'実質公債費比率（分子）の構造'!O$45</f>
        <v>86225</v>
      </c>
      <c r="O49" s="139"/>
      <c r="P49" s="139"/>
    </row>
    <row r="50" spans="1:16" x14ac:dyDescent="0.15">
      <c r="A50" s="139" t="s">
        <v>68</v>
      </c>
      <c r="B50" s="139" t="e">
        <f>NA()</f>
        <v>#N/A</v>
      </c>
      <c r="C50" s="139">
        <f>IF(ISNUMBER('実質公債費比率（分子）の構造'!K$53),'実質公債費比率（分子）の構造'!K$53,NA())</f>
        <v>40905</v>
      </c>
      <c r="D50" s="139" t="e">
        <f>NA()</f>
        <v>#N/A</v>
      </c>
      <c r="E50" s="139" t="e">
        <f>NA()</f>
        <v>#N/A</v>
      </c>
      <c r="F50" s="139">
        <f>IF(ISNUMBER('実質公債費比率（分子）の構造'!L$53),'実質公債費比率（分子）の構造'!L$53,NA())</f>
        <v>40736</v>
      </c>
      <c r="G50" s="139" t="e">
        <f>NA()</f>
        <v>#N/A</v>
      </c>
      <c r="H50" s="139" t="e">
        <f>NA()</f>
        <v>#N/A</v>
      </c>
      <c r="I50" s="139">
        <f>IF(ISNUMBER('実質公債費比率（分子）の構造'!M$53),'実質公債費比率（分子）の構造'!M$53,NA())</f>
        <v>41471</v>
      </c>
      <c r="J50" s="139" t="e">
        <f>NA()</f>
        <v>#N/A</v>
      </c>
      <c r="K50" s="139" t="e">
        <f>NA()</f>
        <v>#N/A</v>
      </c>
      <c r="L50" s="139">
        <f>IF(ISNUMBER('実質公債費比率（分子）の構造'!N$53),'実質公債費比率（分子）の構造'!N$53,NA())</f>
        <v>41568</v>
      </c>
      <c r="M50" s="139" t="e">
        <f>NA()</f>
        <v>#N/A</v>
      </c>
      <c r="N50" s="139" t="e">
        <f>NA()</f>
        <v>#N/A</v>
      </c>
      <c r="O50" s="139">
        <f>IF(ISNUMBER('実質公債費比率（分子）の構造'!O$53),'実質公債費比率（分子）の構造'!O$53,NA())</f>
        <v>41354</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767870</v>
      </c>
      <c r="E56" s="138"/>
      <c r="F56" s="138"/>
      <c r="G56" s="138">
        <f>'将来負担比率（分子）の構造'!J$52</f>
        <v>764119</v>
      </c>
      <c r="H56" s="138"/>
      <c r="I56" s="138"/>
      <c r="J56" s="138">
        <f>'将来負担比率（分子）の構造'!K$52</f>
        <v>737897</v>
      </c>
      <c r="K56" s="138"/>
      <c r="L56" s="138"/>
      <c r="M56" s="138">
        <f>'将来負担比率（分子）の構造'!L$52</f>
        <v>708319</v>
      </c>
      <c r="N56" s="138"/>
      <c r="O56" s="138"/>
      <c r="P56" s="138">
        <f>'将来負担比率（分子）の構造'!M$52</f>
        <v>668599</v>
      </c>
    </row>
    <row r="57" spans="1:16" x14ac:dyDescent="0.15">
      <c r="A57" s="138" t="s">
        <v>42</v>
      </c>
      <c r="B57" s="138"/>
      <c r="C57" s="138"/>
      <c r="D57" s="138">
        <f>'将来負担比率（分子）の構造'!I$51</f>
        <v>14541</v>
      </c>
      <c r="E57" s="138"/>
      <c r="F57" s="138"/>
      <c r="G57" s="138">
        <f>'将来負担比率（分子）の構造'!J$51</f>
        <v>13021</v>
      </c>
      <c r="H57" s="138"/>
      <c r="I57" s="138"/>
      <c r="J57" s="138">
        <f>'将来負担比率（分子）の構造'!K$51</f>
        <v>12031</v>
      </c>
      <c r="K57" s="138"/>
      <c r="L57" s="138"/>
      <c r="M57" s="138">
        <f>'将来負担比率（分子）の構造'!L$51</f>
        <v>11411</v>
      </c>
      <c r="N57" s="138"/>
      <c r="O57" s="138"/>
      <c r="P57" s="138">
        <f>'将来負担比率（分子）の構造'!M$51</f>
        <v>11431</v>
      </c>
    </row>
    <row r="58" spans="1:16" x14ac:dyDescent="0.15">
      <c r="A58" s="138" t="s">
        <v>41</v>
      </c>
      <c r="B58" s="138"/>
      <c r="C58" s="138"/>
      <c r="D58" s="138">
        <f>'将来負担比率（分子）の構造'!I$50</f>
        <v>109306</v>
      </c>
      <c r="E58" s="138"/>
      <c r="F58" s="138"/>
      <c r="G58" s="138">
        <f>'将来負担比率（分子）の構造'!J$50</f>
        <v>145718</v>
      </c>
      <c r="H58" s="138"/>
      <c r="I58" s="138"/>
      <c r="J58" s="138">
        <f>'将来負担比率（分子）の構造'!K$50</f>
        <v>146630</v>
      </c>
      <c r="K58" s="138"/>
      <c r="L58" s="138"/>
      <c r="M58" s="138">
        <f>'将来負担比率（分子）の構造'!L$50</f>
        <v>145745</v>
      </c>
      <c r="N58" s="138"/>
      <c r="O58" s="138"/>
      <c r="P58" s="138">
        <f>'将来負担比率（分子）の構造'!M$50</f>
        <v>150610</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10506</v>
      </c>
      <c r="C61" s="138"/>
      <c r="D61" s="138"/>
      <c r="E61" s="138">
        <f>'将来負担比率（分子）の構造'!J$46</f>
        <v>3360</v>
      </c>
      <c r="F61" s="138"/>
      <c r="G61" s="138"/>
      <c r="H61" s="138">
        <f>'将来負担比率（分子）の構造'!K$46</f>
        <v>3209</v>
      </c>
      <c r="I61" s="138"/>
      <c r="J61" s="138"/>
      <c r="K61" s="138">
        <f>'将来負担比率（分子）の構造'!L$46</f>
        <v>3126</v>
      </c>
      <c r="L61" s="138"/>
      <c r="M61" s="138"/>
      <c r="N61" s="138">
        <f>'将来負担比率（分子）の構造'!M$46</f>
        <v>2927</v>
      </c>
      <c r="O61" s="138"/>
      <c r="P61" s="138"/>
    </row>
    <row r="62" spans="1:16" x14ac:dyDescent="0.15">
      <c r="A62" s="138" t="s">
        <v>35</v>
      </c>
      <c r="B62" s="138">
        <f>'将来負担比率（分子）の構造'!I$45</f>
        <v>153451</v>
      </c>
      <c r="C62" s="138"/>
      <c r="D62" s="138"/>
      <c r="E62" s="138">
        <f>'将来負担比率（分子）の構造'!J$45</f>
        <v>148608</v>
      </c>
      <c r="F62" s="138"/>
      <c r="G62" s="138"/>
      <c r="H62" s="138">
        <f>'将来負担比率（分子）の構造'!K$45</f>
        <v>148097</v>
      </c>
      <c r="I62" s="138"/>
      <c r="J62" s="138"/>
      <c r="K62" s="138">
        <f>'将来負担比率（分子）の構造'!L$45</f>
        <v>142645</v>
      </c>
      <c r="L62" s="138"/>
      <c r="M62" s="138"/>
      <c r="N62" s="138">
        <f>'将来負担比率（分子）の構造'!M$45</f>
        <v>140203</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7162</v>
      </c>
      <c r="C64" s="138"/>
      <c r="D64" s="138"/>
      <c r="E64" s="138">
        <f>'将来負担比率（分子）の構造'!J$43</f>
        <v>6653</v>
      </c>
      <c r="F64" s="138"/>
      <c r="G64" s="138"/>
      <c r="H64" s="138">
        <f>'将来負担比率（分子）の構造'!K$43</f>
        <v>6010</v>
      </c>
      <c r="I64" s="138"/>
      <c r="J64" s="138"/>
      <c r="K64" s="138">
        <f>'将来負担比率（分子）の構造'!L$43</f>
        <v>6159</v>
      </c>
      <c r="L64" s="138"/>
      <c r="M64" s="138"/>
      <c r="N64" s="138">
        <f>'将来負担比率（分子）の構造'!M$43</f>
        <v>5780</v>
      </c>
      <c r="O64" s="138"/>
      <c r="P64" s="138"/>
    </row>
    <row r="65" spans="1:16" x14ac:dyDescent="0.15">
      <c r="A65" s="138" t="s">
        <v>32</v>
      </c>
      <c r="B65" s="138">
        <f>'将来負担比率（分子）の構造'!I$42</f>
        <v>6873</v>
      </c>
      <c r="C65" s="138"/>
      <c r="D65" s="138"/>
      <c r="E65" s="138">
        <f>'将来負担比率（分子）の構造'!J$42</f>
        <v>5850</v>
      </c>
      <c r="F65" s="138"/>
      <c r="G65" s="138"/>
      <c r="H65" s="138">
        <f>'将来負担比率（分子）の構造'!K$42</f>
        <v>5063</v>
      </c>
      <c r="I65" s="138"/>
      <c r="J65" s="138"/>
      <c r="K65" s="138">
        <f>'将来負担比率（分子）の構造'!L$42</f>
        <v>4931</v>
      </c>
      <c r="L65" s="138"/>
      <c r="M65" s="138"/>
      <c r="N65" s="138">
        <f>'将来負担比率（分子）の構造'!M$42</f>
        <v>5048</v>
      </c>
      <c r="O65" s="138"/>
      <c r="P65" s="138"/>
    </row>
    <row r="66" spans="1:16" x14ac:dyDescent="0.15">
      <c r="A66" s="138" t="s">
        <v>31</v>
      </c>
      <c r="B66" s="138">
        <f>'将来負担比率（分子）の構造'!I$41</f>
        <v>1409273</v>
      </c>
      <c r="C66" s="138"/>
      <c r="D66" s="138"/>
      <c r="E66" s="138">
        <f>'将来負担比率（分子）の構造'!J$41</f>
        <v>1403945</v>
      </c>
      <c r="F66" s="138"/>
      <c r="G66" s="138"/>
      <c r="H66" s="138">
        <f>'将来負担比率（分子）の構造'!K$41</f>
        <v>1366031</v>
      </c>
      <c r="I66" s="138"/>
      <c r="J66" s="138"/>
      <c r="K66" s="138">
        <f>'将来負担比率（分子）の構造'!L$41</f>
        <v>1329095</v>
      </c>
      <c r="L66" s="138"/>
      <c r="M66" s="138"/>
      <c r="N66" s="138">
        <f>'将来負担比率（分子）の構造'!M$41</f>
        <v>1284366</v>
      </c>
      <c r="O66" s="138"/>
      <c r="P66" s="138"/>
    </row>
    <row r="67" spans="1:16" x14ac:dyDescent="0.15">
      <c r="A67" s="138" t="s">
        <v>72</v>
      </c>
      <c r="B67" s="138" t="e">
        <f>NA()</f>
        <v>#N/A</v>
      </c>
      <c r="C67" s="138">
        <f>IF(ISNUMBER('将来負担比率（分子）の構造'!I$53), IF('将来負担比率（分子）の構造'!I$53 &lt; 0, 0, '将来負担比率（分子）の構造'!I$53), NA())</f>
        <v>695548</v>
      </c>
      <c r="D67" s="138" t="e">
        <f>NA()</f>
        <v>#N/A</v>
      </c>
      <c r="E67" s="138" t="e">
        <f>NA()</f>
        <v>#N/A</v>
      </c>
      <c r="F67" s="138">
        <f>IF(ISNUMBER('将来負担比率（分子）の構造'!J$53), IF('将来負担比率（分子）の構造'!J$53 &lt; 0, 0, '将来負担比率（分子）の構造'!J$53), NA())</f>
        <v>645558</v>
      </c>
      <c r="G67" s="138" t="e">
        <f>NA()</f>
        <v>#N/A</v>
      </c>
      <c r="H67" s="138" t="e">
        <f>NA()</f>
        <v>#N/A</v>
      </c>
      <c r="I67" s="138">
        <f>IF(ISNUMBER('将来負担比率（分子）の構造'!K$53), IF('将来負担比率（分子）の構造'!K$53 &lt; 0, 0, '将来負担比率（分子）の構造'!K$53), NA())</f>
        <v>631851</v>
      </c>
      <c r="J67" s="138" t="e">
        <f>NA()</f>
        <v>#N/A</v>
      </c>
      <c r="K67" s="138" t="e">
        <f>NA()</f>
        <v>#N/A</v>
      </c>
      <c r="L67" s="138">
        <f>IF(ISNUMBER('将来負担比率（分子）の構造'!L$53), IF('将来負担比率（分子）の構造'!L$53 &lt; 0, 0, '将来負担比率（分子）の構造'!L$53), NA())</f>
        <v>620481</v>
      </c>
      <c r="M67" s="138" t="e">
        <f>NA()</f>
        <v>#N/A</v>
      </c>
      <c r="N67" s="138" t="e">
        <f>NA()</f>
        <v>#N/A</v>
      </c>
      <c r="O67" s="138">
        <f>IF(ISNUMBER('将来負担比率（分子）の構造'!M$53), IF('将来負担比率（分子）の構造'!M$53 &lt; 0, 0, '将来負担比率（分子）の構造'!M$53), NA())</f>
        <v>607683</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36688</v>
      </c>
      <c r="C72" s="142">
        <f>基金残高に係る経年分析!G55</f>
        <v>30462</v>
      </c>
      <c r="D72" s="142">
        <f>基金残高に係る経年分析!H55</f>
        <v>38154</v>
      </c>
    </row>
    <row r="73" spans="1:16" x14ac:dyDescent="0.15">
      <c r="A73" s="141" t="s">
        <v>75</v>
      </c>
      <c r="B73" s="142">
        <f>基金残高に係る経年分析!F56</f>
        <v>17557</v>
      </c>
      <c r="C73" s="142">
        <f>基金残高に係る経年分析!G56</f>
        <v>19848</v>
      </c>
      <c r="D73" s="142">
        <f>基金残高に係る経年分析!H56</f>
        <v>21012</v>
      </c>
    </row>
    <row r="74" spans="1:16" x14ac:dyDescent="0.15">
      <c r="A74" s="141" t="s">
        <v>76</v>
      </c>
      <c r="B74" s="142">
        <f>基金残高に係る経年分析!F57</f>
        <v>55193</v>
      </c>
      <c r="C74" s="142">
        <f>基金残高に係る経年分析!G57</f>
        <v>55890</v>
      </c>
      <c r="D74" s="142">
        <f>基金残高に係る経年分析!H57</f>
        <v>50480</v>
      </c>
    </row>
  </sheetData>
  <sheetProtection algorithmName="SHA-512" hashValue="RfVbY0nKaXQ66qANH5Gbpc4ZeV9jqpzU66zZKw5Gl5yc04g9aKCUPaxnG6jJ2zbI8rczMMlLjIR/oPhBx41eSg==" saltValue="+3tL7aRrU6nDrROeq9smP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291056131</v>
      </c>
      <c r="S5" s="565"/>
      <c r="T5" s="565"/>
      <c r="U5" s="565"/>
      <c r="V5" s="565"/>
      <c r="W5" s="565"/>
      <c r="X5" s="565"/>
      <c r="Y5" s="566"/>
      <c r="Z5" s="567">
        <v>39.200000000000003</v>
      </c>
      <c r="AA5" s="567"/>
      <c r="AB5" s="567"/>
      <c r="AC5" s="567"/>
      <c r="AD5" s="568">
        <v>219761779</v>
      </c>
      <c r="AE5" s="568"/>
      <c r="AF5" s="568"/>
      <c r="AG5" s="568"/>
      <c r="AH5" s="568"/>
      <c r="AI5" s="568"/>
      <c r="AJ5" s="568"/>
      <c r="AK5" s="568"/>
      <c r="AL5" s="569">
        <v>48.7</v>
      </c>
      <c r="AM5" s="570"/>
      <c r="AN5" s="570"/>
      <c r="AO5" s="571"/>
      <c r="AP5" s="561" t="s">
        <v>195</v>
      </c>
      <c r="AQ5" s="562"/>
      <c r="AR5" s="562"/>
      <c r="AS5" s="562"/>
      <c r="AT5" s="562"/>
      <c r="AU5" s="562"/>
      <c r="AV5" s="562"/>
      <c r="AW5" s="562"/>
      <c r="AX5" s="562"/>
      <c r="AY5" s="562"/>
      <c r="AZ5" s="562"/>
      <c r="BA5" s="562"/>
      <c r="BB5" s="562"/>
      <c r="BC5" s="563"/>
      <c r="BD5" s="575">
        <v>290497042</v>
      </c>
      <c r="BE5" s="576"/>
      <c r="BF5" s="576"/>
      <c r="BG5" s="576"/>
      <c r="BH5" s="576"/>
      <c r="BI5" s="576"/>
      <c r="BJ5" s="576"/>
      <c r="BK5" s="577"/>
      <c r="BL5" s="578">
        <v>99.8</v>
      </c>
      <c r="BM5" s="578"/>
      <c r="BN5" s="578"/>
      <c r="BO5" s="578"/>
      <c r="BP5" s="579">
        <v>2082475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43545935</v>
      </c>
      <c r="S6" s="576"/>
      <c r="T6" s="576"/>
      <c r="U6" s="576"/>
      <c r="V6" s="576"/>
      <c r="W6" s="576"/>
      <c r="X6" s="576"/>
      <c r="Y6" s="577"/>
      <c r="Z6" s="578">
        <v>5.9</v>
      </c>
      <c r="AA6" s="578"/>
      <c r="AB6" s="578"/>
      <c r="AC6" s="578"/>
      <c r="AD6" s="579">
        <v>43545935</v>
      </c>
      <c r="AE6" s="579"/>
      <c r="AF6" s="579"/>
      <c r="AG6" s="579"/>
      <c r="AH6" s="579"/>
      <c r="AI6" s="579"/>
      <c r="AJ6" s="579"/>
      <c r="AK6" s="579"/>
      <c r="AL6" s="580">
        <v>9.6999999999999993</v>
      </c>
      <c r="AM6" s="581"/>
      <c r="AN6" s="581"/>
      <c r="AO6" s="582"/>
      <c r="AP6" s="572" t="s">
        <v>200</v>
      </c>
      <c r="AQ6" s="573"/>
      <c r="AR6" s="573"/>
      <c r="AS6" s="573"/>
      <c r="AT6" s="573"/>
      <c r="AU6" s="573"/>
      <c r="AV6" s="573"/>
      <c r="AW6" s="573"/>
      <c r="AX6" s="573"/>
      <c r="AY6" s="573"/>
      <c r="AZ6" s="573"/>
      <c r="BA6" s="573"/>
      <c r="BB6" s="573"/>
      <c r="BC6" s="574"/>
      <c r="BD6" s="575">
        <v>290497042</v>
      </c>
      <c r="BE6" s="576"/>
      <c r="BF6" s="576"/>
      <c r="BG6" s="576"/>
      <c r="BH6" s="576"/>
      <c r="BI6" s="576"/>
      <c r="BJ6" s="576"/>
      <c r="BK6" s="577"/>
      <c r="BL6" s="578">
        <v>99.8</v>
      </c>
      <c r="BM6" s="578"/>
      <c r="BN6" s="578"/>
      <c r="BO6" s="578"/>
      <c r="BP6" s="579">
        <v>2082475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1555503</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1555503</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2291379</v>
      </c>
      <c r="S7" s="576"/>
      <c r="T7" s="576"/>
      <c r="U7" s="576"/>
      <c r="V7" s="576"/>
      <c r="W7" s="576"/>
      <c r="X7" s="576"/>
      <c r="Y7" s="577"/>
      <c r="Z7" s="578">
        <v>0.3</v>
      </c>
      <c r="AA7" s="578"/>
      <c r="AB7" s="578"/>
      <c r="AC7" s="578"/>
      <c r="AD7" s="579">
        <v>2291379</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64786024</v>
      </c>
      <c r="BE7" s="576"/>
      <c r="BF7" s="576"/>
      <c r="BG7" s="576"/>
      <c r="BH7" s="576"/>
      <c r="BI7" s="576"/>
      <c r="BJ7" s="576"/>
      <c r="BK7" s="577"/>
      <c r="BL7" s="578">
        <v>22.3</v>
      </c>
      <c r="BM7" s="578"/>
      <c r="BN7" s="578"/>
      <c r="BO7" s="578"/>
      <c r="BP7" s="579">
        <v>2082475</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59583207</v>
      </c>
      <c r="CN7" s="576"/>
      <c r="CO7" s="576"/>
      <c r="CP7" s="576"/>
      <c r="CQ7" s="576"/>
      <c r="CR7" s="576"/>
      <c r="CS7" s="576"/>
      <c r="CT7" s="577"/>
      <c r="CU7" s="578">
        <v>8.1</v>
      </c>
      <c r="CV7" s="578"/>
      <c r="CW7" s="578"/>
      <c r="CX7" s="578"/>
      <c r="CY7" s="584">
        <v>2276043</v>
      </c>
      <c r="CZ7" s="576"/>
      <c r="DA7" s="576"/>
      <c r="DB7" s="576"/>
      <c r="DC7" s="576"/>
      <c r="DD7" s="576"/>
      <c r="DE7" s="576"/>
      <c r="DF7" s="576"/>
      <c r="DG7" s="576"/>
      <c r="DH7" s="576"/>
      <c r="DI7" s="576"/>
      <c r="DJ7" s="576"/>
      <c r="DK7" s="577"/>
      <c r="DL7" s="584">
        <v>54635013</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1422600</v>
      </c>
      <c r="BE8" s="576"/>
      <c r="BF8" s="576"/>
      <c r="BG8" s="576"/>
      <c r="BH8" s="576"/>
      <c r="BI8" s="576"/>
      <c r="BJ8" s="576"/>
      <c r="BK8" s="577"/>
      <c r="BL8" s="578">
        <v>0.5</v>
      </c>
      <c r="BM8" s="578"/>
      <c r="BN8" s="578"/>
      <c r="BO8" s="578"/>
      <c r="BP8" s="579">
        <v>469075</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129632521</v>
      </c>
      <c r="CN8" s="576"/>
      <c r="CO8" s="576"/>
      <c r="CP8" s="576"/>
      <c r="CQ8" s="576"/>
      <c r="CR8" s="576"/>
      <c r="CS8" s="576"/>
      <c r="CT8" s="577"/>
      <c r="CU8" s="580">
        <v>17.7</v>
      </c>
      <c r="CV8" s="581"/>
      <c r="CW8" s="581"/>
      <c r="CX8" s="586"/>
      <c r="CY8" s="584">
        <v>1542474</v>
      </c>
      <c r="CZ8" s="576"/>
      <c r="DA8" s="576"/>
      <c r="DB8" s="576"/>
      <c r="DC8" s="576"/>
      <c r="DD8" s="576"/>
      <c r="DE8" s="576"/>
      <c r="DF8" s="576"/>
      <c r="DG8" s="576"/>
      <c r="DH8" s="576"/>
      <c r="DI8" s="576"/>
      <c r="DJ8" s="576"/>
      <c r="DK8" s="577"/>
      <c r="DL8" s="584">
        <v>120785008</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66196</v>
      </c>
      <c r="S9" s="576"/>
      <c r="T9" s="576"/>
      <c r="U9" s="576"/>
      <c r="V9" s="576"/>
      <c r="W9" s="576"/>
      <c r="X9" s="576"/>
      <c r="Y9" s="577"/>
      <c r="Z9" s="580">
        <v>0</v>
      </c>
      <c r="AA9" s="581"/>
      <c r="AB9" s="581"/>
      <c r="AC9" s="586"/>
      <c r="AD9" s="584">
        <v>66196</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46610481</v>
      </c>
      <c r="BE9" s="576"/>
      <c r="BF9" s="576"/>
      <c r="BG9" s="576"/>
      <c r="BH9" s="576"/>
      <c r="BI9" s="576"/>
      <c r="BJ9" s="576"/>
      <c r="BK9" s="577"/>
      <c r="BL9" s="578">
        <v>16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17482176</v>
      </c>
      <c r="CN9" s="576"/>
      <c r="CO9" s="576"/>
      <c r="CP9" s="576"/>
      <c r="CQ9" s="576"/>
      <c r="CR9" s="576"/>
      <c r="CS9" s="576"/>
      <c r="CT9" s="577"/>
      <c r="CU9" s="580">
        <v>2.4</v>
      </c>
      <c r="CV9" s="581"/>
      <c r="CW9" s="581"/>
      <c r="CX9" s="586"/>
      <c r="CY9" s="584">
        <v>1686155</v>
      </c>
      <c r="CZ9" s="576"/>
      <c r="DA9" s="576"/>
      <c r="DB9" s="576"/>
      <c r="DC9" s="576"/>
      <c r="DD9" s="576"/>
      <c r="DE9" s="576"/>
      <c r="DF9" s="576"/>
      <c r="DG9" s="576"/>
      <c r="DH9" s="576"/>
      <c r="DI9" s="576"/>
      <c r="DJ9" s="576"/>
      <c r="DK9" s="577"/>
      <c r="DL9" s="584">
        <v>10419242</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282563</v>
      </c>
      <c r="S10" s="576"/>
      <c r="T10" s="576"/>
      <c r="U10" s="576"/>
      <c r="V10" s="576"/>
      <c r="W10" s="576"/>
      <c r="X10" s="576"/>
      <c r="Y10" s="577"/>
      <c r="Z10" s="580">
        <v>0</v>
      </c>
      <c r="AA10" s="581"/>
      <c r="AB10" s="581"/>
      <c r="AC10" s="586"/>
      <c r="AD10" s="584">
        <v>282563</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2543552</v>
      </c>
      <c r="BE10" s="576"/>
      <c r="BF10" s="576"/>
      <c r="BG10" s="576"/>
      <c r="BH10" s="576"/>
      <c r="BI10" s="576"/>
      <c r="BJ10" s="576"/>
      <c r="BK10" s="577"/>
      <c r="BL10" s="578">
        <v>0.9</v>
      </c>
      <c r="BM10" s="578"/>
      <c r="BN10" s="578"/>
      <c r="BO10" s="578"/>
      <c r="BP10" s="579">
        <v>120974</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1405489</v>
      </c>
      <c r="CN10" s="576"/>
      <c r="CO10" s="576"/>
      <c r="CP10" s="576"/>
      <c r="CQ10" s="576"/>
      <c r="CR10" s="576"/>
      <c r="CS10" s="576"/>
      <c r="CT10" s="577"/>
      <c r="CU10" s="580">
        <v>0.2</v>
      </c>
      <c r="CV10" s="581"/>
      <c r="CW10" s="581"/>
      <c r="CX10" s="586"/>
      <c r="CY10" s="584">
        <v>111804</v>
      </c>
      <c r="CZ10" s="576"/>
      <c r="DA10" s="576"/>
      <c r="DB10" s="576"/>
      <c r="DC10" s="576"/>
      <c r="DD10" s="576"/>
      <c r="DE10" s="576"/>
      <c r="DF10" s="576"/>
      <c r="DG10" s="576"/>
      <c r="DH10" s="576"/>
      <c r="DI10" s="576"/>
      <c r="DJ10" s="576"/>
      <c r="DK10" s="577"/>
      <c r="DL10" s="584">
        <v>809347</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50115</v>
      </c>
      <c r="S11" s="576"/>
      <c r="T11" s="576"/>
      <c r="U11" s="576"/>
      <c r="V11" s="576"/>
      <c r="W11" s="576"/>
      <c r="X11" s="576"/>
      <c r="Y11" s="577"/>
      <c r="Z11" s="580">
        <v>0</v>
      </c>
      <c r="AA11" s="581"/>
      <c r="AB11" s="581"/>
      <c r="AC11" s="586"/>
      <c r="AD11" s="584">
        <v>50115</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3736136</v>
      </c>
      <c r="BE11" s="576"/>
      <c r="BF11" s="576"/>
      <c r="BG11" s="576"/>
      <c r="BH11" s="576"/>
      <c r="BI11" s="576"/>
      <c r="BJ11" s="576"/>
      <c r="BK11" s="577"/>
      <c r="BL11" s="578">
        <v>1.3</v>
      </c>
      <c r="BM11" s="578"/>
      <c r="BN11" s="578"/>
      <c r="BO11" s="578"/>
      <c r="BP11" s="579">
        <v>1492426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67206260</v>
      </c>
      <c r="CN11" s="576"/>
      <c r="CO11" s="576"/>
      <c r="CP11" s="576"/>
      <c r="CQ11" s="576"/>
      <c r="CR11" s="576"/>
      <c r="CS11" s="576"/>
      <c r="CT11" s="577"/>
      <c r="CU11" s="580">
        <v>9.1999999999999993</v>
      </c>
      <c r="CV11" s="581"/>
      <c r="CW11" s="581"/>
      <c r="CX11" s="586"/>
      <c r="CY11" s="584">
        <v>17525323</v>
      </c>
      <c r="CZ11" s="576"/>
      <c r="DA11" s="576"/>
      <c r="DB11" s="576"/>
      <c r="DC11" s="576"/>
      <c r="DD11" s="576"/>
      <c r="DE11" s="576"/>
      <c r="DF11" s="576"/>
      <c r="DG11" s="576"/>
      <c r="DH11" s="576"/>
      <c r="DI11" s="576"/>
      <c r="DJ11" s="576"/>
      <c r="DK11" s="577"/>
      <c r="DL11" s="584">
        <v>14879756</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126396</v>
      </c>
      <c r="S12" s="576"/>
      <c r="T12" s="576"/>
      <c r="U12" s="576"/>
      <c r="V12" s="576"/>
      <c r="W12" s="576"/>
      <c r="X12" s="576"/>
      <c r="Y12" s="577"/>
      <c r="Z12" s="580">
        <v>0</v>
      </c>
      <c r="AA12" s="581"/>
      <c r="AB12" s="581"/>
      <c r="AC12" s="586"/>
      <c r="AD12" s="584">
        <v>126396</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358908</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14646756</v>
      </c>
      <c r="CN12" s="576"/>
      <c r="CO12" s="576"/>
      <c r="CP12" s="576"/>
      <c r="CQ12" s="576"/>
      <c r="CR12" s="576"/>
      <c r="CS12" s="576"/>
      <c r="CT12" s="577"/>
      <c r="CU12" s="580">
        <v>2</v>
      </c>
      <c r="CV12" s="581"/>
      <c r="CW12" s="581"/>
      <c r="CX12" s="586"/>
      <c r="CY12" s="584">
        <v>741635</v>
      </c>
      <c r="CZ12" s="576"/>
      <c r="DA12" s="576"/>
      <c r="DB12" s="576"/>
      <c r="DC12" s="576"/>
      <c r="DD12" s="576"/>
      <c r="DE12" s="576"/>
      <c r="DF12" s="576"/>
      <c r="DG12" s="576"/>
      <c r="DH12" s="576"/>
      <c r="DI12" s="576"/>
      <c r="DJ12" s="576"/>
      <c r="DK12" s="577"/>
      <c r="DL12" s="584">
        <v>11724568</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40729286</v>
      </c>
      <c r="S13" s="576"/>
      <c r="T13" s="576"/>
      <c r="U13" s="576"/>
      <c r="V13" s="576"/>
      <c r="W13" s="576"/>
      <c r="X13" s="576"/>
      <c r="Y13" s="577"/>
      <c r="Z13" s="580">
        <v>5.5</v>
      </c>
      <c r="AA13" s="581"/>
      <c r="AB13" s="581"/>
      <c r="AC13" s="586"/>
      <c r="AD13" s="584">
        <v>40729286</v>
      </c>
      <c r="AE13" s="576"/>
      <c r="AF13" s="576"/>
      <c r="AG13" s="576"/>
      <c r="AH13" s="576"/>
      <c r="AI13" s="576"/>
      <c r="AJ13" s="576"/>
      <c r="AK13" s="577"/>
      <c r="AL13" s="580">
        <v>9</v>
      </c>
      <c r="AM13" s="581"/>
      <c r="AN13" s="581"/>
      <c r="AO13" s="582"/>
      <c r="AP13" s="572" t="s">
        <v>221</v>
      </c>
      <c r="AQ13" s="573"/>
      <c r="AR13" s="573"/>
      <c r="AS13" s="573"/>
      <c r="AT13" s="573"/>
      <c r="AU13" s="573"/>
      <c r="AV13" s="573"/>
      <c r="AW13" s="573"/>
      <c r="AX13" s="573"/>
      <c r="AY13" s="573"/>
      <c r="AZ13" s="573"/>
      <c r="BA13" s="573"/>
      <c r="BB13" s="573"/>
      <c r="BC13" s="574"/>
      <c r="BD13" s="575">
        <v>4460811</v>
      </c>
      <c r="BE13" s="576"/>
      <c r="BF13" s="576"/>
      <c r="BG13" s="576"/>
      <c r="BH13" s="576"/>
      <c r="BI13" s="576"/>
      <c r="BJ13" s="576"/>
      <c r="BK13" s="577"/>
      <c r="BL13" s="578">
        <v>1.5</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77105440</v>
      </c>
      <c r="CN13" s="576"/>
      <c r="CO13" s="576"/>
      <c r="CP13" s="576"/>
      <c r="CQ13" s="576"/>
      <c r="CR13" s="576"/>
      <c r="CS13" s="576"/>
      <c r="CT13" s="577"/>
      <c r="CU13" s="580">
        <v>10.5</v>
      </c>
      <c r="CV13" s="581"/>
      <c r="CW13" s="581"/>
      <c r="CX13" s="586"/>
      <c r="CY13" s="584">
        <v>58767662</v>
      </c>
      <c r="CZ13" s="576"/>
      <c r="DA13" s="576"/>
      <c r="DB13" s="576"/>
      <c r="DC13" s="576"/>
      <c r="DD13" s="576"/>
      <c r="DE13" s="576"/>
      <c r="DF13" s="576"/>
      <c r="DG13" s="576"/>
      <c r="DH13" s="576"/>
      <c r="DI13" s="576"/>
      <c r="DJ13" s="576"/>
      <c r="DK13" s="577"/>
      <c r="DL13" s="584">
        <v>20304519</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5653536</v>
      </c>
      <c r="BE14" s="576"/>
      <c r="BF14" s="576"/>
      <c r="BG14" s="576"/>
      <c r="BH14" s="576"/>
      <c r="BI14" s="576"/>
      <c r="BJ14" s="576"/>
      <c r="BK14" s="577"/>
      <c r="BL14" s="578">
        <v>1.9</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49713508</v>
      </c>
      <c r="CN14" s="576"/>
      <c r="CO14" s="576"/>
      <c r="CP14" s="576"/>
      <c r="CQ14" s="576"/>
      <c r="CR14" s="576"/>
      <c r="CS14" s="576"/>
      <c r="CT14" s="577"/>
      <c r="CU14" s="580">
        <v>6.8</v>
      </c>
      <c r="CV14" s="581"/>
      <c r="CW14" s="581"/>
      <c r="CX14" s="586"/>
      <c r="CY14" s="584">
        <v>3056884</v>
      </c>
      <c r="CZ14" s="576"/>
      <c r="DA14" s="576"/>
      <c r="DB14" s="576"/>
      <c r="DC14" s="576"/>
      <c r="DD14" s="576"/>
      <c r="DE14" s="576"/>
      <c r="DF14" s="576"/>
      <c r="DG14" s="576"/>
      <c r="DH14" s="576"/>
      <c r="DI14" s="576"/>
      <c r="DJ14" s="576"/>
      <c r="DK14" s="577"/>
      <c r="DL14" s="584">
        <v>44833709</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5432378</v>
      </c>
      <c r="S15" s="576"/>
      <c r="T15" s="576"/>
      <c r="U15" s="576"/>
      <c r="V15" s="576"/>
      <c r="W15" s="576"/>
      <c r="X15" s="576"/>
      <c r="Y15" s="577"/>
      <c r="Z15" s="580">
        <v>0.7</v>
      </c>
      <c r="AA15" s="581"/>
      <c r="AB15" s="581"/>
      <c r="AC15" s="586"/>
      <c r="AD15" s="584">
        <v>5432378</v>
      </c>
      <c r="AE15" s="576"/>
      <c r="AF15" s="576"/>
      <c r="AG15" s="576"/>
      <c r="AH15" s="576"/>
      <c r="AI15" s="576"/>
      <c r="AJ15" s="576"/>
      <c r="AK15" s="577"/>
      <c r="AL15" s="580">
        <v>1.2</v>
      </c>
      <c r="AM15" s="581"/>
      <c r="AN15" s="581"/>
      <c r="AO15" s="582"/>
      <c r="AP15" s="572" t="s">
        <v>227</v>
      </c>
      <c r="AQ15" s="573"/>
      <c r="AR15" s="573"/>
      <c r="AS15" s="573"/>
      <c r="AT15" s="573"/>
      <c r="AU15" s="573"/>
      <c r="AV15" s="573"/>
      <c r="AW15" s="573"/>
      <c r="AX15" s="573"/>
      <c r="AY15" s="573"/>
      <c r="AZ15" s="573"/>
      <c r="BA15" s="573"/>
      <c r="BB15" s="573"/>
      <c r="BC15" s="574"/>
      <c r="BD15" s="575">
        <v>69529130</v>
      </c>
      <c r="BE15" s="576"/>
      <c r="BF15" s="576"/>
      <c r="BG15" s="576"/>
      <c r="BH15" s="576"/>
      <c r="BI15" s="576"/>
      <c r="BJ15" s="576"/>
      <c r="BK15" s="577"/>
      <c r="BL15" s="578">
        <v>23.9</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1104674</v>
      </c>
      <c r="S16" s="576"/>
      <c r="T16" s="576"/>
      <c r="U16" s="576"/>
      <c r="V16" s="576"/>
      <c r="W16" s="576"/>
      <c r="X16" s="576"/>
      <c r="Y16" s="577"/>
      <c r="Z16" s="580">
        <v>0.1</v>
      </c>
      <c r="AA16" s="581"/>
      <c r="AB16" s="581"/>
      <c r="AC16" s="586"/>
      <c r="AD16" s="584">
        <v>1104674</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2181350</v>
      </c>
      <c r="BE16" s="576"/>
      <c r="BF16" s="576"/>
      <c r="BG16" s="576"/>
      <c r="BH16" s="576"/>
      <c r="BI16" s="576"/>
      <c r="BJ16" s="576"/>
      <c r="BK16" s="577"/>
      <c r="BL16" s="578">
        <v>0.7</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146972426</v>
      </c>
      <c r="CN16" s="576"/>
      <c r="CO16" s="576"/>
      <c r="CP16" s="576"/>
      <c r="CQ16" s="576"/>
      <c r="CR16" s="576"/>
      <c r="CS16" s="576"/>
      <c r="CT16" s="577"/>
      <c r="CU16" s="580">
        <v>20</v>
      </c>
      <c r="CV16" s="581"/>
      <c r="CW16" s="581"/>
      <c r="CX16" s="586"/>
      <c r="CY16" s="584">
        <v>3285155</v>
      </c>
      <c r="CZ16" s="576"/>
      <c r="DA16" s="576"/>
      <c r="DB16" s="576"/>
      <c r="DC16" s="576"/>
      <c r="DD16" s="576"/>
      <c r="DE16" s="576"/>
      <c r="DF16" s="576"/>
      <c r="DG16" s="576"/>
      <c r="DH16" s="576"/>
      <c r="DI16" s="576"/>
      <c r="DJ16" s="576"/>
      <c r="DK16" s="577"/>
      <c r="DL16" s="584">
        <v>110848931</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4327704</v>
      </c>
      <c r="S17" s="576"/>
      <c r="T17" s="576"/>
      <c r="U17" s="576"/>
      <c r="V17" s="576"/>
      <c r="W17" s="576"/>
      <c r="X17" s="576"/>
      <c r="Y17" s="577"/>
      <c r="Z17" s="580">
        <v>0.6</v>
      </c>
      <c r="AA17" s="581"/>
      <c r="AB17" s="581"/>
      <c r="AC17" s="586"/>
      <c r="AD17" s="584">
        <v>4327704</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67347780</v>
      </c>
      <c r="BE17" s="576"/>
      <c r="BF17" s="576"/>
      <c r="BG17" s="576"/>
      <c r="BH17" s="576"/>
      <c r="BI17" s="576"/>
      <c r="BJ17" s="576"/>
      <c r="BK17" s="577"/>
      <c r="BL17" s="578">
        <v>23.1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2657641</v>
      </c>
      <c r="CN17" s="576"/>
      <c r="CO17" s="576"/>
      <c r="CP17" s="576"/>
      <c r="CQ17" s="576"/>
      <c r="CR17" s="576"/>
      <c r="CS17" s="576"/>
      <c r="CT17" s="577"/>
      <c r="CU17" s="580">
        <v>0.4</v>
      </c>
      <c r="CV17" s="581"/>
      <c r="CW17" s="581"/>
      <c r="CX17" s="586"/>
      <c r="CY17" s="584" t="s">
        <v>118</v>
      </c>
      <c r="CZ17" s="576"/>
      <c r="DA17" s="576"/>
      <c r="DB17" s="576"/>
      <c r="DC17" s="576"/>
      <c r="DD17" s="576"/>
      <c r="DE17" s="576"/>
      <c r="DF17" s="576"/>
      <c r="DG17" s="576"/>
      <c r="DH17" s="576"/>
      <c r="DI17" s="576"/>
      <c r="DJ17" s="576"/>
      <c r="DK17" s="577"/>
      <c r="DL17" s="584">
        <v>48424</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102580033</v>
      </c>
      <c r="BE18" s="576"/>
      <c r="BF18" s="576"/>
      <c r="BG18" s="576"/>
      <c r="BH18" s="576"/>
      <c r="BI18" s="576"/>
      <c r="BJ18" s="576"/>
      <c r="BK18" s="577"/>
      <c r="BL18" s="578">
        <v>35.200000000000003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97176707</v>
      </c>
      <c r="CN18" s="576"/>
      <c r="CO18" s="576"/>
      <c r="CP18" s="576"/>
      <c r="CQ18" s="576"/>
      <c r="CR18" s="576"/>
      <c r="CS18" s="576"/>
      <c r="CT18" s="577"/>
      <c r="CU18" s="580">
        <v>13.2</v>
      </c>
      <c r="CV18" s="581"/>
      <c r="CW18" s="581"/>
      <c r="CX18" s="586"/>
      <c r="CY18" s="584" t="s">
        <v>118</v>
      </c>
      <c r="CZ18" s="576"/>
      <c r="DA18" s="576"/>
      <c r="DB18" s="576"/>
      <c r="DC18" s="576"/>
      <c r="DD18" s="576"/>
      <c r="DE18" s="576"/>
      <c r="DF18" s="576"/>
      <c r="DG18" s="576"/>
      <c r="DH18" s="576"/>
      <c r="DI18" s="576"/>
      <c r="DJ18" s="576"/>
      <c r="DK18" s="577"/>
      <c r="DL18" s="584">
        <v>96666009</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183935615</v>
      </c>
      <c r="S19" s="576"/>
      <c r="T19" s="576"/>
      <c r="U19" s="576"/>
      <c r="V19" s="576"/>
      <c r="W19" s="576"/>
      <c r="X19" s="576"/>
      <c r="Y19" s="577"/>
      <c r="Z19" s="580">
        <v>24.8</v>
      </c>
      <c r="AA19" s="581"/>
      <c r="AB19" s="581"/>
      <c r="AC19" s="586"/>
      <c r="AD19" s="584">
        <v>181337242</v>
      </c>
      <c r="AE19" s="576"/>
      <c r="AF19" s="576"/>
      <c r="AG19" s="576"/>
      <c r="AH19" s="576"/>
      <c r="AI19" s="576"/>
      <c r="AJ19" s="576"/>
      <c r="AK19" s="577"/>
      <c r="AL19" s="580">
        <v>40.200000000000003</v>
      </c>
      <c r="AM19" s="581"/>
      <c r="AN19" s="581"/>
      <c r="AO19" s="582"/>
      <c r="AP19" s="572" t="s">
        <v>239</v>
      </c>
      <c r="AQ19" s="573"/>
      <c r="AR19" s="573"/>
      <c r="AS19" s="573"/>
      <c r="AT19" s="573"/>
      <c r="AU19" s="573"/>
      <c r="AV19" s="573"/>
      <c r="AW19" s="573"/>
      <c r="AX19" s="573"/>
      <c r="AY19" s="573"/>
      <c r="AZ19" s="573"/>
      <c r="BA19" s="573"/>
      <c r="BB19" s="573"/>
      <c r="BC19" s="574"/>
      <c r="BD19" s="575">
        <v>4205117</v>
      </c>
      <c r="BE19" s="576"/>
      <c r="BF19" s="576"/>
      <c r="BG19" s="576"/>
      <c r="BH19" s="576"/>
      <c r="BI19" s="576"/>
      <c r="BJ19" s="576"/>
      <c r="BK19" s="577"/>
      <c r="BL19" s="578">
        <v>1.4</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181337242</v>
      </c>
      <c r="S20" s="576"/>
      <c r="T20" s="576"/>
      <c r="U20" s="576"/>
      <c r="V20" s="576"/>
      <c r="W20" s="576"/>
      <c r="X20" s="576"/>
      <c r="Y20" s="577"/>
      <c r="Z20" s="580">
        <v>24.4</v>
      </c>
      <c r="AA20" s="581"/>
      <c r="AB20" s="581"/>
      <c r="AC20" s="586"/>
      <c r="AD20" s="584">
        <v>181337242</v>
      </c>
      <c r="AE20" s="576"/>
      <c r="AF20" s="576"/>
      <c r="AG20" s="576"/>
      <c r="AH20" s="576"/>
      <c r="AI20" s="576"/>
      <c r="AJ20" s="576"/>
      <c r="AK20" s="577"/>
      <c r="AL20" s="580">
        <v>40.200000000000003</v>
      </c>
      <c r="AM20" s="581"/>
      <c r="AN20" s="581"/>
      <c r="AO20" s="582"/>
      <c r="AP20" s="572" t="s">
        <v>242</v>
      </c>
      <c r="AQ20" s="590"/>
      <c r="AR20" s="590"/>
      <c r="AS20" s="590"/>
      <c r="AT20" s="590"/>
      <c r="AU20" s="590"/>
      <c r="AV20" s="590"/>
      <c r="AW20" s="590"/>
      <c r="AX20" s="590"/>
      <c r="AY20" s="590"/>
      <c r="AZ20" s="590"/>
      <c r="BA20" s="590"/>
      <c r="BB20" s="590"/>
      <c r="BC20" s="591"/>
      <c r="BD20" s="575">
        <v>2125810</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2594126</v>
      </c>
      <c r="S21" s="576"/>
      <c r="T21" s="576"/>
      <c r="U21" s="576"/>
      <c r="V21" s="576"/>
      <c r="W21" s="576"/>
      <c r="X21" s="576"/>
      <c r="Y21" s="577"/>
      <c r="Z21" s="580">
        <v>0.3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617721</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143905</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143905</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4247</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19218069</v>
      </c>
      <c r="BE22" s="576"/>
      <c r="BF22" s="576"/>
      <c r="BG22" s="576"/>
      <c r="BH22" s="576"/>
      <c r="BI22" s="576"/>
      <c r="BJ22" s="576"/>
      <c r="BK22" s="577"/>
      <c r="BL22" s="580">
        <v>6.6</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2004784</v>
      </c>
      <c r="CN22" s="576"/>
      <c r="CO22" s="576"/>
      <c r="CP22" s="576"/>
      <c r="CQ22" s="576"/>
      <c r="CR22" s="576"/>
      <c r="CS22" s="576"/>
      <c r="CT22" s="577"/>
      <c r="CU22" s="580">
        <v>0.3</v>
      </c>
      <c r="CV22" s="581"/>
      <c r="CW22" s="581"/>
      <c r="CX22" s="586"/>
      <c r="CY22" s="584" t="s">
        <v>118</v>
      </c>
      <c r="CZ22" s="576"/>
      <c r="DA22" s="576"/>
      <c r="DB22" s="576"/>
      <c r="DC22" s="576"/>
      <c r="DD22" s="576"/>
      <c r="DE22" s="576"/>
      <c r="DF22" s="576"/>
      <c r="DG22" s="576"/>
      <c r="DH22" s="576"/>
      <c r="DI22" s="576"/>
      <c r="DJ22" s="576"/>
      <c r="DK22" s="577"/>
      <c r="DL22" s="584">
        <v>2004784</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523970059</v>
      </c>
      <c r="S23" s="576"/>
      <c r="T23" s="576"/>
      <c r="U23" s="576"/>
      <c r="V23" s="576"/>
      <c r="W23" s="576"/>
      <c r="X23" s="576"/>
      <c r="Y23" s="577"/>
      <c r="Z23" s="580">
        <v>70.599999999999994</v>
      </c>
      <c r="AA23" s="581"/>
      <c r="AB23" s="581"/>
      <c r="AC23" s="586"/>
      <c r="AD23" s="584">
        <v>450077334</v>
      </c>
      <c r="AE23" s="576"/>
      <c r="AF23" s="576"/>
      <c r="AG23" s="576"/>
      <c r="AH23" s="576"/>
      <c r="AI23" s="576"/>
      <c r="AJ23" s="576"/>
      <c r="AK23" s="577"/>
      <c r="AL23" s="580">
        <v>99.8</v>
      </c>
      <c r="AM23" s="581"/>
      <c r="AN23" s="581"/>
      <c r="AO23" s="582"/>
      <c r="AP23" s="572" t="s">
        <v>251</v>
      </c>
      <c r="AQ23" s="573"/>
      <c r="AR23" s="573"/>
      <c r="AS23" s="573"/>
      <c r="AT23" s="573"/>
      <c r="AU23" s="573"/>
      <c r="AV23" s="573"/>
      <c r="AW23" s="573"/>
      <c r="AX23" s="573"/>
      <c r="AY23" s="573"/>
      <c r="AZ23" s="573"/>
      <c r="BA23" s="573"/>
      <c r="BB23" s="573"/>
      <c r="BC23" s="574"/>
      <c r="BD23" s="575">
        <v>27424844</v>
      </c>
      <c r="BE23" s="576"/>
      <c r="BF23" s="576"/>
      <c r="BG23" s="576"/>
      <c r="BH23" s="576"/>
      <c r="BI23" s="576"/>
      <c r="BJ23" s="576"/>
      <c r="BK23" s="577"/>
      <c r="BL23" s="580">
        <v>9.4</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3264302</v>
      </c>
      <c r="CN23" s="576"/>
      <c r="CO23" s="576"/>
      <c r="CP23" s="576"/>
      <c r="CQ23" s="576"/>
      <c r="CR23" s="576"/>
      <c r="CS23" s="576"/>
      <c r="CT23" s="577"/>
      <c r="CU23" s="580">
        <v>0.4</v>
      </c>
      <c r="CV23" s="581"/>
      <c r="CW23" s="581"/>
      <c r="CX23" s="586"/>
      <c r="CY23" s="584" t="s">
        <v>118</v>
      </c>
      <c r="CZ23" s="576"/>
      <c r="DA23" s="576"/>
      <c r="DB23" s="576"/>
      <c r="DC23" s="576"/>
      <c r="DD23" s="576"/>
      <c r="DE23" s="576"/>
      <c r="DF23" s="576"/>
      <c r="DG23" s="576"/>
      <c r="DH23" s="576"/>
      <c r="DI23" s="576"/>
      <c r="DJ23" s="576"/>
      <c r="DK23" s="577"/>
      <c r="DL23" s="584">
        <v>3264302</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304493</v>
      </c>
      <c r="S24" s="576"/>
      <c r="T24" s="576"/>
      <c r="U24" s="576"/>
      <c r="V24" s="576"/>
      <c r="W24" s="576"/>
      <c r="X24" s="576"/>
      <c r="Y24" s="577"/>
      <c r="Z24" s="580">
        <v>0</v>
      </c>
      <c r="AA24" s="581"/>
      <c r="AB24" s="581"/>
      <c r="AC24" s="586"/>
      <c r="AD24" s="584">
        <v>304493</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10294</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126534</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126534</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4450691</v>
      </c>
      <c r="S25" s="576"/>
      <c r="T25" s="576"/>
      <c r="U25" s="576"/>
      <c r="V25" s="576"/>
      <c r="W25" s="576"/>
      <c r="X25" s="576"/>
      <c r="Y25" s="577"/>
      <c r="Z25" s="580">
        <v>0.6</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50429360</v>
      </c>
      <c r="CN25" s="576"/>
      <c r="CO25" s="576"/>
      <c r="CP25" s="576"/>
      <c r="CQ25" s="576"/>
      <c r="CR25" s="576"/>
      <c r="CS25" s="576"/>
      <c r="CT25" s="577"/>
      <c r="CU25" s="580">
        <v>6.9</v>
      </c>
      <c r="CV25" s="581"/>
      <c r="CW25" s="581"/>
      <c r="CX25" s="586"/>
      <c r="CY25" s="584" t="s">
        <v>118</v>
      </c>
      <c r="CZ25" s="576"/>
      <c r="DA25" s="576"/>
      <c r="DB25" s="576"/>
      <c r="DC25" s="576"/>
      <c r="DD25" s="576"/>
      <c r="DE25" s="576"/>
      <c r="DF25" s="576"/>
      <c r="DG25" s="576"/>
      <c r="DH25" s="576"/>
      <c r="DI25" s="576"/>
      <c r="DJ25" s="576"/>
      <c r="DK25" s="577"/>
      <c r="DL25" s="584">
        <v>50429360</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6763536</v>
      </c>
      <c r="S26" s="576"/>
      <c r="T26" s="576"/>
      <c r="U26" s="576"/>
      <c r="V26" s="576"/>
      <c r="W26" s="576"/>
      <c r="X26" s="576"/>
      <c r="Y26" s="577"/>
      <c r="Z26" s="580">
        <v>0.9</v>
      </c>
      <c r="AA26" s="581"/>
      <c r="AB26" s="581"/>
      <c r="AC26" s="586"/>
      <c r="AD26" s="584">
        <v>374935</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434113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434113</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3029298</v>
      </c>
      <c r="S27" s="576"/>
      <c r="T27" s="576"/>
      <c r="U27" s="576"/>
      <c r="V27" s="576"/>
      <c r="W27" s="576"/>
      <c r="X27" s="576"/>
      <c r="Y27" s="577"/>
      <c r="Z27" s="580">
        <v>0.4</v>
      </c>
      <c r="AA27" s="581"/>
      <c r="AB27" s="581"/>
      <c r="AC27" s="586"/>
      <c r="AD27" s="584">
        <v>12464</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559089</v>
      </c>
      <c r="BE27" s="576"/>
      <c r="BF27" s="576"/>
      <c r="BG27" s="576"/>
      <c r="BH27" s="576"/>
      <c r="BI27" s="576"/>
      <c r="BJ27" s="576"/>
      <c r="BK27" s="577"/>
      <c r="BL27" s="580">
        <v>0.2</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76245544</v>
      </c>
      <c r="S28" s="576"/>
      <c r="T28" s="576"/>
      <c r="U28" s="576"/>
      <c r="V28" s="576"/>
      <c r="W28" s="576"/>
      <c r="X28" s="576"/>
      <c r="Y28" s="577"/>
      <c r="Z28" s="580">
        <v>10.3</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15559</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6002489</v>
      </c>
      <c r="CN28" s="576"/>
      <c r="CO28" s="576"/>
      <c r="CP28" s="576"/>
      <c r="CQ28" s="576"/>
      <c r="CR28" s="576"/>
      <c r="CS28" s="576"/>
      <c r="CT28" s="577"/>
      <c r="CU28" s="580">
        <v>0.8</v>
      </c>
      <c r="CV28" s="581"/>
      <c r="CW28" s="581"/>
      <c r="CX28" s="586"/>
      <c r="CY28" s="584" t="s">
        <v>118</v>
      </c>
      <c r="CZ28" s="576"/>
      <c r="DA28" s="576"/>
      <c r="DB28" s="576"/>
      <c r="DC28" s="576"/>
      <c r="DD28" s="576"/>
      <c r="DE28" s="576"/>
      <c r="DF28" s="576"/>
      <c r="DG28" s="576"/>
      <c r="DH28" s="576"/>
      <c r="DI28" s="576"/>
      <c r="DJ28" s="576"/>
      <c r="DK28" s="577"/>
      <c r="DL28" s="584">
        <v>6002489</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15559</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1121891</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1121891</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1992583</v>
      </c>
      <c r="S30" s="576"/>
      <c r="T30" s="576"/>
      <c r="U30" s="576"/>
      <c r="V30" s="576"/>
      <c r="W30" s="576"/>
      <c r="X30" s="576"/>
      <c r="Y30" s="577"/>
      <c r="Z30" s="580">
        <v>0.3</v>
      </c>
      <c r="AA30" s="581"/>
      <c r="AB30" s="581"/>
      <c r="AC30" s="586"/>
      <c r="AD30" s="584">
        <v>94755</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543530</v>
      </c>
      <c r="BE30" s="576"/>
      <c r="BF30" s="576"/>
      <c r="BG30" s="576"/>
      <c r="BH30" s="576"/>
      <c r="BI30" s="576"/>
      <c r="BJ30" s="576"/>
      <c r="BK30" s="577"/>
      <c r="BL30" s="580">
        <v>0.2</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5140969</v>
      </c>
      <c r="CN30" s="576"/>
      <c r="CO30" s="576"/>
      <c r="CP30" s="576"/>
      <c r="CQ30" s="576"/>
      <c r="CR30" s="576"/>
      <c r="CS30" s="576"/>
      <c r="CT30" s="577"/>
      <c r="CU30" s="580">
        <v>0.7</v>
      </c>
      <c r="CV30" s="581"/>
      <c r="CW30" s="581"/>
      <c r="CX30" s="586"/>
      <c r="CY30" s="584" t="s">
        <v>118</v>
      </c>
      <c r="CZ30" s="576"/>
      <c r="DA30" s="576"/>
      <c r="DB30" s="576"/>
      <c r="DC30" s="576"/>
      <c r="DD30" s="576"/>
      <c r="DE30" s="576"/>
      <c r="DF30" s="576"/>
      <c r="DG30" s="576"/>
      <c r="DH30" s="576"/>
      <c r="DI30" s="576"/>
      <c r="DJ30" s="576"/>
      <c r="DK30" s="577"/>
      <c r="DL30" s="584">
        <v>5140969</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346215</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26719444</v>
      </c>
      <c r="S32" s="576"/>
      <c r="T32" s="576"/>
      <c r="U32" s="576"/>
      <c r="V32" s="576"/>
      <c r="W32" s="576"/>
      <c r="X32" s="576"/>
      <c r="Y32" s="577"/>
      <c r="Z32" s="580">
        <v>3.6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291056131</v>
      </c>
      <c r="BE32" s="576"/>
      <c r="BF32" s="576"/>
      <c r="BG32" s="576"/>
      <c r="BH32" s="576"/>
      <c r="BI32" s="576"/>
      <c r="BJ32" s="576"/>
      <c r="BK32" s="577"/>
      <c r="BL32" s="580">
        <v>100</v>
      </c>
      <c r="BM32" s="581"/>
      <c r="BN32" s="581"/>
      <c r="BO32" s="586"/>
      <c r="BP32" s="584">
        <v>2082475</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733805981</v>
      </c>
      <c r="CN32" s="596"/>
      <c r="CO32" s="596"/>
      <c r="CP32" s="596"/>
      <c r="CQ32" s="596"/>
      <c r="CR32" s="596"/>
      <c r="CS32" s="596"/>
      <c r="CT32" s="597"/>
      <c r="CU32" s="601">
        <v>100</v>
      </c>
      <c r="CV32" s="602"/>
      <c r="CW32" s="602"/>
      <c r="CX32" s="603"/>
      <c r="CY32" s="584">
        <v>88993135</v>
      </c>
      <c r="CZ32" s="576"/>
      <c r="DA32" s="576"/>
      <c r="DB32" s="576"/>
      <c r="DC32" s="576"/>
      <c r="DD32" s="576"/>
      <c r="DE32" s="576"/>
      <c r="DF32" s="576"/>
      <c r="DG32" s="576"/>
      <c r="DH32" s="576"/>
      <c r="DI32" s="576"/>
      <c r="DJ32" s="576"/>
      <c r="DK32" s="577"/>
      <c r="DL32" s="584">
        <v>556178376</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9485096</v>
      </c>
      <c r="S33" s="576"/>
      <c r="T33" s="576"/>
      <c r="U33" s="576"/>
      <c r="V33" s="576"/>
      <c r="W33" s="576"/>
      <c r="X33" s="576"/>
      <c r="Y33" s="577"/>
      <c r="Z33" s="580">
        <v>1.3</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42502297</v>
      </c>
      <c r="S34" s="576"/>
      <c r="T34" s="576"/>
      <c r="U34" s="576"/>
      <c r="V34" s="576"/>
      <c r="W34" s="576"/>
      <c r="X34" s="576"/>
      <c r="Y34" s="577"/>
      <c r="Z34" s="580">
        <v>5.7</v>
      </c>
      <c r="AA34" s="581"/>
      <c r="AB34" s="581"/>
      <c r="AC34" s="586"/>
      <c r="AD34" s="584">
        <v>266062</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46831110</v>
      </c>
      <c r="S35" s="576"/>
      <c r="T35" s="576"/>
      <c r="U35" s="576"/>
      <c r="V35" s="576"/>
      <c r="W35" s="576"/>
      <c r="X35" s="576"/>
      <c r="Y35" s="577"/>
      <c r="Z35" s="580">
        <v>6.3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303974673</v>
      </c>
      <c r="CN35" s="565"/>
      <c r="CO35" s="565"/>
      <c r="CP35" s="565"/>
      <c r="CQ35" s="565"/>
      <c r="CR35" s="565"/>
      <c r="CS35" s="565"/>
      <c r="CT35" s="566"/>
      <c r="CU35" s="569">
        <v>41.4</v>
      </c>
      <c r="CV35" s="570"/>
      <c r="CW35" s="570"/>
      <c r="CX35" s="609"/>
      <c r="CY35" s="610">
        <v>275210072</v>
      </c>
      <c r="CZ35" s="565"/>
      <c r="DA35" s="565"/>
      <c r="DB35" s="565"/>
      <c r="DC35" s="565"/>
      <c r="DD35" s="565"/>
      <c r="DE35" s="565"/>
      <c r="DF35" s="566"/>
      <c r="DG35" s="610">
        <v>273286471</v>
      </c>
      <c r="DH35" s="565"/>
      <c r="DI35" s="565"/>
      <c r="DJ35" s="565"/>
      <c r="DK35" s="565"/>
      <c r="DL35" s="565"/>
      <c r="DM35" s="565"/>
      <c r="DN35" s="565"/>
      <c r="DO35" s="565"/>
      <c r="DP35" s="565"/>
      <c r="DQ35" s="566"/>
      <c r="DR35" s="569">
        <v>60.2</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193177472</v>
      </c>
      <c r="CN36" s="604"/>
      <c r="CO36" s="604"/>
      <c r="CP36" s="604"/>
      <c r="CQ36" s="604"/>
      <c r="CR36" s="604"/>
      <c r="CS36" s="604"/>
      <c r="CT36" s="605"/>
      <c r="CU36" s="580">
        <v>26.3</v>
      </c>
      <c r="CV36" s="606"/>
      <c r="CW36" s="606"/>
      <c r="CX36" s="607"/>
      <c r="CY36" s="584">
        <v>169572800</v>
      </c>
      <c r="CZ36" s="604"/>
      <c r="DA36" s="604"/>
      <c r="DB36" s="604"/>
      <c r="DC36" s="604"/>
      <c r="DD36" s="604"/>
      <c r="DE36" s="604"/>
      <c r="DF36" s="605"/>
      <c r="DG36" s="584">
        <v>167704564</v>
      </c>
      <c r="DH36" s="604"/>
      <c r="DI36" s="604"/>
      <c r="DJ36" s="604"/>
      <c r="DK36" s="604"/>
      <c r="DL36" s="604"/>
      <c r="DM36" s="604"/>
      <c r="DN36" s="604"/>
      <c r="DO36" s="604"/>
      <c r="DP36" s="604"/>
      <c r="DQ36" s="605"/>
      <c r="DR36" s="580">
        <v>37</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2607944</v>
      </c>
      <c r="S37" s="576"/>
      <c r="T37" s="576"/>
      <c r="U37" s="576"/>
      <c r="V37" s="576"/>
      <c r="W37" s="576"/>
      <c r="X37" s="576"/>
      <c r="Y37" s="577"/>
      <c r="Z37" s="580">
        <v>0.4</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142025783</v>
      </c>
      <c r="CN37" s="576"/>
      <c r="CO37" s="576"/>
      <c r="CP37" s="576"/>
      <c r="CQ37" s="576"/>
      <c r="CR37" s="576"/>
      <c r="CS37" s="576"/>
      <c r="CT37" s="577"/>
      <c r="CU37" s="580">
        <v>19.399999999999999</v>
      </c>
      <c r="CV37" s="606"/>
      <c r="CW37" s="606"/>
      <c r="CX37" s="607"/>
      <c r="CY37" s="584">
        <v>119533483</v>
      </c>
      <c r="CZ37" s="604"/>
      <c r="DA37" s="604"/>
      <c r="DB37" s="604"/>
      <c r="DC37" s="604"/>
      <c r="DD37" s="604"/>
      <c r="DE37" s="604"/>
      <c r="DF37" s="605"/>
      <c r="DG37" s="584">
        <v>119282877</v>
      </c>
      <c r="DH37" s="604"/>
      <c r="DI37" s="604"/>
      <c r="DJ37" s="604"/>
      <c r="DK37" s="604"/>
      <c r="DL37" s="604"/>
      <c r="DM37" s="604"/>
      <c r="DN37" s="604"/>
      <c r="DO37" s="604"/>
      <c r="DP37" s="604"/>
      <c r="DQ37" s="605"/>
      <c r="DR37" s="580">
        <v>26.3</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742640366</v>
      </c>
      <c r="S38" s="596"/>
      <c r="T38" s="596"/>
      <c r="U38" s="596"/>
      <c r="V38" s="596"/>
      <c r="W38" s="596"/>
      <c r="X38" s="596"/>
      <c r="Y38" s="597"/>
      <c r="Z38" s="601">
        <v>100</v>
      </c>
      <c r="AA38" s="602"/>
      <c r="AB38" s="602"/>
      <c r="AC38" s="603"/>
      <c r="AD38" s="611">
        <v>451130043</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13732812</v>
      </c>
      <c r="CN38" s="604"/>
      <c r="CO38" s="604"/>
      <c r="CP38" s="604"/>
      <c r="CQ38" s="604"/>
      <c r="CR38" s="604"/>
      <c r="CS38" s="604"/>
      <c r="CT38" s="605"/>
      <c r="CU38" s="580">
        <v>1.9</v>
      </c>
      <c r="CV38" s="606"/>
      <c r="CW38" s="606"/>
      <c r="CX38" s="607"/>
      <c r="CY38" s="584">
        <v>9083581</v>
      </c>
      <c r="CZ38" s="604"/>
      <c r="DA38" s="604"/>
      <c r="DB38" s="604"/>
      <c r="DC38" s="604"/>
      <c r="DD38" s="604"/>
      <c r="DE38" s="604"/>
      <c r="DF38" s="605"/>
      <c r="DG38" s="584">
        <v>9079186</v>
      </c>
      <c r="DH38" s="604"/>
      <c r="DI38" s="604"/>
      <c r="DJ38" s="604"/>
      <c r="DK38" s="604"/>
      <c r="DL38" s="604"/>
      <c r="DM38" s="604"/>
      <c r="DN38" s="604"/>
      <c r="DO38" s="604"/>
      <c r="DP38" s="604"/>
      <c r="DQ38" s="605"/>
      <c r="DR38" s="580">
        <v>2</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97064389</v>
      </c>
      <c r="CN39" s="576"/>
      <c r="CO39" s="576"/>
      <c r="CP39" s="576"/>
      <c r="CQ39" s="576"/>
      <c r="CR39" s="576"/>
      <c r="CS39" s="576"/>
      <c r="CT39" s="577"/>
      <c r="CU39" s="580">
        <v>13.2</v>
      </c>
      <c r="CV39" s="606"/>
      <c r="CW39" s="606"/>
      <c r="CX39" s="607"/>
      <c r="CY39" s="584">
        <v>96553691</v>
      </c>
      <c r="CZ39" s="604"/>
      <c r="DA39" s="604"/>
      <c r="DB39" s="604"/>
      <c r="DC39" s="604"/>
      <c r="DD39" s="604"/>
      <c r="DE39" s="604"/>
      <c r="DF39" s="605"/>
      <c r="DG39" s="584">
        <v>96502721</v>
      </c>
      <c r="DH39" s="604"/>
      <c r="DI39" s="604"/>
      <c r="DJ39" s="604"/>
      <c r="DK39" s="604"/>
      <c r="DL39" s="604"/>
      <c r="DM39" s="604"/>
      <c r="DN39" s="604"/>
      <c r="DO39" s="604"/>
      <c r="DP39" s="604"/>
      <c r="DQ39" s="605"/>
      <c r="DR39" s="580">
        <v>21.3</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97064389</v>
      </c>
      <c r="CN40" s="604"/>
      <c r="CO40" s="604"/>
      <c r="CP40" s="604"/>
      <c r="CQ40" s="604"/>
      <c r="CR40" s="604"/>
      <c r="CS40" s="604"/>
      <c r="CT40" s="605"/>
      <c r="CU40" s="580">
        <v>13.2</v>
      </c>
      <c r="CV40" s="606"/>
      <c r="CW40" s="606"/>
      <c r="CX40" s="607"/>
      <c r="CY40" s="584">
        <v>96553691</v>
      </c>
      <c r="CZ40" s="604"/>
      <c r="DA40" s="604"/>
      <c r="DB40" s="604"/>
      <c r="DC40" s="604"/>
      <c r="DD40" s="604"/>
      <c r="DE40" s="604"/>
      <c r="DF40" s="605"/>
      <c r="DG40" s="584">
        <v>96502721</v>
      </c>
      <c r="DH40" s="604"/>
      <c r="DI40" s="604"/>
      <c r="DJ40" s="604"/>
      <c r="DK40" s="604"/>
      <c r="DL40" s="604"/>
      <c r="DM40" s="604"/>
      <c r="DN40" s="604"/>
      <c r="DO40" s="604"/>
      <c r="DP40" s="604"/>
      <c r="DQ40" s="605"/>
      <c r="DR40" s="580">
        <v>21.3</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92101729</v>
      </c>
      <c r="CN41" s="576"/>
      <c r="CO41" s="576"/>
      <c r="CP41" s="576"/>
      <c r="CQ41" s="576"/>
      <c r="CR41" s="576"/>
      <c r="CS41" s="576"/>
      <c r="CT41" s="577"/>
      <c r="CU41" s="580">
        <v>12.6</v>
      </c>
      <c r="CV41" s="606"/>
      <c r="CW41" s="606"/>
      <c r="CX41" s="607"/>
      <c r="CY41" s="584">
        <v>91608113</v>
      </c>
      <c r="CZ41" s="604"/>
      <c r="DA41" s="604"/>
      <c r="DB41" s="604"/>
      <c r="DC41" s="604"/>
      <c r="DD41" s="604"/>
      <c r="DE41" s="604"/>
      <c r="DF41" s="605"/>
      <c r="DG41" s="584">
        <v>91569279</v>
      </c>
      <c r="DH41" s="604"/>
      <c r="DI41" s="604"/>
      <c r="DJ41" s="604"/>
      <c r="DK41" s="604"/>
      <c r="DL41" s="604"/>
      <c r="DM41" s="604"/>
      <c r="DN41" s="604"/>
      <c r="DO41" s="604"/>
      <c r="DP41" s="604"/>
      <c r="DQ41" s="605"/>
      <c r="DR41" s="580">
        <v>20.2</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99.5</v>
      </c>
      <c r="BE42" s="632"/>
      <c r="BF42" s="632"/>
      <c r="BG42" s="632"/>
      <c r="BH42" s="632"/>
      <c r="BI42" s="632">
        <v>99.2</v>
      </c>
      <c r="BJ42" s="632"/>
      <c r="BK42" s="632"/>
      <c r="BL42" s="632"/>
      <c r="BM42" s="633"/>
      <c r="BN42" s="631">
        <v>99.4</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4962660</v>
      </c>
      <c r="CN42" s="604"/>
      <c r="CO42" s="604"/>
      <c r="CP42" s="604"/>
      <c r="CQ42" s="604"/>
      <c r="CR42" s="604"/>
      <c r="CS42" s="604"/>
      <c r="CT42" s="605"/>
      <c r="CU42" s="580">
        <v>0.7</v>
      </c>
      <c r="CV42" s="606"/>
      <c r="CW42" s="606"/>
      <c r="CX42" s="607"/>
      <c r="CY42" s="584">
        <v>4945578</v>
      </c>
      <c r="CZ42" s="604"/>
      <c r="DA42" s="604"/>
      <c r="DB42" s="604"/>
      <c r="DC42" s="604"/>
      <c r="DD42" s="604"/>
      <c r="DE42" s="604"/>
      <c r="DF42" s="605"/>
      <c r="DG42" s="584">
        <v>4933442</v>
      </c>
      <c r="DH42" s="604"/>
      <c r="DI42" s="604"/>
      <c r="DJ42" s="604"/>
      <c r="DK42" s="604"/>
      <c r="DL42" s="604"/>
      <c r="DM42" s="604"/>
      <c r="DN42" s="604"/>
      <c r="DO42" s="604"/>
      <c r="DP42" s="604"/>
      <c r="DQ42" s="605"/>
      <c r="DR42" s="580">
        <v>1.1000000000000001</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99.2</v>
      </c>
      <c r="BE43" s="620"/>
      <c r="BF43" s="620"/>
      <c r="BG43" s="620"/>
      <c r="BH43" s="620"/>
      <c r="BI43" s="620">
        <v>97.8</v>
      </c>
      <c r="BJ43" s="620"/>
      <c r="BK43" s="620"/>
      <c r="BL43" s="620"/>
      <c r="BM43" s="621"/>
      <c r="BN43" s="619">
        <v>99.2</v>
      </c>
      <c r="BO43" s="620"/>
      <c r="BP43" s="620"/>
      <c r="BQ43" s="620"/>
      <c r="BR43" s="620"/>
      <c r="BS43" s="620">
        <v>97.7</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15">
      <c r="AP44" s="626"/>
      <c r="AQ44" s="627"/>
      <c r="AR44" s="627"/>
      <c r="AS44" s="627"/>
      <c r="AT44" s="630"/>
      <c r="AU44" s="196"/>
      <c r="AV44" s="196"/>
      <c r="AW44" s="196"/>
      <c r="AX44" s="592" t="s">
        <v>307</v>
      </c>
      <c r="AY44" s="593"/>
      <c r="AZ44" s="593"/>
      <c r="BA44" s="593"/>
      <c r="BB44" s="593"/>
      <c r="BC44" s="594"/>
      <c r="BD44" s="634">
        <v>99.8</v>
      </c>
      <c r="BE44" s="635"/>
      <c r="BF44" s="635"/>
      <c r="BG44" s="635"/>
      <c r="BH44" s="635"/>
      <c r="BI44" s="635">
        <v>99.6</v>
      </c>
      <c r="BJ44" s="635"/>
      <c r="BK44" s="635"/>
      <c r="BL44" s="635"/>
      <c r="BM44" s="636"/>
      <c r="BN44" s="634">
        <v>99.8</v>
      </c>
      <c r="BO44" s="635"/>
      <c r="BP44" s="635"/>
      <c r="BQ44" s="635"/>
      <c r="BR44" s="635"/>
      <c r="BS44" s="635">
        <v>99.6</v>
      </c>
      <c r="BT44" s="635"/>
      <c r="BU44" s="635"/>
      <c r="BV44" s="635"/>
      <c r="BW44" s="636"/>
      <c r="BY44" s="572" t="s">
        <v>308</v>
      </c>
      <c r="BZ44" s="573"/>
      <c r="CA44" s="573"/>
      <c r="CB44" s="573"/>
      <c r="CC44" s="573"/>
      <c r="CD44" s="573"/>
      <c r="CE44" s="573"/>
      <c r="CF44" s="573"/>
      <c r="CG44" s="573"/>
      <c r="CH44" s="573"/>
      <c r="CI44" s="573"/>
      <c r="CJ44" s="573"/>
      <c r="CK44" s="573"/>
      <c r="CL44" s="574"/>
      <c r="CM44" s="575">
        <v>338180533</v>
      </c>
      <c r="CN44" s="604"/>
      <c r="CO44" s="604"/>
      <c r="CP44" s="604"/>
      <c r="CQ44" s="604"/>
      <c r="CR44" s="604"/>
      <c r="CS44" s="604"/>
      <c r="CT44" s="605"/>
      <c r="CU44" s="580">
        <v>46.1</v>
      </c>
      <c r="CV44" s="606"/>
      <c r="CW44" s="606"/>
      <c r="CX44" s="607"/>
      <c r="CY44" s="584">
        <v>269314855</v>
      </c>
      <c r="CZ44" s="604"/>
      <c r="DA44" s="604"/>
      <c r="DB44" s="604"/>
      <c r="DC44" s="604"/>
      <c r="DD44" s="604"/>
      <c r="DE44" s="604"/>
      <c r="DF44" s="605"/>
      <c r="DG44" s="584">
        <v>153860164</v>
      </c>
      <c r="DH44" s="604"/>
      <c r="DI44" s="604"/>
      <c r="DJ44" s="604"/>
      <c r="DK44" s="604"/>
      <c r="DL44" s="604"/>
      <c r="DM44" s="604"/>
      <c r="DN44" s="604"/>
      <c r="DO44" s="604"/>
      <c r="DP44" s="604"/>
      <c r="DQ44" s="605"/>
      <c r="DR44" s="580">
        <v>33.9</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5553815</v>
      </c>
      <c r="BE45" s="651"/>
      <c r="BF45" s="651"/>
      <c r="BG45" s="651"/>
      <c r="BH45" s="651"/>
      <c r="BI45" s="651"/>
      <c r="BJ45" s="651"/>
      <c r="BK45" s="651"/>
      <c r="BL45" s="651"/>
      <c r="BM45" s="652"/>
      <c r="BN45" s="650">
        <v>6317229</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27137058</v>
      </c>
      <c r="CN45" s="576"/>
      <c r="CO45" s="576"/>
      <c r="CP45" s="576"/>
      <c r="CQ45" s="576"/>
      <c r="CR45" s="576"/>
      <c r="CS45" s="576"/>
      <c r="CT45" s="577"/>
      <c r="CU45" s="580">
        <v>3.7</v>
      </c>
      <c r="CV45" s="606"/>
      <c r="CW45" s="606"/>
      <c r="CX45" s="607"/>
      <c r="CY45" s="584">
        <v>20246196</v>
      </c>
      <c r="CZ45" s="604"/>
      <c r="DA45" s="604"/>
      <c r="DB45" s="604"/>
      <c r="DC45" s="604"/>
      <c r="DD45" s="604"/>
      <c r="DE45" s="604"/>
      <c r="DF45" s="605"/>
      <c r="DG45" s="584">
        <v>17818626</v>
      </c>
      <c r="DH45" s="604"/>
      <c r="DI45" s="604"/>
      <c r="DJ45" s="604"/>
      <c r="DK45" s="604"/>
      <c r="DL45" s="604"/>
      <c r="DM45" s="604"/>
      <c r="DN45" s="604"/>
      <c r="DO45" s="604"/>
      <c r="DP45" s="604"/>
      <c r="DQ45" s="605"/>
      <c r="DR45" s="580">
        <v>3.9</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5560727</v>
      </c>
      <c r="BE46" s="642"/>
      <c r="BF46" s="642"/>
      <c r="BG46" s="642"/>
      <c r="BH46" s="642"/>
      <c r="BI46" s="642"/>
      <c r="BJ46" s="642"/>
      <c r="BK46" s="642"/>
      <c r="BL46" s="642"/>
      <c r="BM46" s="643"/>
      <c r="BN46" s="641">
        <v>6328439</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13170096</v>
      </c>
      <c r="CN46" s="604"/>
      <c r="CO46" s="604"/>
      <c r="CP46" s="604"/>
      <c r="CQ46" s="604"/>
      <c r="CR46" s="604"/>
      <c r="CS46" s="604"/>
      <c r="CT46" s="605"/>
      <c r="CU46" s="580">
        <v>1.8</v>
      </c>
      <c r="CV46" s="606"/>
      <c r="CW46" s="606"/>
      <c r="CX46" s="607"/>
      <c r="CY46" s="584">
        <v>7958005</v>
      </c>
      <c r="CZ46" s="604"/>
      <c r="DA46" s="604"/>
      <c r="DB46" s="604"/>
      <c r="DC46" s="604"/>
      <c r="DD46" s="604"/>
      <c r="DE46" s="604"/>
      <c r="DF46" s="605"/>
      <c r="DG46" s="584">
        <v>7885188</v>
      </c>
      <c r="DH46" s="604"/>
      <c r="DI46" s="604"/>
      <c r="DJ46" s="604"/>
      <c r="DK46" s="604"/>
      <c r="DL46" s="604"/>
      <c r="DM46" s="604"/>
      <c r="DN46" s="604"/>
      <c r="DO46" s="604"/>
      <c r="DP46" s="604"/>
      <c r="DQ46" s="605"/>
      <c r="DR46" s="580">
        <v>1.7</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225347740</v>
      </c>
      <c r="CN47" s="576"/>
      <c r="CO47" s="576"/>
      <c r="CP47" s="576"/>
      <c r="CQ47" s="576"/>
      <c r="CR47" s="576"/>
      <c r="CS47" s="576"/>
      <c r="CT47" s="577"/>
      <c r="CU47" s="580">
        <v>30.7</v>
      </c>
      <c r="CV47" s="606"/>
      <c r="CW47" s="606"/>
      <c r="CX47" s="607"/>
      <c r="CY47" s="584">
        <v>202814080</v>
      </c>
      <c r="CZ47" s="604"/>
      <c r="DA47" s="604"/>
      <c r="DB47" s="604"/>
      <c r="DC47" s="604"/>
      <c r="DD47" s="604"/>
      <c r="DE47" s="604"/>
      <c r="DF47" s="605"/>
      <c r="DG47" s="584">
        <v>117839968</v>
      </c>
      <c r="DH47" s="604"/>
      <c r="DI47" s="604"/>
      <c r="DJ47" s="604"/>
      <c r="DK47" s="604"/>
      <c r="DL47" s="604"/>
      <c r="DM47" s="604"/>
      <c r="DN47" s="604"/>
      <c r="DO47" s="604"/>
      <c r="DP47" s="604"/>
      <c r="DQ47" s="605"/>
      <c r="DR47" s="580">
        <v>26</v>
      </c>
      <c r="DS47" s="606"/>
      <c r="DT47" s="606"/>
      <c r="DU47" s="606"/>
      <c r="DV47" s="606"/>
      <c r="DW47" s="606"/>
      <c r="DX47" s="608"/>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10863242</v>
      </c>
      <c r="CN48" s="604"/>
      <c r="CO48" s="604"/>
      <c r="CP48" s="604"/>
      <c r="CQ48" s="604"/>
      <c r="CR48" s="604"/>
      <c r="CS48" s="604"/>
      <c r="CT48" s="605"/>
      <c r="CU48" s="580">
        <v>1.5</v>
      </c>
      <c r="CV48" s="606"/>
      <c r="CW48" s="606"/>
      <c r="CX48" s="607"/>
      <c r="CY48" s="584">
        <v>10859823</v>
      </c>
      <c r="CZ48" s="604"/>
      <c r="DA48" s="604"/>
      <c r="DB48" s="604"/>
      <c r="DC48" s="604"/>
      <c r="DD48" s="604"/>
      <c r="DE48" s="604"/>
      <c r="DF48" s="605"/>
      <c r="DG48" s="584">
        <v>10159631</v>
      </c>
      <c r="DH48" s="604"/>
      <c r="DI48" s="604"/>
      <c r="DJ48" s="604"/>
      <c r="DK48" s="604"/>
      <c r="DL48" s="604"/>
      <c r="DM48" s="604"/>
      <c r="DN48" s="604"/>
      <c r="DO48" s="604"/>
      <c r="DP48" s="604"/>
      <c r="DQ48" s="605"/>
      <c r="DR48" s="580">
        <v>2.2000000000000002</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30015474</v>
      </c>
      <c r="CN49" s="576"/>
      <c r="CO49" s="576"/>
      <c r="CP49" s="576"/>
      <c r="CQ49" s="576"/>
      <c r="CR49" s="576"/>
      <c r="CS49" s="576"/>
      <c r="CT49" s="577"/>
      <c r="CU49" s="580">
        <v>4.0999999999999996</v>
      </c>
      <c r="CV49" s="606"/>
      <c r="CW49" s="606"/>
      <c r="CX49" s="607"/>
      <c r="CY49" s="584">
        <v>26617066</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138934</v>
      </c>
      <c r="CN50" s="604"/>
      <c r="CO50" s="604"/>
      <c r="CP50" s="604"/>
      <c r="CQ50" s="604"/>
      <c r="CR50" s="604"/>
      <c r="CS50" s="604"/>
      <c r="CT50" s="605"/>
      <c r="CU50" s="580">
        <v>0</v>
      </c>
      <c r="CV50" s="606"/>
      <c r="CW50" s="606"/>
      <c r="CX50" s="607"/>
      <c r="CY50" s="584">
        <v>138934</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31507989</v>
      </c>
      <c r="CN51" s="576"/>
      <c r="CO51" s="576"/>
      <c r="CP51" s="576"/>
      <c r="CQ51" s="576"/>
      <c r="CR51" s="576"/>
      <c r="CS51" s="576"/>
      <c r="CT51" s="577"/>
      <c r="CU51" s="580">
        <v>4.3</v>
      </c>
      <c r="CV51" s="606"/>
      <c r="CW51" s="606"/>
      <c r="CX51" s="607"/>
      <c r="CY51" s="584">
        <v>680751</v>
      </c>
      <c r="CZ51" s="604"/>
      <c r="DA51" s="604"/>
      <c r="DB51" s="604"/>
      <c r="DC51" s="604"/>
      <c r="DD51" s="604"/>
      <c r="DE51" s="604"/>
      <c r="DF51" s="605"/>
      <c r="DG51" s="584">
        <v>156751</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91650775</v>
      </c>
      <c r="CN53" s="576"/>
      <c r="CO53" s="576"/>
      <c r="CP53" s="576"/>
      <c r="CQ53" s="576"/>
      <c r="CR53" s="576"/>
      <c r="CS53" s="576"/>
      <c r="CT53" s="577"/>
      <c r="CU53" s="580">
        <v>12.5</v>
      </c>
      <c r="CV53" s="606"/>
      <c r="CW53" s="606"/>
      <c r="CX53" s="607"/>
      <c r="CY53" s="584">
        <v>11653449</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1412703</v>
      </c>
      <c r="CN54" s="576"/>
      <c r="CO54" s="576"/>
      <c r="CP54" s="576"/>
      <c r="CQ54" s="576"/>
      <c r="CR54" s="576"/>
      <c r="CS54" s="576"/>
      <c r="CT54" s="577"/>
      <c r="CU54" s="580">
        <v>0.2</v>
      </c>
      <c r="CV54" s="606"/>
      <c r="CW54" s="606"/>
      <c r="CX54" s="607"/>
      <c r="CY54" s="584">
        <v>858709</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88993135</v>
      </c>
      <c r="CN55" s="576"/>
      <c r="CO55" s="576"/>
      <c r="CP55" s="576"/>
      <c r="CQ55" s="576"/>
      <c r="CR55" s="576"/>
      <c r="CS55" s="576"/>
      <c r="CT55" s="577"/>
      <c r="CU55" s="580">
        <v>12.1</v>
      </c>
      <c r="CV55" s="606"/>
      <c r="CW55" s="606"/>
      <c r="CX55" s="607"/>
      <c r="CY55" s="584">
        <v>11605026</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327</v>
      </c>
      <c r="CB56" s="573"/>
      <c r="CC56" s="573"/>
      <c r="CD56" s="573"/>
      <c r="CE56" s="573"/>
      <c r="CF56" s="573"/>
      <c r="CG56" s="573"/>
      <c r="CH56" s="573"/>
      <c r="CI56" s="573"/>
      <c r="CJ56" s="573"/>
      <c r="CK56" s="573"/>
      <c r="CL56" s="574"/>
      <c r="CM56" s="575">
        <v>50295677</v>
      </c>
      <c r="CN56" s="576"/>
      <c r="CO56" s="576"/>
      <c r="CP56" s="576"/>
      <c r="CQ56" s="576"/>
      <c r="CR56" s="576"/>
      <c r="CS56" s="576"/>
      <c r="CT56" s="577"/>
      <c r="CU56" s="580">
        <v>6.9</v>
      </c>
      <c r="CV56" s="606"/>
      <c r="CW56" s="606"/>
      <c r="CX56" s="607"/>
      <c r="CY56" s="584">
        <v>1979151</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28005823</v>
      </c>
      <c r="CN57" s="576"/>
      <c r="CO57" s="576"/>
      <c r="CP57" s="576"/>
      <c r="CQ57" s="576"/>
      <c r="CR57" s="576"/>
      <c r="CS57" s="576"/>
      <c r="CT57" s="577"/>
      <c r="CU57" s="580">
        <v>3.8</v>
      </c>
      <c r="CV57" s="606"/>
      <c r="CW57" s="606"/>
      <c r="CX57" s="607"/>
      <c r="CY57" s="584">
        <v>8883947</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2657640</v>
      </c>
      <c r="CN58" s="576"/>
      <c r="CO58" s="576"/>
      <c r="CP58" s="576"/>
      <c r="CQ58" s="576"/>
      <c r="CR58" s="576"/>
      <c r="CS58" s="576"/>
      <c r="CT58" s="577"/>
      <c r="CU58" s="580">
        <v>0.4</v>
      </c>
      <c r="CV58" s="606"/>
      <c r="CW58" s="606"/>
      <c r="CX58" s="607"/>
      <c r="CY58" s="584">
        <v>48423</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733805981</v>
      </c>
      <c r="CN60" s="596"/>
      <c r="CO60" s="596"/>
      <c r="CP60" s="596"/>
      <c r="CQ60" s="596"/>
      <c r="CR60" s="596"/>
      <c r="CS60" s="596"/>
      <c r="CT60" s="597"/>
      <c r="CU60" s="601">
        <v>100</v>
      </c>
      <c r="CV60" s="660"/>
      <c r="CW60" s="660"/>
      <c r="CX60" s="661"/>
      <c r="CY60" s="611">
        <v>556178376</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1bp8x+DexXPHXJBvGPuaIRKQ6VbHWfiQEm5E8in9SX50/5ovid4657vF1N8xZYf2Hnl+0wIqI3uM07fsgCK4jA==" saltValue="CiCQzVFuwyvjmBUogx2xwg=="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5"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354</v>
      </c>
      <c r="C7" s="699"/>
      <c r="D7" s="699"/>
      <c r="E7" s="699"/>
      <c r="F7" s="699"/>
      <c r="G7" s="699"/>
      <c r="H7" s="699"/>
      <c r="I7" s="699"/>
      <c r="J7" s="699"/>
      <c r="K7" s="699"/>
      <c r="L7" s="699"/>
      <c r="M7" s="699"/>
      <c r="N7" s="699"/>
      <c r="O7" s="699"/>
      <c r="P7" s="700"/>
      <c r="Q7" s="701">
        <v>800797.01500000001</v>
      </c>
      <c r="R7" s="702"/>
      <c r="S7" s="702"/>
      <c r="T7" s="702"/>
      <c r="U7" s="702"/>
      <c r="V7" s="702">
        <v>795800.89899999998</v>
      </c>
      <c r="W7" s="702"/>
      <c r="X7" s="702"/>
      <c r="Y7" s="702"/>
      <c r="Z7" s="702"/>
      <c r="AA7" s="702">
        <v>4996.116</v>
      </c>
      <c r="AB7" s="702"/>
      <c r="AC7" s="702"/>
      <c r="AD7" s="702"/>
      <c r="AE7" s="703"/>
      <c r="AF7" s="704">
        <v>666</v>
      </c>
      <c r="AG7" s="705"/>
      <c r="AH7" s="705"/>
      <c r="AI7" s="705"/>
      <c r="AJ7" s="706"/>
      <c r="AK7" s="707">
        <v>29705.164531999999</v>
      </c>
      <c r="AL7" s="708"/>
      <c r="AM7" s="708"/>
      <c r="AN7" s="708"/>
      <c r="AO7" s="708"/>
      <c r="AP7" s="708">
        <v>1275496.1040000001</v>
      </c>
      <c r="AQ7" s="708"/>
      <c r="AR7" s="708"/>
      <c r="AS7" s="708"/>
      <c r="AT7" s="708"/>
      <c r="AU7" s="709" t="s">
        <v>537</v>
      </c>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540</v>
      </c>
      <c r="BT7" s="696"/>
      <c r="BU7" s="696"/>
      <c r="BV7" s="696"/>
      <c r="BW7" s="696"/>
      <c r="BX7" s="696"/>
      <c r="BY7" s="696"/>
      <c r="BZ7" s="696"/>
      <c r="CA7" s="696"/>
      <c r="CB7" s="696"/>
      <c r="CC7" s="696"/>
      <c r="CD7" s="696"/>
      <c r="CE7" s="696"/>
      <c r="CF7" s="696"/>
      <c r="CG7" s="711"/>
      <c r="CH7" s="692">
        <v>-70.216730999999996</v>
      </c>
      <c r="CI7" s="693"/>
      <c r="CJ7" s="693"/>
      <c r="CK7" s="693"/>
      <c r="CL7" s="694"/>
      <c r="CM7" s="692">
        <v>2589.1410000000001</v>
      </c>
      <c r="CN7" s="693"/>
      <c r="CO7" s="693"/>
      <c r="CP7" s="693"/>
      <c r="CQ7" s="694"/>
      <c r="CR7" s="692">
        <v>527.5</v>
      </c>
      <c r="CS7" s="693"/>
      <c r="CT7" s="693"/>
      <c r="CU7" s="693"/>
      <c r="CV7" s="694"/>
      <c r="CW7" s="692">
        <v>122.70399999999999</v>
      </c>
      <c r="CX7" s="693"/>
      <c r="CY7" s="693"/>
      <c r="CZ7" s="693"/>
      <c r="DA7" s="694"/>
      <c r="DB7" s="692" t="s">
        <v>571</v>
      </c>
      <c r="DC7" s="693"/>
      <c r="DD7" s="693"/>
      <c r="DE7" s="693"/>
      <c r="DF7" s="694"/>
      <c r="DG7" s="692" t="s">
        <v>571</v>
      </c>
      <c r="DH7" s="693"/>
      <c r="DI7" s="693"/>
      <c r="DJ7" s="693"/>
      <c r="DK7" s="694"/>
      <c r="DL7" s="692" t="s">
        <v>571</v>
      </c>
      <c r="DM7" s="693"/>
      <c r="DN7" s="693"/>
      <c r="DO7" s="693"/>
      <c r="DP7" s="694"/>
      <c r="DQ7" s="692" t="s">
        <v>571</v>
      </c>
      <c r="DR7" s="693"/>
      <c r="DS7" s="693"/>
      <c r="DT7" s="693"/>
      <c r="DU7" s="694"/>
      <c r="DV7" s="695" t="s">
        <v>537</v>
      </c>
      <c r="DW7" s="696"/>
      <c r="DX7" s="696"/>
      <c r="DY7" s="696"/>
      <c r="DZ7" s="697"/>
      <c r="EA7" s="213"/>
    </row>
    <row r="8" spans="1:131" s="214" customFormat="1" ht="26.25" customHeight="1" x14ac:dyDescent="0.15">
      <c r="A8" s="217">
        <v>2</v>
      </c>
      <c r="B8" s="729" t="s">
        <v>355</v>
      </c>
      <c r="C8" s="730"/>
      <c r="D8" s="730"/>
      <c r="E8" s="730"/>
      <c r="F8" s="730"/>
      <c r="G8" s="730"/>
      <c r="H8" s="730"/>
      <c r="I8" s="730"/>
      <c r="J8" s="730"/>
      <c r="K8" s="730"/>
      <c r="L8" s="730"/>
      <c r="M8" s="730"/>
      <c r="N8" s="730"/>
      <c r="O8" s="730"/>
      <c r="P8" s="731"/>
      <c r="Q8" s="732">
        <v>1187.998</v>
      </c>
      <c r="R8" s="733"/>
      <c r="S8" s="733"/>
      <c r="T8" s="733"/>
      <c r="U8" s="733"/>
      <c r="V8" s="733">
        <v>180.905</v>
      </c>
      <c r="W8" s="733"/>
      <c r="X8" s="733"/>
      <c r="Y8" s="733"/>
      <c r="Z8" s="733"/>
      <c r="AA8" s="733">
        <v>1007.093</v>
      </c>
      <c r="AB8" s="733"/>
      <c r="AC8" s="733"/>
      <c r="AD8" s="733"/>
      <c r="AE8" s="734"/>
      <c r="AF8" s="735">
        <v>1000</v>
      </c>
      <c r="AG8" s="736"/>
      <c r="AH8" s="736"/>
      <c r="AI8" s="736"/>
      <c r="AJ8" s="737"/>
      <c r="AK8" s="718">
        <v>153.932233</v>
      </c>
      <c r="AL8" s="719"/>
      <c r="AM8" s="719"/>
      <c r="AN8" s="719"/>
      <c r="AO8" s="719"/>
      <c r="AP8" s="719" t="s">
        <v>571</v>
      </c>
      <c r="AQ8" s="719"/>
      <c r="AR8" s="719"/>
      <c r="AS8" s="719"/>
      <c r="AT8" s="719"/>
      <c r="AU8" s="720" t="s">
        <v>537</v>
      </c>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541</v>
      </c>
      <c r="BT8" s="723"/>
      <c r="BU8" s="723"/>
      <c r="BV8" s="723"/>
      <c r="BW8" s="723"/>
      <c r="BX8" s="723"/>
      <c r="BY8" s="723"/>
      <c r="BZ8" s="723"/>
      <c r="CA8" s="723"/>
      <c r="CB8" s="723"/>
      <c r="CC8" s="723"/>
      <c r="CD8" s="723"/>
      <c r="CE8" s="723"/>
      <c r="CF8" s="723"/>
      <c r="CG8" s="724"/>
      <c r="CH8" s="725">
        <v>2.0089130000000002</v>
      </c>
      <c r="CI8" s="726"/>
      <c r="CJ8" s="726"/>
      <c r="CK8" s="726"/>
      <c r="CL8" s="727"/>
      <c r="CM8" s="725">
        <v>178.899</v>
      </c>
      <c r="CN8" s="726"/>
      <c r="CO8" s="726"/>
      <c r="CP8" s="726"/>
      <c r="CQ8" s="727"/>
      <c r="CR8" s="725">
        <v>50</v>
      </c>
      <c r="CS8" s="726"/>
      <c r="CT8" s="726"/>
      <c r="CU8" s="726"/>
      <c r="CV8" s="727"/>
      <c r="CW8" s="725" t="s">
        <v>571</v>
      </c>
      <c r="CX8" s="726"/>
      <c r="CY8" s="726"/>
      <c r="CZ8" s="726"/>
      <c r="DA8" s="727"/>
      <c r="DB8" s="725" t="s">
        <v>571</v>
      </c>
      <c r="DC8" s="726"/>
      <c r="DD8" s="726"/>
      <c r="DE8" s="726"/>
      <c r="DF8" s="727"/>
      <c r="DG8" s="725" t="s">
        <v>571</v>
      </c>
      <c r="DH8" s="726"/>
      <c r="DI8" s="726"/>
      <c r="DJ8" s="726"/>
      <c r="DK8" s="727"/>
      <c r="DL8" s="725" t="s">
        <v>571</v>
      </c>
      <c r="DM8" s="726"/>
      <c r="DN8" s="726"/>
      <c r="DO8" s="726"/>
      <c r="DP8" s="727"/>
      <c r="DQ8" s="725" t="s">
        <v>571</v>
      </c>
      <c r="DR8" s="726"/>
      <c r="DS8" s="726"/>
      <c r="DT8" s="726"/>
      <c r="DU8" s="727"/>
      <c r="DV8" s="722" t="s">
        <v>537</v>
      </c>
      <c r="DW8" s="723"/>
      <c r="DX8" s="723"/>
      <c r="DY8" s="723"/>
      <c r="DZ8" s="728"/>
      <c r="EA8" s="213"/>
    </row>
    <row r="9" spans="1:131" s="214" customFormat="1" ht="26.25" customHeight="1" x14ac:dyDescent="0.15">
      <c r="A9" s="217">
        <v>3</v>
      </c>
      <c r="B9" s="729" t="s">
        <v>356</v>
      </c>
      <c r="C9" s="730"/>
      <c r="D9" s="730"/>
      <c r="E9" s="730"/>
      <c r="F9" s="730"/>
      <c r="G9" s="730"/>
      <c r="H9" s="730"/>
      <c r="I9" s="730"/>
      <c r="J9" s="730"/>
      <c r="K9" s="730"/>
      <c r="L9" s="730"/>
      <c r="M9" s="730"/>
      <c r="N9" s="730"/>
      <c r="O9" s="730"/>
      <c r="P9" s="731"/>
      <c r="Q9" s="732">
        <v>2793.4989999999998</v>
      </c>
      <c r="R9" s="733"/>
      <c r="S9" s="733"/>
      <c r="T9" s="733"/>
      <c r="U9" s="733"/>
      <c r="V9" s="733">
        <v>2721.92</v>
      </c>
      <c r="W9" s="733"/>
      <c r="X9" s="733"/>
      <c r="Y9" s="733"/>
      <c r="Z9" s="733"/>
      <c r="AA9" s="733">
        <v>71.578999999999994</v>
      </c>
      <c r="AB9" s="733"/>
      <c r="AC9" s="733"/>
      <c r="AD9" s="733"/>
      <c r="AE9" s="734"/>
      <c r="AF9" s="735">
        <v>72</v>
      </c>
      <c r="AG9" s="736"/>
      <c r="AH9" s="736"/>
      <c r="AI9" s="736"/>
      <c r="AJ9" s="737"/>
      <c r="AK9" s="718">
        <v>23.823087000000001</v>
      </c>
      <c r="AL9" s="719"/>
      <c r="AM9" s="719"/>
      <c r="AN9" s="719"/>
      <c r="AO9" s="719"/>
      <c r="AP9" s="719" t="s">
        <v>571</v>
      </c>
      <c r="AQ9" s="719"/>
      <c r="AR9" s="719"/>
      <c r="AS9" s="719"/>
      <c r="AT9" s="719"/>
      <c r="AU9" s="720" t="s">
        <v>537</v>
      </c>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542</v>
      </c>
      <c r="BT9" s="723"/>
      <c r="BU9" s="723"/>
      <c r="BV9" s="723"/>
      <c r="BW9" s="723"/>
      <c r="BX9" s="723"/>
      <c r="BY9" s="723"/>
      <c r="BZ9" s="723"/>
      <c r="CA9" s="723"/>
      <c r="CB9" s="723"/>
      <c r="CC9" s="723"/>
      <c r="CD9" s="723"/>
      <c r="CE9" s="723"/>
      <c r="CF9" s="723"/>
      <c r="CG9" s="724"/>
      <c r="CH9" s="725">
        <v>-262.537015</v>
      </c>
      <c r="CI9" s="726"/>
      <c r="CJ9" s="726"/>
      <c r="CK9" s="726"/>
      <c r="CL9" s="727"/>
      <c r="CM9" s="725">
        <v>527.09900000000005</v>
      </c>
      <c r="CN9" s="726"/>
      <c r="CO9" s="726"/>
      <c r="CP9" s="726"/>
      <c r="CQ9" s="727"/>
      <c r="CR9" s="725">
        <v>203</v>
      </c>
      <c r="CS9" s="726"/>
      <c r="CT9" s="726"/>
      <c r="CU9" s="726"/>
      <c r="CV9" s="727"/>
      <c r="CW9" s="725">
        <v>207.60300000000001</v>
      </c>
      <c r="CX9" s="726"/>
      <c r="CY9" s="726"/>
      <c r="CZ9" s="726"/>
      <c r="DA9" s="727"/>
      <c r="DB9" s="725" t="s">
        <v>571</v>
      </c>
      <c r="DC9" s="726"/>
      <c r="DD9" s="726"/>
      <c r="DE9" s="726"/>
      <c r="DF9" s="727"/>
      <c r="DG9" s="725" t="s">
        <v>571</v>
      </c>
      <c r="DH9" s="726"/>
      <c r="DI9" s="726"/>
      <c r="DJ9" s="726"/>
      <c r="DK9" s="727"/>
      <c r="DL9" s="725" t="s">
        <v>571</v>
      </c>
      <c r="DM9" s="726"/>
      <c r="DN9" s="726"/>
      <c r="DO9" s="726"/>
      <c r="DP9" s="727"/>
      <c r="DQ9" s="725" t="s">
        <v>571</v>
      </c>
      <c r="DR9" s="726"/>
      <c r="DS9" s="726"/>
      <c r="DT9" s="726"/>
      <c r="DU9" s="727"/>
      <c r="DV9" s="722" t="s">
        <v>537</v>
      </c>
      <c r="DW9" s="723"/>
      <c r="DX9" s="723"/>
      <c r="DY9" s="723"/>
      <c r="DZ9" s="728"/>
      <c r="EA9" s="213"/>
    </row>
    <row r="10" spans="1:131" s="214" customFormat="1" ht="26.25" customHeight="1" x14ac:dyDescent="0.15">
      <c r="A10" s="217">
        <v>4</v>
      </c>
      <c r="B10" s="729" t="s">
        <v>357</v>
      </c>
      <c r="C10" s="730"/>
      <c r="D10" s="730"/>
      <c r="E10" s="730"/>
      <c r="F10" s="730"/>
      <c r="G10" s="730"/>
      <c r="H10" s="730"/>
      <c r="I10" s="730"/>
      <c r="J10" s="730"/>
      <c r="K10" s="730"/>
      <c r="L10" s="730"/>
      <c r="M10" s="730"/>
      <c r="N10" s="730"/>
      <c r="O10" s="730"/>
      <c r="P10" s="731"/>
      <c r="Q10" s="732">
        <v>167442.95000000001</v>
      </c>
      <c r="R10" s="733"/>
      <c r="S10" s="733"/>
      <c r="T10" s="733"/>
      <c r="U10" s="733"/>
      <c r="V10" s="733">
        <v>167442.95000000001</v>
      </c>
      <c r="W10" s="733"/>
      <c r="X10" s="733"/>
      <c r="Y10" s="733"/>
      <c r="Z10" s="733"/>
      <c r="AA10" s="733" t="s">
        <v>571</v>
      </c>
      <c r="AB10" s="733"/>
      <c r="AC10" s="733"/>
      <c r="AD10" s="733"/>
      <c r="AE10" s="734"/>
      <c r="AF10" s="735" t="s">
        <v>118</v>
      </c>
      <c r="AG10" s="736"/>
      <c r="AH10" s="736"/>
      <c r="AI10" s="736"/>
      <c r="AJ10" s="737"/>
      <c r="AK10" s="718">
        <v>109541.35040700001</v>
      </c>
      <c r="AL10" s="719"/>
      <c r="AM10" s="719"/>
      <c r="AN10" s="719"/>
      <c r="AO10" s="719"/>
      <c r="AP10" s="719" t="s">
        <v>571</v>
      </c>
      <c r="AQ10" s="719"/>
      <c r="AR10" s="719"/>
      <c r="AS10" s="719"/>
      <c r="AT10" s="719"/>
      <c r="AU10" s="720" t="s">
        <v>537</v>
      </c>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543</v>
      </c>
      <c r="BT10" s="723"/>
      <c r="BU10" s="723"/>
      <c r="BV10" s="723"/>
      <c r="BW10" s="723"/>
      <c r="BX10" s="723"/>
      <c r="BY10" s="723"/>
      <c r="BZ10" s="723"/>
      <c r="CA10" s="723"/>
      <c r="CB10" s="723"/>
      <c r="CC10" s="723"/>
      <c r="CD10" s="723"/>
      <c r="CE10" s="723"/>
      <c r="CF10" s="723"/>
      <c r="CG10" s="724"/>
      <c r="CH10" s="725">
        <v>118.10048999999999</v>
      </c>
      <c r="CI10" s="726"/>
      <c r="CJ10" s="726"/>
      <c r="CK10" s="726"/>
      <c r="CL10" s="727"/>
      <c r="CM10" s="725">
        <v>2315.5149999999999</v>
      </c>
      <c r="CN10" s="726"/>
      <c r="CO10" s="726"/>
      <c r="CP10" s="726"/>
      <c r="CQ10" s="727"/>
      <c r="CR10" s="725">
        <v>260.3</v>
      </c>
      <c r="CS10" s="726"/>
      <c r="CT10" s="726"/>
      <c r="CU10" s="726"/>
      <c r="CV10" s="727"/>
      <c r="CW10" s="725">
        <v>21.640999999999998</v>
      </c>
      <c r="CX10" s="726"/>
      <c r="CY10" s="726"/>
      <c r="CZ10" s="726"/>
      <c r="DA10" s="727"/>
      <c r="DB10" s="725" t="s">
        <v>571</v>
      </c>
      <c r="DC10" s="726"/>
      <c r="DD10" s="726"/>
      <c r="DE10" s="726"/>
      <c r="DF10" s="727"/>
      <c r="DG10" s="725" t="s">
        <v>571</v>
      </c>
      <c r="DH10" s="726"/>
      <c r="DI10" s="726"/>
      <c r="DJ10" s="726"/>
      <c r="DK10" s="727"/>
      <c r="DL10" s="725" t="s">
        <v>571</v>
      </c>
      <c r="DM10" s="726"/>
      <c r="DN10" s="726"/>
      <c r="DO10" s="726"/>
      <c r="DP10" s="727"/>
      <c r="DQ10" s="725" t="s">
        <v>571</v>
      </c>
      <c r="DR10" s="726"/>
      <c r="DS10" s="726"/>
      <c r="DT10" s="726"/>
      <c r="DU10" s="727"/>
      <c r="DV10" s="722" t="s">
        <v>537</v>
      </c>
      <c r="DW10" s="723"/>
      <c r="DX10" s="723"/>
      <c r="DY10" s="723"/>
      <c r="DZ10" s="728"/>
      <c r="EA10" s="213"/>
    </row>
    <row r="11" spans="1:131" s="214" customFormat="1" ht="26.25" customHeight="1" x14ac:dyDescent="0.15">
      <c r="A11" s="217">
        <v>5</v>
      </c>
      <c r="B11" s="729" t="s">
        <v>358</v>
      </c>
      <c r="C11" s="730"/>
      <c r="D11" s="730"/>
      <c r="E11" s="730"/>
      <c r="F11" s="730"/>
      <c r="G11" s="730"/>
      <c r="H11" s="730"/>
      <c r="I11" s="730"/>
      <c r="J11" s="730"/>
      <c r="K11" s="730"/>
      <c r="L11" s="730"/>
      <c r="M11" s="730"/>
      <c r="N11" s="730"/>
      <c r="O11" s="730"/>
      <c r="P11" s="731"/>
      <c r="Q11" s="732">
        <v>139.416</v>
      </c>
      <c r="R11" s="733"/>
      <c r="S11" s="733"/>
      <c r="T11" s="733"/>
      <c r="U11" s="733"/>
      <c r="V11" s="733">
        <v>59.164000000000001</v>
      </c>
      <c r="W11" s="733"/>
      <c r="X11" s="733"/>
      <c r="Y11" s="733"/>
      <c r="Z11" s="733"/>
      <c r="AA11" s="733">
        <v>80.251999999999995</v>
      </c>
      <c r="AB11" s="733"/>
      <c r="AC11" s="733"/>
      <c r="AD11" s="733"/>
      <c r="AE11" s="734"/>
      <c r="AF11" s="735" t="s">
        <v>118</v>
      </c>
      <c r="AG11" s="736"/>
      <c r="AH11" s="736"/>
      <c r="AI11" s="736"/>
      <c r="AJ11" s="737"/>
      <c r="AK11" s="718">
        <v>3.1965340000000002</v>
      </c>
      <c r="AL11" s="719"/>
      <c r="AM11" s="719"/>
      <c r="AN11" s="719"/>
      <c r="AO11" s="719"/>
      <c r="AP11" s="719">
        <v>90.266999999999996</v>
      </c>
      <c r="AQ11" s="719"/>
      <c r="AR11" s="719"/>
      <c r="AS11" s="719"/>
      <c r="AT11" s="719"/>
      <c r="AU11" s="720" t="s">
        <v>537</v>
      </c>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544</v>
      </c>
      <c r="BT11" s="723"/>
      <c r="BU11" s="723"/>
      <c r="BV11" s="723"/>
      <c r="BW11" s="723"/>
      <c r="BX11" s="723"/>
      <c r="BY11" s="723"/>
      <c r="BZ11" s="723"/>
      <c r="CA11" s="723"/>
      <c r="CB11" s="723"/>
      <c r="CC11" s="723"/>
      <c r="CD11" s="723"/>
      <c r="CE11" s="723"/>
      <c r="CF11" s="723"/>
      <c r="CG11" s="724"/>
      <c r="CH11" s="725">
        <v>-29.810765</v>
      </c>
      <c r="CI11" s="726"/>
      <c r="CJ11" s="726"/>
      <c r="CK11" s="726"/>
      <c r="CL11" s="727"/>
      <c r="CM11" s="725">
        <v>1127.2829999999999</v>
      </c>
      <c r="CN11" s="726"/>
      <c r="CO11" s="726"/>
      <c r="CP11" s="726"/>
      <c r="CQ11" s="727"/>
      <c r="CR11" s="725">
        <v>600</v>
      </c>
      <c r="CS11" s="726"/>
      <c r="CT11" s="726"/>
      <c r="CU11" s="726"/>
      <c r="CV11" s="727"/>
      <c r="CW11" s="725" t="s">
        <v>571</v>
      </c>
      <c r="CX11" s="726"/>
      <c r="CY11" s="726"/>
      <c r="CZ11" s="726"/>
      <c r="DA11" s="727"/>
      <c r="DB11" s="725" t="s">
        <v>571</v>
      </c>
      <c r="DC11" s="726"/>
      <c r="DD11" s="726"/>
      <c r="DE11" s="726"/>
      <c r="DF11" s="727"/>
      <c r="DG11" s="725" t="s">
        <v>571</v>
      </c>
      <c r="DH11" s="726"/>
      <c r="DI11" s="726"/>
      <c r="DJ11" s="726"/>
      <c r="DK11" s="727"/>
      <c r="DL11" s="725" t="s">
        <v>571</v>
      </c>
      <c r="DM11" s="726"/>
      <c r="DN11" s="726"/>
      <c r="DO11" s="726"/>
      <c r="DP11" s="727"/>
      <c r="DQ11" s="725" t="s">
        <v>571</v>
      </c>
      <c r="DR11" s="726"/>
      <c r="DS11" s="726"/>
      <c r="DT11" s="726"/>
      <c r="DU11" s="727"/>
      <c r="DV11" s="722" t="s">
        <v>537</v>
      </c>
      <c r="DW11" s="723"/>
      <c r="DX11" s="723"/>
      <c r="DY11" s="723"/>
      <c r="DZ11" s="728"/>
      <c r="EA11" s="213"/>
    </row>
    <row r="12" spans="1:131" s="214" customFormat="1" ht="26.25" customHeight="1" x14ac:dyDescent="0.15">
      <c r="A12" s="217">
        <v>6</v>
      </c>
      <c r="B12" s="729" t="s">
        <v>359</v>
      </c>
      <c r="C12" s="730"/>
      <c r="D12" s="730"/>
      <c r="E12" s="730"/>
      <c r="F12" s="730"/>
      <c r="G12" s="730"/>
      <c r="H12" s="730"/>
      <c r="I12" s="730"/>
      <c r="J12" s="730"/>
      <c r="K12" s="730"/>
      <c r="L12" s="730"/>
      <c r="M12" s="730"/>
      <c r="N12" s="730"/>
      <c r="O12" s="730"/>
      <c r="P12" s="731"/>
      <c r="Q12" s="732">
        <v>2613.2570000000001</v>
      </c>
      <c r="R12" s="733"/>
      <c r="S12" s="733"/>
      <c r="T12" s="733"/>
      <c r="U12" s="733"/>
      <c r="V12" s="733">
        <v>424.334</v>
      </c>
      <c r="W12" s="733"/>
      <c r="X12" s="733"/>
      <c r="Y12" s="733"/>
      <c r="Z12" s="733"/>
      <c r="AA12" s="733">
        <v>2188.9229999999998</v>
      </c>
      <c r="AB12" s="733"/>
      <c r="AC12" s="733"/>
      <c r="AD12" s="733"/>
      <c r="AE12" s="734"/>
      <c r="AF12" s="735" t="s">
        <v>118</v>
      </c>
      <c r="AG12" s="736"/>
      <c r="AH12" s="736"/>
      <c r="AI12" s="736"/>
      <c r="AJ12" s="737"/>
      <c r="AK12" s="718" t="s">
        <v>571</v>
      </c>
      <c r="AL12" s="719"/>
      <c r="AM12" s="719"/>
      <c r="AN12" s="719"/>
      <c r="AO12" s="719"/>
      <c r="AP12" s="719">
        <v>7106.2359999999999</v>
      </c>
      <c r="AQ12" s="719"/>
      <c r="AR12" s="719"/>
      <c r="AS12" s="719"/>
      <c r="AT12" s="719"/>
      <c r="AU12" s="720" t="s">
        <v>537</v>
      </c>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545</v>
      </c>
      <c r="BT12" s="723"/>
      <c r="BU12" s="723"/>
      <c r="BV12" s="723"/>
      <c r="BW12" s="723"/>
      <c r="BX12" s="723"/>
      <c r="BY12" s="723"/>
      <c r="BZ12" s="723"/>
      <c r="CA12" s="723"/>
      <c r="CB12" s="723"/>
      <c r="CC12" s="723"/>
      <c r="CD12" s="723"/>
      <c r="CE12" s="723"/>
      <c r="CF12" s="723"/>
      <c r="CG12" s="724"/>
      <c r="CH12" s="725" t="s">
        <v>571</v>
      </c>
      <c r="CI12" s="726"/>
      <c r="CJ12" s="726"/>
      <c r="CK12" s="726"/>
      <c r="CL12" s="727"/>
      <c r="CM12" s="725">
        <v>246.87</v>
      </c>
      <c r="CN12" s="726"/>
      <c r="CO12" s="726"/>
      <c r="CP12" s="726"/>
      <c r="CQ12" s="727"/>
      <c r="CR12" s="725">
        <v>100</v>
      </c>
      <c r="CS12" s="726"/>
      <c r="CT12" s="726"/>
      <c r="CU12" s="726"/>
      <c r="CV12" s="727"/>
      <c r="CW12" s="725" t="s">
        <v>571</v>
      </c>
      <c r="CX12" s="726"/>
      <c r="CY12" s="726"/>
      <c r="CZ12" s="726"/>
      <c r="DA12" s="727"/>
      <c r="DB12" s="725" t="s">
        <v>571</v>
      </c>
      <c r="DC12" s="726"/>
      <c r="DD12" s="726"/>
      <c r="DE12" s="726"/>
      <c r="DF12" s="727"/>
      <c r="DG12" s="725" t="s">
        <v>571</v>
      </c>
      <c r="DH12" s="726"/>
      <c r="DI12" s="726"/>
      <c r="DJ12" s="726"/>
      <c r="DK12" s="727"/>
      <c r="DL12" s="725" t="s">
        <v>571</v>
      </c>
      <c r="DM12" s="726"/>
      <c r="DN12" s="726"/>
      <c r="DO12" s="726"/>
      <c r="DP12" s="727"/>
      <c r="DQ12" s="725" t="s">
        <v>571</v>
      </c>
      <c r="DR12" s="726"/>
      <c r="DS12" s="726"/>
      <c r="DT12" s="726"/>
      <c r="DU12" s="727"/>
      <c r="DV12" s="722" t="s">
        <v>537</v>
      </c>
      <c r="DW12" s="723"/>
      <c r="DX12" s="723"/>
      <c r="DY12" s="723"/>
      <c r="DZ12" s="728"/>
      <c r="EA12" s="213"/>
    </row>
    <row r="13" spans="1:131" s="214" customFormat="1" ht="26.25" customHeight="1" x14ac:dyDescent="0.15">
      <c r="A13" s="217">
        <v>7</v>
      </c>
      <c r="B13" s="729" t="s">
        <v>360</v>
      </c>
      <c r="C13" s="730"/>
      <c r="D13" s="730"/>
      <c r="E13" s="730"/>
      <c r="F13" s="730"/>
      <c r="G13" s="730"/>
      <c r="H13" s="730"/>
      <c r="I13" s="730"/>
      <c r="J13" s="730"/>
      <c r="K13" s="730"/>
      <c r="L13" s="730"/>
      <c r="M13" s="730"/>
      <c r="N13" s="730"/>
      <c r="O13" s="730"/>
      <c r="P13" s="731"/>
      <c r="Q13" s="732">
        <v>32153.005000000001</v>
      </c>
      <c r="R13" s="733"/>
      <c r="S13" s="733"/>
      <c r="T13" s="733"/>
      <c r="U13" s="733"/>
      <c r="V13" s="733">
        <v>32130.988000000001</v>
      </c>
      <c r="W13" s="733"/>
      <c r="X13" s="733"/>
      <c r="Y13" s="733"/>
      <c r="Z13" s="733"/>
      <c r="AA13" s="733">
        <v>22.016999999999999</v>
      </c>
      <c r="AB13" s="733"/>
      <c r="AC13" s="733"/>
      <c r="AD13" s="733"/>
      <c r="AE13" s="734"/>
      <c r="AF13" s="735">
        <v>22</v>
      </c>
      <c r="AG13" s="736"/>
      <c r="AH13" s="736"/>
      <c r="AI13" s="736"/>
      <c r="AJ13" s="737"/>
      <c r="AK13" s="718">
        <v>1864.2375919999999</v>
      </c>
      <c r="AL13" s="719"/>
      <c r="AM13" s="719"/>
      <c r="AN13" s="719"/>
      <c r="AO13" s="719"/>
      <c r="AP13" s="719">
        <v>1461.1279999999999</v>
      </c>
      <c r="AQ13" s="719"/>
      <c r="AR13" s="719"/>
      <c r="AS13" s="719"/>
      <c r="AT13" s="719"/>
      <c r="AU13" s="720" t="s">
        <v>537</v>
      </c>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546</v>
      </c>
      <c r="BT13" s="723"/>
      <c r="BU13" s="723"/>
      <c r="BV13" s="723"/>
      <c r="BW13" s="723"/>
      <c r="BX13" s="723"/>
      <c r="BY13" s="723"/>
      <c r="BZ13" s="723"/>
      <c r="CA13" s="723"/>
      <c r="CB13" s="723"/>
      <c r="CC13" s="723"/>
      <c r="CD13" s="723"/>
      <c r="CE13" s="723"/>
      <c r="CF13" s="723"/>
      <c r="CG13" s="724"/>
      <c r="CH13" s="725">
        <v>2.8987419999999999</v>
      </c>
      <c r="CI13" s="726"/>
      <c r="CJ13" s="726"/>
      <c r="CK13" s="726"/>
      <c r="CL13" s="727"/>
      <c r="CM13" s="725">
        <v>1047.5070000000001</v>
      </c>
      <c r="CN13" s="726"/>
      <c r="CO13" s="726"/>
      <c r="CP13" s="726"/>
      <c r="CQ13" s="727"/>
      <c r="CR13" s="725">
        <v>490.1</v>
      </c>
      <c r="CS13" s="726"/>
      <c r="CT13" s="726"/>
      <c r="CU13" s="726"/>
      <c r="CV13" s="727"/>
      <c r="CW13" s="725">
        <v>4.7210000000000001</v>
      </c>
      <c r="CX13" s="726"/>
      <c r="CY13" s="726"/>
      <c r="CZ13" s="726"/>
      <c r="DA13" s="727"/>
      <c r="DB13" s="725" t="s">
        <v>571</v>
      </c>
      <c r="DC13" s="726"/>
      <c r="DD13" s="726"/>
      <c r="DE13" s="726"/>
      <c r="DF13" s="727"/>
      <c r="DG13" s="725" t="s">
        <v>571</v>
      </c>
      <c r="DH13" s="726"/>
      <c r="DI13" s="726"/>
      <c r="DJ13" s="726"/>
      <c r="DK13" s="727"/>
      <c r="DL13" s="725" t="s">
        <v>571</v>
      </c>
      <c r="DM13" s="726"/>
      <c r="DN13" s="726"/>
      <c r="DO13" s="726"/>
      <c r="DP13" s="727"/>
      <c r="DQ13" s="725" t="s">
        <v>571</v>
      </c>
      <c r="DR13" s="726"/>
      <c r="DS13" s="726"/>
      <c r="DT13" s="726"/>
      <c r="DU13" s="727"/>
      <c r="DV13" s="722" t="s">
        <v>537</v>
      </c>
      <c r="DW13" s="723"/>
      <c r="DX13" s="723"/>
      <c r="DY13" s="723"/>
      <c r="DZ13" s="728"/>
      <c r="EA13" s="213"/>
    </row>
    <row r="14" spans="1:131" s="214" customFormat="1" ht="26.25" customHeight="1" x14ac:dyDescent="0.15">
      <c r="A14" s="217">
        <v>8</v>
      </c>
      <c r="B14" s="729" t="s">
        <v>361</v>
      </c>
      <c r="C14" s="730"/>
      <c r="D14" s="730"/>
      <c r="E14" s="730"/>
      <c r="F14" s="730"/>
      <c r="G14" s="730"/>
      <c r="H14" s="730"/>
      <c r="I14" s="730"/>
      <c r="J14" s="730"/>
      <c r="K14" s="730"/>
      <c r="L14" s="730"/>
      <c r="M14" s="730"/>
      <c r="N14" s="730"/>
      <c r="O14" s="730"/>
      <c r="P14" s="731"/>
      <c r="Q14" s="732">
        <v>841.73500000000001</v>
      </c>
      <c r="R14" s="733"/>
      <c r="S14" s="733"/>
      <c r="T14" s="733"/>
      <c r="U14" s="733"/>
      <c r="V14" s="733">
        <v>661.91399999999999</v>
      </c>
      <c r="W14" s="733"/>
      <c r="X14" s="733"/>
      <c r="Y14" s="733"/>
      <c r="Z14" s="733"/>
      <c r="AA14" s="733">
        <v>179.821</v>
      </c>
      <c r="AB14" s="733"/>
      <c r="AC14" s="733"/>
      <c r="AD14" s="733"/>
      <c r="AE14" s="734"/>
      <c r="AF14" s="735" t="s">
        <v>118</v>
      </c>
      <c r="AG14" s="736"/>
      <c r="AH14" s="736"/>
      <c r="AI14" s="736"/>
      <c r="AJ14" s="737"/>
      <c r="AK14" s="718" t="s">
        <v>571</v>
      </c>
      <c r="AL14" s="719"/>
      <c r="AM14" s="719"/>
      <c r="AN14" s="719"/>
      <c r="AO14" s="719"/>
      <c r="AP14" s="719">
        <v>212</v>
      </c>
      <c r="AQ14" s="719"/>
      <c r="AR14" s="719"/>
      <c r="AS14" s="719"/>
      <c r="AT14" s="719"/>
      <c r="AU14" s="720" t="s">
        <v>537</v>
      </c>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547</v>
      </c>
      <c r="BT14" s="723"/>
      <c r="BU14" s="723"/>
      <c r="BV14" s="723"/>
      <c r="BW14" s="723"/>
      <c r="BX14" s="723"/>
      <c r="BY14" s="723"/>
      <c r="BZ14" s="723"/>
      <c r="CA14" s="723"/>
      <c r="CB14" s="723"/>
      <c r="CC14" s="723"/>
      <c r="CD14" s="723"/>
      <c r="CE14" s="723"/>
      <c r="CF14" s="723"/>
      <c r="CG14" s="724"/>
      <c r="CH14" s="725">
        <v>-8.5388040000000007</v>
      </c>
      <c r="CI14" s="726"/>
      <c r="CJ14" s="726"/>
      <c r="CK14" s="726"/>
      <c r="CL14" s="727"/>
      <c r="CM14" s="725">
        <v>1215.854</v>
      </c>
      <c r="CN14" s="726"/>
      <c r="CO14" s="726"/>
      <c r="CP14" s="726"/>
      <c r="CQ14" s="727"/>
      <c r="CR14" s="725">
        <v>885.51499999999999</v>
      </c>
      <c r="CS14" s="726"/>
      <c r="CT14" s="726"/>
      <c r="CU14" s="726"/>
      <c r="CV14" s="727"/>
      <c r="CW14" s="725">
        <v>141.67599999999999</v>
      </c>
      <c r="CX14" s="726"/>
      <c r="CY14" s="726"/>
      <c r="CZ14" s="726"/>
      <c r="DA14" s="727"/>
      <c r="DB14" s="725" t="s">
        <v>571</v>
      </c>
      <c r="DC14" s="726"/>
      <c r="DD14" s="726"/>
      <c r="DE14" s="726"/>
      <c r="DF14" s="727"/>
      <c r="DG14" s="725" t="s">
        <v>571</v>
      </c>
      <c r="DH14" s="726"/>
      <c r="DI14" s="726"/>
      <c r="DJ14" s="726"/>
      <c r="DK14" s="727"/>
      <c r="DL14" s="725" t="s">
        <v>571</v>
      </c>
      <c r="DM14" s="726"/>
      <c r="DN14" s="726"/>
      <c r="DO14" s="726"/>
      <c r="DP14" s="727"/>
      <c r="DQ14" s="725" t="s">
        <v>571</v>
      </c>
      <c r="DR14" s="726"/>
      <c r="DS14" s="726"/>
      <c r="DT14" s="726"/>
      <c r="DU14" s="727"/>
      <c r="DV14" s="722" t="s">
        <v>537</v>
      </c>
      <c r="DW14" s="723"/>
      <c r="DX14" s="723"/>
      <c r="DY14" s="723"/>
      <c r="DZ14" s="728"/>
      <c r="EA14" s="213"/>
    </row>
    <row r="15" spans="1:131" s="214" customFormat="1" ht="26.25" customHeight="1" x14ac:dyDescent="0.15">
      <c r="A15" s="217">
        <v>9</v>
      </c>
      <c r="B15" s="729" t="s">
        <v>362</v>
      </c>
      <c r="C15" s="730"/>
      <c r="D15" s="730"/>
      <c r="E15" s="730"/>
      <c r="F15" s="730"/>
      <c r="G15" s="730"/>
      <c r="H15" s="730"/>
      <c r="I15" s="730"/>
      <c r="J15" s="730"/>
      <c r="K15" s="730"/>
      <c r="L15" s="730"/>
      <c r="M15" s="730"/>
      <c r="N15" s="730"/>
      <c r="O15" s="730"/>
      <c r="P15" s="731"/>
      <c r="Q15" s="732">
        <v>272.48700000000002</v>
      </c>
      <c r="R15" s="733"/>
      <c r="S15" s="733"/>
      <c r="T15" s="733"/>
      <c r="U15" s="733"/>
      <c r="V15" s="733" t="s">
        <v>571</v>
      </c>
      <c r="W15" s="733"/>
      <c r="X15" s="733"/>
      <c r="Y15" s="733"/>
      <c r="Z15" s="733"/>
      <c r="AA15" s="733">
        <v>272.48099999999999</v>
      </c>
      <c r="AB15" s="733"/>
      <c r="AC15" s="733"/>
      <c r="AD15" s="733"/>
      <c r="AE15" s="734"/>
      <c r="AF15" s="735" t="s">
        <v>118</v>
      </c>
      <c r="AG15" s="736"/>
      <c r="AH15" s="736"/>
      <c r="AI15" s="736"/>
      <c r="AJ15" s="737"/>
      <c r="AK15" s="718" t="s">
        <v>571</v>
      </c>
      <c r="AL15" s="719"/>
      <c r="AM15" s="719"/>
      <c r="AN15" s="719"/>
      <c r="AO15" s="719"/>
      <c r="AP15" s="719" t="s">
        <v>571</v>
      </c>
      <c r="AQ15" s="719"/>
      <c r="AR15" s="719"/>
      <c r="AS15" s="719"/>
      <c r="AT15" s="719"/>
      <c r="AU15" s="720" t="s">
        <v>537</v>
      </c>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548</v>
      </c>
      <c r="BT15" s="723"/>
      <c r="BU15" s="723"/>
      <c r="BV15" s="723"/>
      <c r="BW15" s="723"/>
      <c r="BX15" s="723"/>
      <c r="BY15" s="723"/>
      <c r="BZ15" s="723"/>
      <c r="CA15" s="723"/>
      <c r="CB15" s="723"/>
      <c r="CC15" s="723"/>
      <c r="CD15" s="723"/>
      <c r="CE15" s="723"/>
      <c r="CF15" s="723"/>
      <c r="CG15" s="724"/>
      <c r="CH15" s="725">
        <v>51.767479999999999</v>
      </c>
      <c r="CI15" s="726"/>
      <c r="CJ15" s="726"/>
      <c r="CK15" s="726"/>
      <c r="CL15" s="727"/>
      <c r="CM15" s="725">
        <v>1837.4939999999999</v>
      </c>
      <c r="CN15" s="726"/>
      <c r="CO15" s="726"/>
      <c r="CP15" s="726"/>
      <c r="CQ15" s="727"/>
      <c r="CR15" s="725">
        <v>30</v>
      </c>
      <c r="CS15" s="726"/>
      <c r="CT15" s="726"/>
      <c r="CU15" s="726"/>
      <c r="CV15" s="727"/>
      <c r="CW15" s="725">
        <v>17.864000000000001</v>
      </c>
      <c r="CX15" s="726"/>
      <c r="CY15" s="726"/>
      <c r="CZ15" s="726"/>
      <c r="DA15" s="727"/>
      <c r="DB15" s="725" t="s">
        <v>571</v>
      </c>
      <c r="DC15" s="726"/>
      <c r="DD15" s="726"/>
      <c r="DE15" s="726"/>
      <c r="DF15" s="727"/>
      <c r="DG15" s="725" t="s">
        <v>571</v>
      </c>
      <c r="DH15" s="726"/>
      <c r="DI15" s="726"/>
      <c r="DJ15" s="726"/>
      <c r="DK15" s="727"/>
      <c r="DL15" s="725" t="s">
        <v>571</v>
      </c>
      <c r="DM15" s="726"/>
      <c r="DN15" s="726"/>
      <c r="DO15" s="726"/>
      <c r="DP15" s="727"/>
      <c r="DQ15" s="725" t="s">
        <v>571</v>
      </c>
      <c r="DR15" s="726"/>
      <c r="DS15" s="726"/>
      <c r="DT15" s="726"/>
      <c r="DU15" s="727"/>
      <c r="DV15" s="722" t="s">
        <v>537</v>
      </c>
      <c r="DW15" s="723"/>
      <c r="DX15" s="723"/>
      <c r="DY15" s="723"/>
      <c r="DZ15" s="728"/>
      <c r="EA15" s="213"/>
    </row>
    <row r="16" spans="1:131" s="214" customFormat="1" ht="26.25" customHeight="1" x14ac:dyDescent="0.15">
      <c r="A16" s="217">
        <v>10</v>
      </c>
      <c r="B16" s="729" t="s">
        <v>363</v>
      </c>
      <c r="C16" s="730"/>
      <c r="D16" s="730"/>
      <c r="E16" s="730"/>
      <c r="F16" s="730"/>
      <c r="G16" s="730"/>
      <c r="H16" s="730"/>
      <c r="I16" s="730"/>
      <c r="J16" s="730"/>
      <c r="K16" s="730"/>
      <c r="L16" s="730"/>
      <c r="M16" s="730"/>
      <c r="N16" s="730"/>
      <c r="O16" s="730"/>
      <c r="P16" s="731"/>
      <c r="Q16" s="732">
        <v>310.685</v>
      </c>
      <c r="R16" s="733"/>
      <c r="S16" s="733"/>
      <c r="T16" s="733"/>
      <c r="U16" s="733"/>
      <c r="V16" s="733">
        <v>305.01299999999998</v>
      </c>
      <c r="W16" s="733"/>
      <c r="X16" s="733"/>
      <c r="Y16" s="733"/>
      <c r="Z16" s="733"/>
      <c r="AA16" s="733">
        <v>5.6719999999999997</v>
      </c>
      <c r="AB16" s="733"/>
      <c r="AC16" s="733"/>
      <c r="AD16" s="733"/>
      <c r="AE16" s="734"/>
      <c r="AF16" s="735">
        <v>6</v>
      </c>
      <c r="AG16" s="736"/>
      <c r="AH16" s="736"/>
      <c r="AI16" s="736"/>
      <c r="AJ16" s="737"/>
      <c r="AK16" s="718" t="s">
        <v>571</v>
      </c>
      <c r="AL16" s="719"/>
      <c r="AM16" s="719"/>
      <c r="AN16" s="719"/>
      <c r="AO16" s="719"/>
      <c r="AP16" s="719" t="s">
        <v>571</v>
      </c>
      <c r="AQ16" s="719"/>
      <c r="AR16" s="719"/>
      <c r="AS16" s="719"/>
      <c r="AT16" s="719"/>
      <c r="AU16" s="720" t="s">
        <v>537</v>
      </c>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549</v>
      </c>
      <c r="BT16" s="723"/>
      <c r="BU16" s="723"/>
      <c r="BV16" s="723"/>
      <c r="BW16" s="723"/>
      <c r="BX16" s="723"/>
      <c r="BY16" s="723"/>
      <c r="BZ16" s="723"/>
      <c r="CA16" s="723"/>
      <c r="CB16" s="723"/>
      <c r="CC16" s="723"/>
      <c r="CD16" s="723"/>
      <c r="CE16" s="723"/>
      <c r="CF16" s="723"/>
      <c r="CG16" s="724"/>
      <c r="CH16" s="725" t="s">
        <v>571</v>
      </c>
      <c r="CI16" s="726"/>
      <c r="CJ16" s="726"/>
      <c r="CK16" s="726"/>
      <c r="CL16" s="727"/>
      <c r="CM16" s="725">
        <v>9.25</v>
      </c>
      <c r="CN16" s="726"/>
      <c r="CO16" s="726"/>
      <c r="CP16" s="726"/>
      <c r="CQ16" s="727"/>
      <c r="CR16" s="725">
        <v>2</v>
      </c>
      <c r="CS16" s="726"/>
      <c r="CT16" s="726"/>
      <c r="CU16" s="726"/>
      <c r="CV16" s="727"/>
      <c r="CW16" s="725">
        <v>23.634</v>
      </c>
      <c r="CX16" s="726"/>
      <c r="CY16" s="726"/>
      <c r="CZ16" s="726"/>
      <c r="DA16" s="727"/>
      <c r="DB16" s="725" t="s">
        <v>571</v>
      </c>
      <c r="DC16" s="726"/>
      <c r="DD16" s="726"/>
      <c r="DE16" s="726"/>
      <c r="DF16" s="727"/>
      <c r="DG16" s="725" t="s">
        <v>571</v>
      </c>
      <c r="DH16" s="726"/>
      <c r="DI16" s="726"/>
      <c r="DJ16" s="726"/>
      <c r="DK16" s="727"/>
      <c r="DL16" s="725" t="s">
        <v>571</v>
      </c>
      <c r="DM16" s="726"/>
      <c r="DN16" s="726"/>
      <c r="DO16" s="726"/>
      <c r="DP16" s="727"/>
      <c r="DQ16" s="725" t="s">
        <v>571</v>
      </c>
      <c r="DR16" s="726"/>
      <c r="DS16" s="726"/>
      <c r="DT16" s="726"/>
      <c r="DU16" s="727"/>
      <c r="DV16" s="722" t="s">
        <v>537</v>
      </c>
      <c r="DW16" s="723"/>
      <c r="DX16" s="723"/>
      <c r="DY16" s="723"/>
      <c r="DZ16" s="728"/>
      <c r="EA16" s="213"/>
    </row>
    <row r="17" spans="1:131" s="214" customFormat="1" ht="26.25" customHeight="1" x14ac:dyDescent="0.15">
      <c r="A17" s="217">
        <v>11</v>
      </c>
      <c r="B17" s="729" t="s">
        <v>364</v>
      </c>
      <c r="C17" s="730"/>
      <c r="D17" s="730"/>
      <c r="E17" s="730"/>
      <c r="F17" s="730"/>
      <c r="G17" s="730"/>
      <c r="H17" s="730"/>
      <c r="I17" s="730"/>
      <c r="J17" s="730"/>
      <c r="K17" s="730"/>
      <c r="L17" s="730"/>
      <c r="M17" s="730"/>
      <c r="N17" s="730"/>
      <c r="O17" s="730"/>
      <c r="P17" s="731"/>
      <c r="Q17" s="732">
        <v>339.05599999999998</v>
      </c>
      <c r="R17" s="733"/>
      <c r="S17" s="733"/>
      <c r="T17" s="733"/>
      <c r="U17" s="733"/>
      <c r="V17" s="733">
        <v>317.928</v>
      </c>
      <c r="W17" s="733"/>
      <c r="X17" s="733"/>
      <c r="Y17" s="733"/>
      <c r="Z17" s="733"/>
      <c r="AA17" s="733">
        <v>21.128</v>
      </c>
      <c r="AB17" s="733"/>
      <c r="AC17" s="733"/>
      <c r="AD17" s="733"/>
      <c r="AE17" s="734"/>
      <c r="AF17" s="735">
        <v>21</v>
      </c>
      <c r="AG17" s="736"/>
      <c r="AH17" s="736"/>
      <c r="AI17" s="736"/>
      <c r="AJ17" s="737"/>
      <c r="AK17" s="718" t="s">
        <v>571</v>
      </c>
      <c r="AL17" s="719"/>
      <c r="AM17" s="719"/>
      <c r="AN17" s="719"/>
      <c r="AO17" s="719"/>
      <c r="AP17" s="719" t="s">
        <v>571</v>
      </c>
      <c r="AQ17" s="719"/>
      <c r="AR17" s="719"/>
      <c r="AS17" s="719"/>
      <c r="AT17" s="719"/>
      <c r="AU17" s="720" t="s">
        <v>537</v>
      </c>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550</v>
      </c>
      <c r="BT17" s="723"/>
      <c r="BU17" s="723"/>
      <c r="BV17" s="723"/>
      <c r="BW17" s="723"/>
      <c r="BX17" s="723"/>
      <c r="BY17" s="723"/>
      <c r="BZ17" s="723"/>
      <c r="CA17" s="723"/>
      <c r="CB17" s="723"/>
      <c r="CC17" s="723"/>
      <c r="CD17" s="723"/>
      <c r="CE17" s="723"/>
      <c r="CF17" s="723"/>
      <c r="CG17" s="724"/>
      <c r="CH17" s="725" t="s">
        <v>571</v>
      </c>
      <c r="CI17" s="726"/>
      <c r="CJ17" s="726"/>
      <c r="CK17" s="726"/>
      <c r="CL17" s="727"/>
      <c r="CM17" s="725">
        <v>135.34800000000001</v>
      </c>
      <c r="CN17" s="726"/>
      <c r="CO17" s="726"/>
      <c r="CP17" s="726"/>
      <c r="CQ17" s="727"/>
      <c r="CR17" s="725">
        <v>55</v>
      </c>
      <c r="CS17" s="726"/>
      <c r="CT17" s="726"/>
      <c r="CU17" s="726"/>
      <c r="CV17" s="727"/>
      <c r="CW17" s="725" t="s">
        <v>571</v>
      </c>
      <c r="CX17" s="726"/>
      <c r="CY17" s="726"/>
      <c r="CZ17" s="726"/>
      <c r="DA17" s="727"/>
      <c r="DB17" s="725" t="s">
        <v>571</v>
      </c>
      <c r="DC17" s="726"/>
      <c r="DD17" s="726"/>
      <c r="DE17" s="726"/>
      <c r="DF17" s="727"/>
      <c r="DG17" s="725" t="s">
        <v>571</v>
      </c>
      <c r="DH17" s="726"/>
      <c r="DI17" s="726"/>
      <c r="DJ17" s="726"/>
      <c r="DK17" s="727"/>
      <c r="DL17" s="725" t="s">
        <v>571</v>
      </c>
      <c r="DM17" s="726"/>
      <c r="DN17" s="726"/>
      <c r="DO17" s="726"/>
      <c r="DP17" s="727"/>
      <c r="DQ17" s="725" t="s">
        <v>571</v>
      </c>
      <c r="DR17" s="726"/>
      <c r="DS17" s="726"/>
      <c r="DT17" s="726"/>
      <c r="DU17" s="727"/>
      <c r="DV17" s="722" t="s">
        <v>537</v>
      </c>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551</v>
      </c>
      <c r="BT18" s="723"/>
      <c r="BU18" s="723"/>
      <c r="BV18" s="723"/>
      <c r="BW18" s="723"/>
      <c r="BX18" s="723"/>
      <c r="BY18" s="723"/>
      <c r="BZ18" s="723"/>
      <c r="CA18" s="723"/>
      <c r="CB18" s="723"/>
      <c r="CC18" s="723"/>
      <c r="CD18" s="723"/>
      <c r="CE18" s="723"/>
      <c r="CF18" s="723"/>
      <c r="CG18" s="724"/>
      <c r="CH18" s="725">
        <v>-6.5346010000000003</v>
      </c>
      <c r="CI18" s="726"/>
      <c r="CJ18" s="726"/>
      <c r="CK18" s="726"/>
      <c r="CL18" s="727"/>
      <c r="CM18" s="725">
        <v>233.89500000000001</v>
      </c>
      <c r="CN18" s="726"/>
      <c r="CO18" s="726"/>
      <c r="CP18" s="726"/>
      <c r="CQ18" s="727"/>
      <c r="CR18" s="725">
        <v>21</v>
      </c>
      <c r="CS18" s="726"/>
      <c r="CT18" s="726"/>
      <c r="CU18" s="726"/>
      <c r="CV18" s="727"/>
      <c r="CW18" s="725" t="s">
        <v>571</v>
      </c>
      <c r="CX18" s="726"/>
      <c r="CY18" s="726"/>
      <c r="CZ18" s="726"/>
      <c r="DA18" s="727"/>
      <c r="DB18" s="725" t="s">
        <v>571</v>
      </c>
      <c r="DC18" s="726"/>
      <c r="DD18" s="726"/>
      <c r="DE18" s="726"/>
      <c r="DF18" s="727"/>
      <c r="DG18" s="725" t="s">
        <v>571</v>
      </c>
      <c r="DH18" s="726"/>
      <c r="DI18" s="726"/>
      <c r="DJ18" s="726"/>
      <c r="DK18" s="727"/>
      <c r="DL18" s="725" t="s">
        <v>571</v>
      </c>
      <c r="DM18" s="726"/>
      <c r="DN18" s="726"/>
      <c r="DO18" s="726"/>
      <c r="DP18" s="727"/>
      <c r="DQ18" s="725" t="s">
        <v>571</v>
      </c>
      <c r="DR18" s="726"/>
      <c r="DS18" s="726"/>
      <c r="DT18" s="726"/>
      <c r="DU18" s="727"/>
      <c r="DV18" s="722" t="s">
        <v>537</v>
      </c>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552</v>
      </c>
      <c r="BT19" s="723"/>
      <c r="BU19" s="723"/>
      <c r="BV19" s="723"/>
      <c r="BW19" s="723"/>
      <c r="BX19" s="723"/>
      <c r="BY19" s="723"/>
      <c r="BZ19" s="723"/>
      <c r="CA19" s="723"/>
      <c r="CB19" s="723"/>
      <c r="CC19" s="723"/>
      <c r="CD19" s="723"/>
      <c r="CE19" s="723"/>
      <c r="CF19" s="723"/>
      <c r="CG19" s="724"/>
      <c r="CH19" s="725">
        <v>-5.690391</v>
      </c>
      <c r="CI19" s="726"/>
      <c r="CJ19" s="726"/>
      <c r="CK19" s="726"/>
      <c r="CL19" s="727"/>
      <c r="CM19" s="725">
        <v>582.93299999999999</v>
      </c>
      <c r="CN19" s="726"/>
      <c r="CO19" s="726"/>
      <c r="CP19" s="726"/>
      <c r="CQ19" s="727"/>
      <c r="CR19" s="725">
        <v>150</v>
      </c>
      <c r="CS19" s="726"/>
      <c r="CT19" s="726"/>
      <c r="CU19" s="726"/>
      <c r="CV19" s="727"/>
      <c r="CW19" s="725" t="s">
        <v>571</v>
      </c>
      <c r="CX19" s="726"/>
      <c r="CY19" s="726"/>
      <c r="CZ19" s="726"/>
      <c r="DA19" s="727"/>
      <c r="DB19" s="725" t="s">
        <v>571</v>
      </c>
      <c r="DC19" s="726"/>
      <c r="DD19" s="726"/>
      <c r="DE19" s="726"/>
      <c r="DF19" s="727"/>
      <c r="DG19" s="725" t="s">
        <v>571</v>
      </c>
      <c r="DH19" s="726"/>
      <c r="DI19" s="726"/>
      <c r="DJ19" s="726"/>
      <c r="DK19" s="727"/>
      <c r="DL19" s="725" t="s">
        <v>571</v>
      </c>
      <c r="DM19" s="726"/>
      <c r="DN19" s="726"/>
      <c r="DO19" s="726"/>
      <c r="DP19" s="727"/>
      <c r="DQ19" s="725" t="s">
        <v>571</v>
      </c>
      <c r="DR19" s="726"/>
      <c r="DS19" s="726"/>
      <c r="DT19" s="726"/>
      <c r="DU19" s="727"/>
      <c r="DV19" s="722" t="s">
        <v>537</v>
      </c>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553</v>
      </c>
      <c r="BT20" s="723"/>
      <c r="BU20" s="723"/>
      <c r="BV20" s="723"/>
      <c r="BW20" s="723"/>
      <c r="BX20" s="723"/>
      <c r="BY20" s="723"/>
      <c r="BZ20" s="723"/>
      <c r="CA20" s="723"/>
      <c r="CB20" s="723"/>
      <c r="CC20" s="723"/>
      <c r="CD20" s="723"/>
      <c r="CE20" s="723"/>
      <c r="CF20" s="723"/>
      <c r="CG20" s="724"/>
      <c r="CH20" s="725">
        <v>162.042</v>
      </c>
      <c r="CI20" s="726"/>
      <c r="CJ20" s="726"/>
      <c r="CK20" s="726"/>
      <c r="CL20" s="727"/>
      <c r="CM20" s="725">
        <v>2121.0680000000002</v>
      </c>
      <c r="CN20" s="726"/>
      <c r="CO20" s="726"/>
      <c r="CP20" s="726"/>
      <c r="CQ20" s="727"/>
      <c r="CR20" s="725">
        <v>158.1</v>
      </c>
      <c r="CS20" s="726"/>
      <c r="CT20" s="726"/>
      <c r="CU20" s="726"/>
      <c r="CV20" s="727"/>
      <c r="CW20" s="725" t="s">
        <v>571</v>
      </c>
      <c r="CX20" s="726"/>
      <c r="CY20" s="726"/>
      <c r="CZ20" s="726"/>
      <c r="DA20" s="727"/>
      <c r="DB20" s="725" t="s">
        <v>571</v>
      </c>
      <c r="DC20" s="726"/>
      <c r="DD20" s="726"/>
      <c r="DE20" s="726"/>
      <c r="DF20" s="727"/>
      <c r="DG20" s="725" t="s">
        <v>571</v>
      </c>
      <c r="DH20" s="726"/>
      <c r="DI20" s="726"/>
      <c r="DJ20" s="726"/>
      <c r="DK20" s="727"/>
      <c r="DL20" s="725" t="s">
        <v>571</v>
      </c>
      <c r="DM20" s="726"/>
      <c r="DN20" s="726"/>
      <c r="DO20" s="726"/>
      <c r="DP20" s="727"/>
      <c r="DQ20" s="725" t="s">
        <v>571</v>
      </c>
      <c r="DR20" s="726"/>
      <c r="DS20" s="726"/>
      <c r="DT20" s="726"/>
      <c r="DU20" s="727"/>
      <c r="DV20" s="722" t="s">
        <v>537</v>
      </c>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554</v>
      </c>
      <c r="BT21" s="723"/>
      <c r="BU21" s="723"/>
      <c r="BV21" s="723"/>
      <c r="BW21" s="723"/>
      <c r="BX21" s="723"/>
      <c r="BY21" s="723"/>
      <c r="BZ21" s="723"/>
      <c r="CA21" s="723"/>
      <c r="CB21" s="723"/>
      <c r="CC21" s="723"/>
      <c r="CD21" s="723"/>
      <c r="CE21" s="723"/>
      <c r="CF21" s="723"/>
      <c r="CG21" s="724"/>
      <c r="CH21" s="725">
        <v>2052.0545910000001</v>
      </c>
      <c r="CI21" s="726"/>
      <c r="CJ21" s="726"/>
      <c r="CK21" s="726"/>
      <c r="CL21" s="727"/>
      <c r="CM21" s="725">
        <v>56012.343999999997</v>
      </c>
      <c r="CN21" s="726"/>
      <c r="CO21" s="726"/>
      <c r="CP21" s="726"/>
      <c r="CQ21" s="727"/>
      <c r="CR21" s="725">
        <v>1242.5</v>
      </c>
      <c r="CS21" s="726"/>
      <c r="CT21" s="726"/>
      <c r="CU21" s="726"/>
      <c r="CV21" s="727"/>
      <c r="CW21" s="725">
        <v>36.661999999999999</v>
      </c>
      <c r="CX21" s="726"/>
      <c r="CY21" s="726"/>
      <c r="CZ21" s="726"/>
      <c r="DA21" s="727"/>
      <c r="DB21" s="725" t="s">
        <v>571</v>
      </c>
      <c r="DC21" s="726"/>
      <c r="DD21" s="726"/>
      <c r="DE21" s="726"/>
      <c r="DF21" s="727"/>
      <c r="DG21" s="725" t="s">
        <v>571</v>
      </c>
      <c r="DH21" s="726"/>
      <c r="DI21" s="726"/>
      <c r="DJ21" s="726"/>
      <c r="DK21" s="727"/>
      <c r="DL21" s="725">
        <v>579.48199999999997</v>
      </c>
      <c r="DM21" s="726"/>
      <c r="DN21" s="726"/>
      <c r="DO21" s="726"/>
      <c r="DP21" s="727"/>
      <c r="DQ21" s="725">
        <v>52.779000000000003</v>
      </c>
      <c r="DR21" s="726"/>
      <c r="DS21" s="726"/>
      <c r="DT21" s="726"/>
      <c r="DU21" s="727"/>
      <c r="DV21" s="722" t="s">
        <v>537</v>
      </c>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365</v>
      </c>
      <c r="BA22" s="761"/>
      <c r="BB22" s="761"/>
      <c r="BC22" s="761"/>
      <c r="BD22" s="762"/>
      <c r="BE22" s="211"/>
      <c r="BF22" s="211"/>
      <c r="BG22" s="211"/>
      <c r="BH22" s="211"/>
      <c r="BI22" s="211"/>
      <c r="BJ22" s="211"/>
      <c r="BK22" s="211"/>
      <c r="BL22" s="211"/>
      <c r="BM22" s="211"/>
      <c r="BN22" s="211"/>
      <c r="BO22" s="211"/>
      <c r="BP22" s="211"/>
      <c r="BQ22" s="217">
        <v>16</v>
      </c>
      <c r="BR22" s="218"/>
      <c r="BS22" s="722" t="s">
        <v>555</v>
      </c>
      <c r="BT22" s="723"/>
      <c r="BU22" s="723"/>
      <c r="BV22" s="723"/>
      <c r="BW22" s="723"/>
      <c r="BX22" s="723"/>
      <c r="BY22" s="723"/>
      <c r="BZ22" s="723"/>
      <c r="CA22" s="723"/>
      <c r="CB22" s="723"/>
      <c r="CC22" s="723"/>
      <c r="CD22" s="723"/>
      <c r="CE22" s="723"/>
      <c r="CF22" s="723"/>
      <c r="CG22" s="724"/>
      <c r="CH22" s="725">
        <v>-494.47558700000002</v>
      </c>
      <c r="CI22" s="726"/>
      <c r="CJ22" s="726"/>
      <c r="CK22" s="726"/>
      <c r="CL22" s="727"/>
      <c r="CM22" s="725">
        <v>2076.3130000000001</v>
      </c>
      <c r="CN22" s="726"/>
      <c r="CO22" s="726"/>
      <c r="CP22" s="726"/>
      <c r="CQ22" s="727"/>
      <c r="CR22" s="725">
        <v>6</v>
      </c>
      <c r="CS22" s="726"/>
      <c r="CT22" s="726"/>
      <c r="CU22" s="726"/>
      <c r="CV22" s="727"/>
      <c r="CW22" s="725">
        <v>160.97900000000001</v>
      </c>
      <c r="CX22" s="726"/>
      <c r="CY22" s="726"/>
      <c r="CZ22" s="726"/>
      <c r="DA22" s="727"/>
      <c r="DB22" s="725">
        <v>7312.201</v>
      </c>
      <c r="DC22" s="726"/>
      <c r="DD22" s="726"/>
      <c r="DE22" s="726"/>
      <c r="DF22" s="727"/>
      <c r="DG22" s="725" t="s">
        <v>571</v>
      </c>
      <c r="DH22" s="726"/>
      <c r="DI22" s="726"/>
      <c r="DJ22" s="726"/>
      <c r="DK22" s="727"/>
      <c r="DL22" s="725">
        <v>854.279</v>
      </c>
      <c r="DM22" s="726"/>
      <c r="DN22" s="726"/>
      <c r="DO22" s="726"/>
      <c r="DP22" s="727"/>
      <c r="DQ22" s="725" t="s">
        <v>571</v>
      </c>
      <c r="DR22" s="726"/>
      <c r="DS22" s="726"/>
      <c r="DT22" s="726"/>
      <c r="DU22" s="727"/>
      <c r="DV22" s="722" t="s">
        <v>537</v>
      </c>
      <c r="DW22" s="723"/>
      <c r="DX22" s="723"/>
      <c r="DY22" s="723"/>
      <c r="DZ22" s="728"/>
      <c r="EA22" s="213"/>
    </row>
    <row r="23" spans="1:131" s="214" customFormat="1" ht="26.25" customHeight="1" thickBot="1" x14ac:dyDescent="0.2">
      <c r="A23" s="219" t="s">
        <v>366</v>
      </c>
      <c r="B23" s="738" t="s">
        <v>367</v>
      </c>
      <c r="C23" s="739"/>
      <c r="D23" s="739"/>
      <c r="E23" s="739"/>
      <c r="F23" s="739"/>
      <c r="G23" s="739"/>
      <c r="H23" s="739"/>
      <c r="I23" s="739"/>
      <c r="J23" s="739"/>
      <c r="K23" s="739"/>
      <c r="L23" s="739"/>
      <c r="M23" s="739"/>
      <c r="N23" s="739"/>
      <c r="O23" s="739"/>
      <c r="P23" s="740"/>
      <c r="Q23" s="741">
        <v>836102.55299999996</v>
      </c>
      <c r="R23" s="742"/>
      <c r="S23" s="742"/>
      <c r="T23" s="742"/>
      <c r="U23" s="742"/>
      <c r="V23" s="742">
        <v>827257.47100000002</v>
      </c>
      <c r="W23" s="742"/>
      <c r="X23" s="742"/>
      <c r="Y23" s="742"/>
      <c r="Z23" s="742"/>
      <c r="AA23" s="742">
        <v>8845.0820000000003</v>
      </c>
      <c r="AB23" s="742"/>
      <c r="AC23" s="742"/>
      <c r="AD23" s="742"/>
      <c r="AE23" s="743"/>
      <c r="AF23" s="744">
        <v>1786</v>
      </c>
      <c r="AG23" s="742"/>
      <c r="AH23" s="742"/>
      <c r="AI23" s="742"/>
      <c r="AJ23" s="745"/>
      <c r="AK23" s="746"/>
      <c r="AL23" s="747"/>
      <c r="AM23" s="747"/>
      <c r="AN23" s="747"/>
      <c r="AO23" s="747"/>
      <c r="AP23" s="742">
        <v>1284366</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556</v>
      </c>
      <c r="BT23" s="723"/>
      <c r="BU23" s="723"/>
      <c r="BV23" s="723"/>
      <c r="BW23" s="723"/>
      <c r="BX23" s="723"/>
      <c r="BY23" s="723"/>
      <c r="BZ23" s="723"/>
      <c r="CA23" s="723"/>
      <c r="CB23" s="723"/>
      <c r="CC23" s="723"/>
      <c r="CD23" s="723"/>
      <c r="CE23" s="723"/>
      <c r="CF23" s="723"/>
      <c r="CG23" s="724"/>
      <c r="CH23" s="725" t="s">
        <v>571</v>
      </c>
      <c r="CI23" s="726"/>
      <c r="CJ23" s="726"/>
      <c r="CK23" s="726"/>
      <c r="CL23" s="727"/>
      <c r="CM23" s="725">
        <v>720.38599999999997</v>
      </c>
      <c r="CN23" s="726"/>
      <c r="CO23" s="726"/>
      <c r="CP23" s="726"/>
      <c r="CQ23" s="727"/>
      <c r="CR23" s="725">
        <v>375</v>
      </c>
      <c r="CS23" s="726"/>
      <c r="CT23" s="726"/>
      <c r="CU23" s="726"/>
      <c r="CV23" s="727"/>
      <c r="CW23" s="725">
        <v>146.60400000000001</v>
      </c>
      <c r="CX23" s="726"/>
      <c r="CY23" s="726"/>
      <c r="CZ23" s="726"/>
      <c r="DA23" s="727"/>
      <c r="DB23" s="725" t="s">
        <v>571</v>
      </c>
      <c r="DC23" s="726"/>
      <c r="DD23" s="726"/>
      <c r="DE23" s="726"/>
      <c r="DF23" s="727"/>
      <c r="DG23" s="725" t="s">
        <v>571</v>
      </c>
      <c r="DH23" s="726"/>
      <c r="DI23" s="726"/>
      <c r="DJ23" s="726"/>
      <c r="DK23" s="727"/>
      <c r="DL23" s="725" t="s">
        <v>571</v>
      </c>
      <c r="DM23" s="726"/>
      <c r="DN23" s="726"/>
      <c r="DO23" s="726"/>
      <c r="DP23" s="727"/>
      <c r="DQ23" s="725" t="s">
        <v>571</v>
      </c>
      <c r="DR23" s="726"/>
      <c r="DS23" s="726"/>
      <c r="DT23" s="726"/>
      <c r="DU23" s="727"/>
      <c r="DV23" s="722" t="s">
        <v>537</v>
      </c>
      <c r="DW23" s="723"/>
      <c r="DX23" s="723"/>
      <c r="DY23" s="723"/>
      <c r="DZ23" s="728"/>
      <c r="EA23" s="213"/>
    </row>
    <row r="24" spans="1:131" s="214" customFormat="1" ht="26.25" customHeight="1" x14ac:dyDescent="0.15">
      <c r="A24" s="763" t="s">
        <v>368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557</v>
      </c>
      <c r="BT24" s="723"/>
      <c r="BU24" s="723"/>
      <c r="BV24" s="723"/>
      <c r="BW24" s="723"/>
      <c r="BX24" s="723"/>
      <c r="BY24" s="723"/>
      <c r="BZ24" s="723"/>
      <c r="CA24" s="723"/>
      <c r="CB24" s="723"/>
      <c r="CC24" s="723"/>
      <c r="CD24" s="723"/>
      <c r="CE24" s="723"/>
      <c r="CF24" s="723"/>
      <c r="CG24" s="724"/>
      <c r="CH24" s="725">
        <v>-19.566253</v>
      </c>
      <c r="CI24" s="726"/>
      <c r="CJ24" s="726"/>
      <c r="CK24" s="726"/>
      <c r="CL24" s="727"/>
      <c r="CM24" s="725">
        <v>286.65600000000001</v>
      </c>
      <c r="CN24" s="726"/>
      <c r="CO24" s="726"/>
      <c r="CP24" s="726"/>
      <c r="CQ24" s="727"/>
      <c r="CR24" s="725">
        <v>51.607999999999997</v>
      </c>
      <c r="CS24" s="726"/>
      <c r="CT24" s="726"/>
      <c r="CU24" s="726"/>
      <c r="CV24" s="727"/>
      <c r="CW24" s="725">
        <v>19.326000000000001</v>
      </c>
      <c r="CX24" s="726"/>
      <c r="CY24" s="726"/>
      <c r="CZ24" s="726"/>
      <c r="DA24" s="727"/>
      <c r="DB24" s="725" t="s">
        <v>571</v>
      </c>
      <c r="DC24" s="726"/>
      <c r="DD24" s="726"/>
      <c r="DE24" s="726"/>
      <c r="DF24" s="727"/>
      <c r="DG24" s="725" t="s">
        <v>571</v>
      </c>
      <c r="DH24" s="726"/>
      <c r="DI24" s="726"/>
      <c r="DJ24" s="726"/>
      <c r="DK24" s="727"/>
      <c r="DL24" s="725" t="s">
        <v>571</v>
      </c>
      <c r="DM24" s="726"/>
      <c r="DN24" s="726"/>
      <c r="DO24" s="726"/>
      <c r="DP24" s="727"/>
      <c r="DQ24" s="725" t="s">
        <v>571</v>
      </c>
      <c r="DR24" s="726"/>
      <c r="DS24" s="726"/>
      <c r="DT24" s="726"/>
      <c r="DU24" s="727"/>
      <c r="DV24" s="722" t="s">
        <v>537</v>
      </c>
      <c r="DW24" s="723"/>
      <c r="DX24" s="723"/>
      <c r="DY24" s="723"/>
      <c r="DZ24" s="728"/>
      <c r="EA24" s="213"/>
    </row>
    <row r="25" spans="1:131" ht="26.25" customHeight="1" thickBot="1" x14ac:dyDescent="0.2">
      <c r="A25" s="674" t="s">
        <v>369</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558</v>
      </c>
      <c r="BT25" s="723"/>
      <c r="BU25" s="723"/>
      <c r="BV25" s="723"/>
      <c r="BW25" s="723"/>
      <c r="BX25" s="723"/>
      <c r="BY25" s="723"/>
      <c r="BZ25" s="723"/>
      <c r="CA25" s="723"/>
      <c r="CB25" s="723"/>
      <c r="CC25" s="723"/>
      <c r="CD25" s="723"/>
      <c r="CE25" s="723"/>
      <c r="CF25" s="723"/>
      <c r="CG25" s="724"/>
      <c r="CH25" s="725">
        <v>15.477515</v>
      </c>
      <c r="CI25" s="726"/>
      <c r="CJ25" s="726"/>
      <c r="CK25" s="726"/>
      <c r="CL25" s="727"/>
      <c r="CM25" s="725">
        <v>73.596999999999994</v>
      </c>
      <c r="CN25" s="726"/>
      <c r="CO25" s="726"/>
      <c r="CP25" s="726"/>
      <c r="CQ25" s="727"/>
      <c r="CR25" s="725">
        <v>14</v>
      </c>
      <c r="CS25" s="726"/>
      <c r="CT25" s="726"/>
      <c r="CU25" s="726"/>
      <c r="CV25" s="727"/>
      <c r="CW25" s="725" t="s">
        <v>571</v>
      </c>
      <c r="CX25" s="726"/>
      <c r="CY25" s="726"/>
      <c r="CZ25" s="726"/>
      <c r="DA25" s="727"/>
      <c r="DB25" s="725" t="s">
        <v>571</v>
      </c>
      <c r="DC25" s="726"/>
      <c r="DD25" s="726"/>
      <c r="DE25" s="726"/>
      <c r="DF25" s="727"/>
      <c r="DG25" s="725" t="s">
        <v>571</v>
      </c>
      <c r="DH25" s="726"/>
      <c r="DI25" s="726"/>
      <c r="DJ25" s="726"/>
      <c r="DK25" s="727"/>
      <c r="DL25" s="725" t="s">
        <v>571</v>
      </c>
      <c r="DM25" s="726"/>
      <c r="DN25" s="726"/>
      <c r="DO25" s="726"/>
      <c r="DP25" s="727"/>
      <c r="DQ25" s="725" t="s">
        <v>571</v>
      </c>
      <c r="DR25" s="726"/>
      <c r="DS25" s="726"/>
      <c r="DT25" s="726"/>
      <c r="DU25" s="727"/>
      <c r="DV25" s="722" t="s">
        <v>537</v>
      </c>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370</v>
      </c>
      <c r="R26" s="683"/>
      <c r="S26" s="683"/>
      <c r="T26" s="683"/>
      <c r="U26" s="684"/>
      <c r="V26" s="682" t="s">
        <v>371</v>
      </c>
      <c r="W26" s="683"/>
      <c r="X26" s="683"/>
      <c r="Y26" s="683"/>
      <c r="Z26" s="684"/>
      <c r="AA26" s="682" t="s">
        <v>372</v>
      </c>
      <c r="AB26" s="683"/>
      <c r="AC26" s="683"/>
      <c r="AD26" s="683"/>
      <c r="AE26" s="683"/>
      <c r="AF26" s="769" t="s">
        <v>373</v>
      </c>
      <c r="AG26" s="770"/>
      <c r="AH26" s="770"/>
      <c r="AI26" s="770"/>
      <c r="AJ26" s="771"/>
      <c r="AK26" s="683" t="s">
        <v>374</v>
      </c>
      <c r="AL26" s="683"/>
      <c r="AM26" s="683"/>
      <c r="AN26" s="683"/>
      <c r="AO26" s="684"/>
      <c r="AP26" s="682" t="s">
        <v>375</v>
      </c>
      <c r="AQ26" s="683"/>
      <c r="AR26" s="683"/>
      <c r="AS26" s="683"/>
      <c r="AT26" s="684"/>
      <c r="AU26" s="682" t="s">
        <v>376</v>
      </c>
      <c r="AV26" s="683"/>
      <c r="AW26" s="683"/>
      <c r="AX26" s="683"/>
      <c r="AY26" s="684"/>
      <c r="AZ26" s="682" t="s">
        <v>377</v>
      </c>
      <c r="BA26" s="683"/>
      <c r="BB26" s="683"/>
      <c r="BC26" s="683"/>
      <c r="BD26" s="684"/>
      <c r="BE26" s="682" t="s">
        <v>344</v>
      </c>
      <c r="BF26" s="683"/>
      <c r="BG26" s="683"/>
      <c r="BH26" s="683"/>
      <c r="BI26" s="689"/>
      <c r="BJ26" s="210"/>
      <c r="BK26" s="210"/>
      <c r="BL26" s="210"/>
      <c r="BM26" s="210"/>
      <c r="BN26" s="210"/>
      <c r="BO26" s="220"/>
      <c r="BP26" s="220"/>
      <c r="BQ26" s="217">
        <v>20</v>
      </c>
      <c r="BR26" s="218"/>
      <c r="BS26" s="722" t="s">
        <v>559</v>
      </c>
      <c r="BT26" s="723"/>
      <c r="BU26" s="723"/>
      <c r="BV26" s="723"/>
      <c r="BW26" s="723"/>
      <c r="BX26" s="723"/>
      <c r="BY26" s="723"/>
      <c r="BZ26" s="723"/>
      <c r="CA26" s="723"/>
      <c r="CB26" s="723"/>
      <c r="CC26" s="723"/>
      <c r="CD26" s="723"/>
      <c r="CE26" s="723"/>
      <c r="CF26" s="723"/>
      <c r="CG26" s="724"/>
      <c r="CH26" s="725">
        <v>1185.842564</v>
      </c>
      <c r="CI26" s="726"/>
      <c r="CJ26" s="726"/>
      <c r="CK26" s="726"/>
      <c r="CL26" s="727"/>
      <c r="CM26" s="725">
        <v>19099.969000000001</v>
      </c>
      <c r="CN26" s="726"/>
      <c r="CO26" s="726"/>
      <c r="CP26" s="726"/>
      <c r="CQ26" s="727"/>
      <c r="CR26" s="725">
        <v>195</v>
      </c>
      <c r="CS26" s="726"/>
      <c r="CT26" s="726"/>
      <c r="CU26" s="726"/>
      <c r="CV26" s="727"/>
      <c r="CW26" s="725">
        <v>1865.663</v>
      </c>
      <c r="CX26" s="726"/>
      <c r="CY26" s="726"/>
      <c r="CZ26" s="726"/>
      <c r="DA26" s="727"/>
      <c r="DB26" s="725">
        <v>45031</v>
      </c>
      <c r="DC26" s="726"/>
      <c r="DD26" s="726"/>
      <c r="DE26" s="726"/>
      <c r="DF26" s="727"/>
      <c r="DG26" s="725" t="s">
        <v>571</v>
      </c>
      <c r="DH26" s="726"/>
      <c r="DI26" s="726"/>
      <c r="DJ26" s="726"/>
      <c r="DK26" s="727"/>
      <c r="DL26" s="725" t="s">
        <v>571</v>
      </c>
      <c r="DM26" s="726"/>
      <c r="DN26" s="726"/>
      <c r="DO26" s="726"/>
      <c r="DP26" s="727"/>
      <c r="DQ26" s="725">
        <v>2874.2</v>
      </c>
      <c r="DR26" s="726"/>
      <c r="DS26" s="726"/>
      <c r="DT26" s="726"/>
      <c r="DU26" s="727"/>
      <c r="DV26" s="722" t="s">
        <v>537</v>
      </c>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560</v>
      </c>
      <c r="BT27" s="723"/>
      <c r="BU27" s="723"/>
      <c r="BV27" s="723"/>
      <c r="BW27" s="723"/>
      <c r="BX27" s="723"/>
      <c r="BY27" s="723"/>
      <c r="BZ27" s="723"/>
      <c r="CA27" s="723"/>
      <c r="CB27" s="723"/>
      <c r="CC27" s="723"/>
      <c r="CD27" s="723"/>
      <c r="CE27" s="723"/>
      <c r="CF27" s="723"/>
      <c r="CG27" s="724"/>
      <c r="CH27" s="725">
        <v>6.8756849999999998</v>
      </c>
      <c r="CI27" s="726"/>
      <c r="CJ27" s="726"/>
      <c r="CK27" s="726"/>
      <c r="CL27" s="727"/>
      <c r="CM27" s="725">
        <v>1927.288</v>
      </c>
      <c r="CN27" s="726"/>
      <c r="CO27" s="726"/>
      <c r="CP27" s="726"/>
      <c r="CQ27" s="727"/>
      <c r="CR27" s="725">
        <v>1650</v>
      </c>
      <c r="CS27" s="726"/>
      <c r="CT27" s="726"/>
      <c r="CU27" s="726"/>
      <c r="CV27" s="727"/>
      <c r="CW27" s="725">
        <v>22.847000000000001</v>
      </c>
      <c r="CX27" s="726"/>
      <c r="CY27" s="726"/>
      <c r="CZ27" s="726"/>
      <c r="DA27" s="727"/>
      <c r="DB27" s="725" t="s">
        <v>571</v>
      </c>
      <c r="DC27" s="726"/>
      <c r="DD27" s="726"/>
      <c r="DE27" s="726"/>
      <c r="DF27" s="727"/>
      <c r="DG27" s="725" t="s">
        <v>571</v>
      </c>
      <c r="DH27" s="726"/>
      <c r="DI27" s="726"/>
      <c r="DJ27" s="726"/>
      <c r="DK27" s="727"/>
      <c r="DL27" s="725" t="s">
        <v>571</v>
      </c>
      <c r="DM27" s="726"/>
      <c r="DN27" s="726"/>
      <c r="DO27" s="726"/>
      <c r="DP27" s="727"/>
      <c r="DQ27" s="725" t="s">
        <v>571</v>
      </c>
      <c r="DR27" s="726"/>
      <c r="DS27" s="726"/>
      <c r="DT27" s="726"/>
      <c r="DU27" s="727"/>
      <c r="DV27" s="722"/>
      <c r="DW27" s="723"/>
      <c r="DX27" s="723"/>
      <c r="DY27" s="723"/>
      <c r="DZ27" s="728"/>
      <c r="EA27" s="208"/>
    </row>
    <row r="28" spans="1:131" ht="26.25" customHeight="1" thickTop="1" x14ac:dyDescent="0.15">
      <c r="A28" s="221">
        <v>1</v>
      </c>
      <c r="B28" s="698" t="s">
        <v>378</v>
      </c>
      <c r="C28" s="699"/>
      <c r="D28" s="699"/>
      <c r="E28" s="699"/>
      <c r="F28" s="699"/>
      <c r="G28" s="699"/>
      <c r="H28" s="699"/>
      <c r="I28" s="699"/>
      <c r="J28" s="699"/>
      <c r="K28" s="699"/>
      <c r="L28" s="699"/>
      <c r="M28" s="699"/>
      <c r="N28" s="699"/>
      <c r="O28" s="699"/>
      <c r="P28" s="700"/>
      <c r="Q28" s="779">
        <v>168456.52100000001</v>
      </c>
      <c r="R28" s="780"/>
      <c r="S28" s="780"/>
      <c r="T28" s="780"/>
      <c r="U28" s="780"/>
      <c r="V28" s="780">
        <v>162902.70499999999</v>
      </c>
      <c r="W28" s="780"/>
      <c r="X28" s="780"/>
      <c r="Y28" s="780"/>
      <c r="Z28" s="780"/>
      <c r="AA28" s="780">
        <v>5553.8159999999998</v>
      </c>
      <c r="AB28" s="780"/>
      <c r="AC28" s="780"/>
      <c r="AD28" s="780"/>
      <c r="AE28" s="781"/>
      <c r="AF28" s="782">
        <v>5554</v>
      </c>
      <c r="AG28" s="780"/>
      <c r="AH28" s="780"/>
      <c r="AI28" s="780"/>
      <c r="AJ28" s="783"/>
      <c r="AK28" s="784">
        <v>10029.4085</v>
      </c>
      <c r="AL28" s="785"/>
      <c r="AM28" s="785"/>
      <c r="AN28" s="785"/>
      <c r="AO28" s="785"/>
      <c r="AP28" s="785" t="s">
        <v>571</v>
      </c>
      <c r="AQ28" s="785"/>
      <c r="AR28" s="785"/>
      <c r="AS28" s="785"/>
      <c r="AT28" s="785"/>
      <c r="AU28" s="785" t="s">
        <v>571</v>
      </c>
      <c r="AV28" s="785"/>
      <c r="AW28" s="785"/>
      <c r="AX28" s="785"/>
      <c r="AY28" s="785"/>
      <c r="AZ28" s="786" t="s">
        <v>571</v>
      </c>
      <c r="BA28" s="786"/>
      <c r="BB28" s="786"/>
      <c r="BC28" s="786"/>
      <c r="BD28" s="786"/>
      <c r="BE28" s="777" t="s">
        <v>538</v>
      </c>
      <c r="BF28" s="777"/>
      <c r="BG28" s="777"/>
      <c r="BH28" s="777"/>
      <c r="BI28" s="778"/>
      <c r="BJ28" s="210"/>
      <c r="BK28" s="210"/>
      <c r="BL28" s="210"/>
      <c r="BM28" s="210"/>
      <c r="BN28" s="210"/>
      <c r="BO28" s="220"/>
      <c r="BP28" s="220"/>
      <c r="BQ28" s="217">
        <v>22</v>
      </c>
      <c r="BR28" s="218"/>
      <c r="BS28" s="722" t="s">
        <v>561</v>
      </c>
      <c r="BT28" s="723"/>
      <c r="BU28" s="723"/>
      <c r="BV28" s="723"/>
      <c r="BW28" s="723"/>
      <c r="BX28" s="723"/>
      <c r="BY28" s="723"/>
      <c r="BZ28" s="723"/>
      <c r="CA28" s="723"/>
      <c r="CB28" s="723"/>
      <c r="CC28" s="723"/>
      <c r="CD28" s="723"/>
      <c r="CE28" s="723"/>
      <c r="CF28" s="723"/>
      <c r="CG28" s="724"/>
      <c r="CH28" s="725">
        <v>-0.95479499999999995</v>
      </c>
      <c r="CI28" s="726"/>
      <c r="CJ28" s="726"/>
      <c r="CK28" s="726"/>
      <c r="CL28" s="727"/>
      <c r="CM28" s="725">
        <v>731.51099999999997</v>
      </c>
      <c r="CN28" s="726"/>
      <c r="CO28" s="726"/>
      <c r="CP28" s="726"/>
      <c r="CQ28" s="727"/>
      <c r="CR28" s="725">
        <v>509.517</v>
      </c>
      <c r="CS28" s="726"/>
      <c r="CT28" s="726"/>
      <c r="CU28" s="726"/>
      <c r="CV28" s="727"/>
      <c r="CW28" s="725" t="s">
        <v>571</v>
      </c>
      <c r="CX28" s="726"/>
      <c r="CY28" s="726"/>
      <c r="CZ28" s="726"/>
      <c r="DA28" s="727"/>
      <c r="DB28" s="725" t="s">
        <v>571</v>
      </c>
      <c r="DC28" s="726"/>
      <c r="DD28" s="726"/>
      <c r="DE28" s="726"/>
      <c r="DF28" s="727"/>
      <c r="DG28" s="725" t="s">
        <v>571</v>
      </c>
      <c r="DH28" s="726"/>
      <c r="DI28" s="726"/>
      <c r="DJ28" s="726"/>
      <c r="DK28" s="727"/>
      <c r="DL28" s="725" t="s">
        <v>571</v>
      </c>
      <c r="DM28" s="726"/>
      <c r="DN28" s="726"/>
      <c r="DO28" s="726"/>
      <c r="DP28" s="727"/>
      <c r="DQ28" s="725" t="s">
        <v>571</v>
      </c>
      <c r="DR28" s="726"/>
      <c r="DS28" s="726"/>
      <c r="DT28" s="726"/>
      <c r="DU28" s="727"/>
      <c r="DV28" s="722" t="s">
        <v>537</v>
      </c>
      <c r="DW28" s="723"/>
      <c r="DX28" s="723"/>
      <c r="DY28" s="723"/>
      <c r="DZ28" s="728"/>
      <c r="EA28" s="208"/>
    </row>
    <row r="29" spans="1:131" ht="26.25" customHeight="1" x14ac:dyDescent="0.15">
      <c r="A29" s="221">
        <v>2</v>
      </c>
      <c r="B29" s="729" t="s">
        <v>379</v>
      </c>
      <c r="C29" s="730"/>
      <c r="D29" s="730"/>
      <c r="E29" s="730"/>
      <c r="F29" s="730"/>
      <c r="G29" s="730"/>
      <c r="H29" s="730"/>
      <c r="I29" s="730"/>
      <c r="J29" s="730"/>
      <c r="K29" s="730"/>
      <c r="L29" s="730"/>
      <c r="M29" s="730"/>
      <c r="N29" s="730"/>
      <c r="O29" s="730"/>
      <c r="P29" s="731"/>
      <c r="Q29" s="732">
        <v>3655.1529999999998</v>
      </c>
      <c r="R29" s="733"/>
      <c r="S29" s="733"/>
      <c r="T29" s="733"/>
      <c r="U29" s="733"/>
      <c r="V29" s="733">
        <v>2471.08</v>
      </c>
      <c r="W29" s="733"/>
      <c r="X29" s="733"/>
      <c r="Y29" s="733"/>
      <c r="Z29" s="733"/>
      <c r="AA29" s="733">
        <v>1184.0730000000001</v>
      </c>
      <c r="AB29" s="733"/>
      <c r="AC29" s="733"/>
      <c r="AD29" s="733"/>
      <c r="AE29" s="734"/>
      <c r="AF29" s="775">
        <v>10121</v>
      </c>
      <c r="AG29" s="733"/>
      <c r="AH29" s="733"/>
      <c r="AI29" s="733"/>
      <c r="AJ29" s="776"/>
      <c r="AK29" s="791" t="s">
        <v>571</v>
      </c>
      <c r="AL29" s="787"/>
      <c r="AM29" s="787"/>
      <c r="AN29" s="787"/>
      <c r="AO29" s="787"/>
      <c r="AP29" s="787">
        <v>804.77700000000004</v>
      </c>
      <c r="AQ29" s="787"/>
      <c r="AR29" s="787"/>
      <c r="AS29" s="787"/>
      <c r="AT29" s="787"/>
      <c r="AU29" s="787">
        <v>4.8280000000000003</v>
      </c>
      <c r="AV29" s="787"/>
      <c r="AW29" s="787"/>
      <c r="AX29" s="787"/>
      <c r="AY29" s="787"/>
      <c r="AZ29" s="788" t="s">
        <v>571</v>
      </c>
      <c r="BA29" s="788"/>
      <c r="BB29" s="788"/>
      <c r="BC29" s="788"/>
      <c r="BD29" s="788"/>
      <c r="BE29" s="789" t="s">
        <v>380</v>
      </c>
      <c r="BF29" s="789"/>
      <c r="BG29" s="789"/>
      <c r="BH29" s="789"/>
      <c r="BI29" s="790"/>
      <c r="BJ29" s="210"/>
      <c r="BK29" s="210"/>
      <c r="BL29" s="210"/>
      <c r="BM29" s="210"/>
      <c r="BN29" s="210"/>
      <c r="BO29" s="220"/>
      <c r="BP29" s="220"/>
      <c r="BQ29" s="217">
        <v>23</v>
      </c>
      <c r="BR29" s="218"/>
      <c r="BS29" s="722" t="s">
        <v>562</v>
      </c>
      <c r="BT29" s="723"/>
      <c r="BU29" s="723"/>
      <c r="BV29" s="723"/>
      <c r="BW29" s="723"/>
      <c r="BX29" s="723"/>
      <c r="BY29" s="723"/>
      <c r="BZ29" s="723"/>
      <c r="CA29" s="723"/>
      <c r="CB29" s="723"/>
      <c r="CC29" s="723"/>
      <c r="CD29" s="723"/>
      <c r="CE29" s="723"/>
      <c r="CF29" s="723"/>
      <c r="CG29" s="724"/>
      <c r="CH29" s="725">
        <v>33.496597000000001</v>
      </c>
      <c r="CI29" s="726"/>
      <c r="CJ29" s="726"/>
      <c r="CK29" s="726"/>
      <c r="CL29" s="727"/>
      <c r="CM29" s="725">
        <v>5076.6090000000004</v>
      </c>
      <c r="CN29" s="726"/>
      <c r="CO29" s="726"/>
      <c r="CP29" s="726"/>
      <c r="CQ29" s="727"/>
      <c r="CR29" s="725">
        <v>100</v>
      </c>
      <c r="CS29" s="726"/>
      <c r="CT29" s="726"/>
      <c r="CU29" s="726"/>
      <c r="CV29" s="727"/>
      <c r="CW29" s="725" t="s">
        <v>571</v>
      </c>
      <c r="CX29" s="726"/>
      <c r="CY29" s="726"/>
      <c r="CZ29" s="726"/>
      <c r="DA29" s="727"/>
      <c r="DB29" s="725" t="s">
        <v>571</v>
      </c>
      <c r="DC29" s="726"/>
      <c r="DD29" s="726"/>
      <c r="DE29" s="726"/>
      <c r="DF29" s="727"/>
      <c r="DG29" s="725">
        <v>2298.797</v>
      </c>
      <c r="DH29" s="726"/>
      <c r="DI29" s="726"/>
      <c r="DJ29" s="726"/>
      <c r="DK29" s="727"/>
      <c r="DL29" s="725" t="s">
        <v>571</v>
      </c>
      <c r="DM29" s="726"/>
      <c r="DN29" s="726"/>
      <c r="DO29" s="726"/>
      <c r="DP29" s="727"/>
      <c r="DQ29" s="725" t="s">
        <v>571</v>
      </c>
      <c r="DR29" s="726"/>
      <c r="DS29" s="726"/>
      <c r="DT29" s="726"/>
      <c r="DU29" s="727"/>
      <c r="DV29" s="722" t="s">
        <v>537</v>
      </c>
      <c r="DW29" s="723"/>
      <c r="DX29" s="723"/>
      <c r="DY29" s="723"/>
      <c r="DZ29" s="728"/>
      <c r="EA29" s="208"/>
    </row>
    <row r="30" spans="1:131" ht="26.25" customHeight="1" x14ac:dyDescent="0.15">
      <c r="A30" s="221">
        <v>3</v>
      </c>
      <c r="B30" s="729" t="s">
        <v>381</v>
      </c>
      <c r="C30" s="730"/>
      <c r="D30" s="730"/>
      <c r="E30" s="730"/>
      <c r="F30" s="730"/>
      <c r="G30" s="730"/>
      <c r="H30" s="730"/>
      <c r="I30" s="730"/>
      <c r="J30" s="730"/>
      <c r="K30" s="730"/>
      <c r="L30" s="730"/>
      <c r="M30" s="730"/>
      <c r="N30" s="730"/>
      <c r="O30" s="730"/>
      <c r="P30" s="731"/>
      <c r="Q30" s="732">
        <v>3662.7109999999998</v>
      </c>
      <c r="R30" s="733"/>
      <c r="S30" s="733"/>
      <c r="T30" s="733"/>
      <c r="U30" s="733"/>
      <c r="V30" s="733">
        <v>3116.877</v>
      </c>
      <c r="W30" s="733"/>
      <c r="X30" s="733"/>
      <c r="Y30" s="733"/>
      <c r="Z30" s="733"/>
      <c r="AA30" s="733">
        <v>545.83399999999995</v>
      </c>
      <c r="AB30" s="733"/>
      <c r="AC30" s="733"/>
      <c r="AD30" s="733"/>
      <c r="AE30" s="734"/>
      <c r="AF30" s="775">
        <v>9387</v>
      </c>
      <c r="AG30" s="733"/>
      <c r="AH30" s="733"/>
      <c r="AI30" s="733"/>
      <c r="AJ30" s="776"/>
      <c r="AK30" s="791" t="s">
        <v>571</v>
      </c>
      <c r="AL30" s="787"/>
      <c r="AM30" s="787"/>
      <c r="AN30" s="787"/>
      <c r="AO30" s="787"/>
      <c r="AP30" s="787">
        <v>100.354</v>
      </c>
      <c r="AQ30" s="787"/>
      <c r="AR30" s="787"/>
      <c r="AS30" s="787"/>
      <c r="AT30" s="787"/>
      <c r="AU30" s="787">
        <v>0.90300000000000002</v>
      </c>
      <c r="AV30" s="787"/>
      <c r="AW30" s="787"/>
      <c r="AX30" s="787"/>
      <c r="AY30" s="787"/>
      <c r="AZ30" s="788" t="s">
        <v>571</v>
      </c>
      <c r="BA30" s="788"/>
      <c r="BB30" s="788"/>
      <c r="BC30" s="788"/>
      <c r="BD30" s="788"/>
      <c r="BE30" s="789" t="s">
        <v>380</v>
      </c>
      <c r="BF30" s="789"/>
      <c r="BG30" s="789"/>
      <c r="BH30" s="789"/>
      <c r="BI30" s="790"/>
      <c r="BJ30" s="210"/>
      <c r="BK30" s="210"/>
      <c r="BL30" s="210"/>
      <c r="BM30" s="210"/>
      <c r="BN30" s="210"/>
      <c r="BO30" s="220"/>
      <c r="BP30" s="220"/>
      <c r="BQ30" s="217">
        <v>24</v>
      </c>
      <c r="BR30" s="218"/>
      <c r="BS30" s="722" t="s">
        <v>563</v>
      </c>
      <c r="BT30" s="723"/>
      <c r="BU30" s="723"/>
      <c r="BV30" s="723"/>
      <c r="BW30" s="723"/>
      <c r="BX30" s="723"/>
      <c r="BY30" s="723"/>
      <c r="BZ30" s="723"/>
      <c r="CA30" s="723"/>
      <c r="CB30" s="723"/>
      <c r="CC30" s="723"/>
      <c r="CD30" s="723"/>
      <c r="CE30" s="723"/>
      <c r="CF30" s="723"/>
      <c r="CG30" s="724"/>
      <c r="CH30" s="725">
        <v>-6.2949700000000002</v>
      </c>
      <c r="CI30" s="726"/>
      <c r="CJ30" s="726"/>
      <c r="CK30" s="726"/>
      <c r="CL30" s="727"/>
      <c r="CM30" s="725">
        <v>52.737000000000002</v>
      </c>
      <c r="CN30" s="726"/>
      <c r="CO30" s="726"/>
      <c r="CP30" s="726"/>
      <c r="CQ30" s="727"/>
      <c r="CR30" s="725">
        <v>51.78</v>
      </c>
      <c r="CS30" s="726"/>
      <c r="CT30" s="726"/>
      <c r="CU30" s="726"/>
      <c r="CV30" s="727"/>
      <c r="CW30" s="725" t="s">
        <v>571</v>
      </c>
      <c r="CX30" s="726"/>
      <c r="CY30" s="726"/>
      <c r="CZ30" s="726"/>
      <c r="DA30" s="727"/>
      <c r="DB30" s="725" t="s">
        <v>571</v>
      </c>
      <c r="DC30" s="726"/>
      <c r="DD30" s="726"/>
      <c r="DE30" s="726"/>
      <c r="DF30" s="727"/>
      <c r="DG30" s="725" t="s">
        <v>571</v>
      </c>
      <c r="DH30" s="726"/>
      <c r="DI30" s="726"/>
      <c r="DJ30" s="726"/>
      <c r="DK30" s="727"/>
      <c r="DL30" s="725" t="s">
        <v>571</v>
      </c>
      <c r="DM30" s="726"/>
      <c r="DN30" s="726"/>
      <c r="DO30" s="726"/>
      <c r="DP30" s="727"/>
      <c r="DQ30" s="725" t="s">
        <v>571</v>
      </c>
      <c r="DR30" s="726"/>
      <c r="DS30" s="726"/>
      <c r="DT30" s="726"/>
      <c r="DU30" s="727"/>
      <c r="DV30" s="722" t="s">
        <v>537</v>
      </c>
      <c r="DW30" s="723"/>
      <c r="DX30" s="723"/>
      <c r="DY30" s="723"/>
      <c r="DZ30" s="728"/>
      <c r="EA30" s="208"/>
    </row>
    <row r="31" spans="1:131" ht="26.25" customHeight="1" x14ac:dyDescent="0.15">
      <c r="A31" s="221">
        <v>4</v>
      </c>
      <c r="B31" s="729" t="s">
        <v>382</v>
      </c>
      <c r="C31" s="730"/>
      <c r="D31" s="730"/>
      <c r="E31" s="730"/>
      <c r="F31" s="730"/>
      <c r="G31" s="730"/>
      <c r="H31" s="730"/>
      <c r="I31" s="730"/>
      <c r="J31" s="730"/>
      <c r="K31" s="730"/>
      <c r="L31" s="730"/>
      <c r="M31" s="730"/>
      <c r="N31" s="730"/>
      <c r="O31" s="730"/>
      <c r="P31" s="731"/>
      <c r="Q31" s="732">
        <v>5057.607</v>
      </c>
      <c r="R31" s="733"/>
      <c r="S31" s="733"/>
      <c r="T31" s="733"/>
      <c r="U31" s="733"/>
      <c r="V31" s="733">
        <v>5585.1059999999998</v>
      </c>
      <c r="W31" s="733"/>
      <c r="X31" s="733"/>
      <c r="Y31" s="733"/>
      <c r="Z31" s="733"/>
      <c r="AA31" s="733">
        <v>527.49900000000002</v>
      </c>
      <c r="AB31" s="733"/>
      <c r="AC31" s="733"/>
      <c r="AD31" s="733"/>
      <c r="AE31" s="734"/>
      <c r="AF31" s="775">
        <v>2130</v>
      </c>
      <c r="AG31" s="733"/>
      <c r="AH31" s="733"/>
      <c r="AI31" s="733"/>
      <c r="AJ31" s="776"/>
      <c r="AK31" s="791">
        <v>368.412237</v>
      </c>
      <c r="AL31" s="787"/>
      <c r="AM31" s="787"/>
      <c r="AN31" s="787"/>
      <c r="AO31" s="787"/>
      <c r="AP31" s="787">
        <v>6069.73</v>
      </c>
      <c r="AQ31" s="787"/>
      <c r="AR31" s="787"/>
      <c r="AS31" s="787"/>
      <c r="AT31" s="787"/>
      <c r="AU31" s="787">
        <v>1377.828</v>
      </c>
      <c r="AV31" s="787"/>
      <c r="AW31" s="787"/>
      <c r="AX31" s="787"/>
      <c r="AY31" s="787"/>
      <c r="AZ31" s="788" t="s">
        <v>571</v>
      </c>
      <c r="BA31" s="788"/>
      <c r="BB31" s="788"/>
      <c r="BC31" s="788"/>
      <c r="BD31" s="788"/>
      <c r="BE31" s="789" t="s">
        <v>380</v>
      </c>
      <c r="BF31" s="789"/>
      <c r="BG31" s="789"/>
      <c r="BH31" s="789"/>
      <c r="BI31" s="790"/>
      <c r="BJ31" s="210"/>
      <c r="BK31" s="210"/>
      <c r="BL31" s="210"/>
      <c r="BM31" s="210"/>
      <c r="BN31" s="210"/>
      <c r="BO31" s="220"/>
      <c r="BP31" s="220"/>
      <c r="BQ31" s="217">
        <v>25</v>
      </c>
      <c r="BR31" s="218"/>
      <c r="BS31" s="722" t="s">
        <v>564</v>
      </c>
      <c r="BT31" s="723"/>
      <c r="BU31" s="723"/>
      <c r="BV31" s="723"/>
      <c r="BW31" s="723"/>
      <c r="BX31" s="723"/>
      <c r="BY31" s="723"/>
      <c r="BZ31" s="723"/>
      <c r="CA31" s="723"/>
      <c r="CB31" s="723"/>
      <c r="CC31" s="723"/>
      <c r="CD31" s="723"/>
      <c r="CE31" s="723"/>
      <c r="CF31" s="723"/>
      <c r="CG31" s="724"/>
      <c r="CH31" s="725">
        <v>64.166702999999998</v>
      </c>
      <c r="CI31" s="726"/>
      <c r="CJ31" s="726"/>
      <c r="CK31" s="726"/>
      <c r="CL31" s="727"/>
      <c r="CM31" s="725">
        <v>1586.4549999999999</v>
      </c>
      <c r="CN31" s="726"/>
      <c r="CO31" s="726"/>
      <c r="CP31" s="726"/>
      <c r="CQ31" s="727"/>
      <c r="CR31" s="725">
        <v>300</v>
      </c>
      <c r="CS31" s="726"/>
      <c r="CT31" s="726"/>
      <c r="CU31" s="726"/>
      <c r="CV31" s="727"/>
      <c r="CW31" s="725" t="s">
        <v>571</v>
      </c>
      <c r="CX31" s="726"/>
      <c r="CY31" s="726"/>
      <c r="CZ31" s="726"/>
      <c r="DA31" s="727"/>
      <c r="DB31" s="725" t="s">
        <v>571</v>
      </c>
      <c r="DC31" s="726"/>
      <c r="DD31" s="726"/>
      <c r="DE31" s="726"/>
      <c r="DF31" s="727"/>
      <c r="DG31" s="725" t="s">
        <v>571</v>
      </c>
      <c r="DH31" s="726"/>
      <c r="DI31" s="726"/>
      <c r="DJ31" s="726"/>
      <c r="DK31" s="727"/>
      <c r="DL31" s="725" t="s">
        <v>571</v>
      </c>
      <c r="DM31" s="726"/>
      <c r="DN31" s="726"/>
      <c r="DO31" s="726"/>
      <c r="DP31" s="727"/>
      <c r="DQ31" s="725" t="s">
        <v>571</v>
      </c>
      <c r="DR31" s="726"/>
      <c r="DS31" s="726"/>
      <c r="DT31" s="726"/>
      <c r="DU31" s="727"/>
      <c r="DV31" s="722" t="s">
        <v>537</v>
      </c>
      <c r="DW31" s="723"/>
      <c r="DX31" s="723"/>
      <c r="DY31" s="723"/>
      <c r="DZ31" s="728"/>
      <c r="EA31" s="208"/>
    </row>
    <row r="32" spans="1:131" ht="26.25" customHeight="1" x14ac:dyDescent="0.15">
      <c r="A32" s="221">
        <v>5</v>
      </c>
      <c r="B32" s="729" t="s">
        <v>383</v>
      </c>
      <c r="C32" s="730"/>
      <c r="D32" s="730"/>
      <c r="E32" s="730"/>
      <c r="F32" s="730"/>
      <c r="G32" s="730"/>
      <c r="H32" s="730"/>
      <c r="I32" s="730"/>
      <c r="J32" s="730"/>
      <c r="K32" s="730"/>
      <c r="L32" s="730"/>
      <c r="M32" s="730"/>
      <c r="N32" s="730"/>
      <c r="O32" s="730"/>
      <c r="P32" s="731"/>
      <c r="Q32" s="732">
        <v>932.77</v>
      </c>
      <c r="R32" s="733"/>
      <c r="S32" s="733"/>
      <c r="T32" s="733"/>
      <c r="U32" s="733"/>
      <c r="V32" s="733">
        <v>924.61500000000001</v>
      </c>
      <c r="W32" s="733"/>
      <c r="X32" s="733"/>
      <c r="Y32" s="733"/>
      <c r="Z32" s="733"/>
      <c r="AA32" s="733">
        <v>8.1549999999999994</v>
      </c>
      <c r="AB32" s="733"/>
      <c r="AC32" s="733"/>
      <c r="AD32" s="733"/>
      <c r="AE32" s="734"/>
      <c r="AF32" s="775">
        <v>8</v>
      </c>
      <c r="AG32" s="733"/>
      <c r="AH32" s="733"/>
      <c r="AI32" s="733"/>
      <c r="AJ32" s="776"/>
      <c r="AK32" s="791">
        <v>738.75939500000004</v>
      </c>
      <c r="AL32" s="787"/>
      <c r="AM32" s="787"/>
      <c r="AN32" s="787"/>
      <c r="AO32" s="787"/>
      <c r="AP32" s="787">
        <v>1831.952</v>
      </c>
      <c r="AQ32" s="787"/>
      <c r="AR32" s="787"/>
      <c r="AS32" s="787"/>
      <c r="AT32" s="787"/>
      <c r="AU32" s="787">
        <v>1531.511</v>
      </c>
      <c r="AV32" s="787"/>
      <c r="AW32" s="787"/>
      <c r="AX32" s="787"/>
      <c r="AY32" s="787"/>
      <c r="AZ32" s="788" t="s">
        <v>571</v>
      </c>
      <c r="BA32" s="788"/>
      <c r="BB32" s="788"/>
      <c r="BC32" s="788"/>
      <c r="BD32" s="788"/>
      <c r="BE32" s="789" t="s">
        <v>384</v>
      </c>
      <c r="BF32" s="789"/>
      <c r="BG32" s="789"/>
      <c r="BH32" s="789"/>
      <c r="BI32" s="790"/>
      <c r="BJ32" s="210"/>
      <c r="BK32" s="210"/>
      <c r="BL32" s="210"/>
      <c r="BM32" s="210"/>
      <c r="BN32" s="210"/>
      <c r="BO32" s="220"/>
      <c r="BP32" s="220"/>
      <c r="BQ32" s="217">
        <v>26</v>
      </c>
      <c r="BR32" s="218"/>
      <c r="BS32" s="722" t="s">
        <v>565</v>
      </c>
      <c r="BT32" s="723"/>
      <c r="BU32" s="723"/>
      <c r="BV32" s="723"/>
      <c r="BW32" s="723"/>
      <c r="BX32" s="723"/>
      <c r="BY32" s="723"/>
      <c r="BZ32" s="723"/>
      <c r="CA32" s="723"/>
      <c r="CB32" s="723"/>
      <c r="CC32" s="723"/>
      <c r="CD32" s="723"/>
      <c r="CE32" s="723"/>
      <c r="CF32" s="723"/>
      <c r="CG32" s="724"/>
      <c r="CH32" s="725">
        <v>-5.8503350000000003</v>
      </c>
      <c r="CI32" s="726"/>
      <c r="CJ32" s="726"/>
      <c r="CK32" s="726"/>
      <c r="CL32" s="727"/>
      <c r="CM32" s="725">
        <v>1654.14</v>
      </c>
      <c r="CN32" s="726"/>
      <c r="CO32" s="726"/>
      <c r="CP32" s="726"/>
      <c r="CQ32" s="727"/>
      <c r="CR32" s="725">
        <v>650</v>
      </c>
      <c r="CS32" s="726"/>
      <c r="CT32" s="726"/>
      <c r="CU32" s="726"/>
      <c r="CV32" s="727"/>
      <c r="CW32" s="725" t="s">
        <v>571</v>
      </c>
      <c r="CX32" s="726"/>
      <c r="CY32" s="726"/>
      <c r="CZ32" s="726"/>
      <c r="DA32" s="727"/>
      <c r="DB32" s="725" t="s">
        <v>571</v>
      </c>
      <c r="DC32" s="726"/>
      <c r="DD32" s="726"/>
      <c r="DE32" s="726"/>
      <c r="DF32" s="727"/>
      <c r="DG32" s="725" t="s">
        <v>571</v>
      </c>
      <c r="DH32" s="726"/>
      <c r="DI32" s="726"/>
      <c r="DJ32" s="726"/>
      <c r="DK32" s="727"/>
      <c r="DL32" s="725" t="s">
        <v>571</v>
      </c>
      <c r="DM32" s="726"/>
      <c r="DN32" s="726"/>
      <c r="DO32" s="726"/>
      <c r="DP32" s="727"/>
      <c r="DQ32" s="725" t="s">
        <v>571</v>
      </c>
      <c r="DR32" s="726"/>
      <c r="DS32" s="726"/>
      <c r="DT32" s="726"/>
      <c r="DU32" s="727"/>
      <c r="DV32" s="722" t="s">
        <v>537</v>
      </c>
      <c r="DW32" s="723"/>
      <c r="DX32" s="723"/>
      <c r="DY32" s="723"/>
      <c r="DZ32" s="728"/>
      <c r="EA32" s="208"/>
    </row>
    <row r="33" spans="1:131" ht="26.25" customHeight="1" x14ac:dyDescent="0.15">
      <c r="A33" s="221">
        <v>6</v>
      </c>
      <c r="B33" s="729" t="s">
        <v>385</v>
      </c>
      <c r="C33" s="730"/>
      <c r="D33" s="730"/>
      <c r="E33" s="730"/>
      <c r="F33" s="730"/>
      <c r="G33" s="730"/>
      <c r="H33" s="730"/>
      <c r="I33" s="730"/>
      <c r="J33" s="730"/>
      <c r="K33" s="730"/>
      <c r="L33" s="730"/>
      <c r="M33" s="730"/>
      <c r="N33" s="730"/>
      <c r="O33" s="730"/>
      <c r="P33" s="731"/>
      <c r="Q33" s="732">
        <v>1202.2650000000001</v>
      </c>
      <c r="R33" s="733"/>
      <c r="S33" s="733"/>
      <c r="T33" s="733"/>
      <c r="U33" s="733"/>
      <c r="V33" s="733">
        <v>221.99100000000001</v>
      </c>
      <c r="W33" s="733"/>
      <c r="X33" s="733"/>
      <c r="Y33" s="733"/>
      <c r="Z33" s="733"/>
      <c r="AA33" s="733">
        <v>980.274</v>
      </c>
      <c r="AB33" s="733"/>
      <c r="AC33" s="733"/>
      <c r="AD33" s="733"/>
      <c r="AE33" s="734"/>
      <c r="AF33" s="775" t="s">
        <v>118</v>
      </c>
      <c r="AG33" s="733"/>
      <c r="AH33" s="733"/>
      <c r="AI33" s="733"/>
      <c r="AJ33" s="776"/>
      <c r="AK33" s="791" t="s">
        <v>571</v>
      </c>
      <c r="AL33" s="787"/>
      <c r="AM33" s="787"/>
      <c r="AN33" s="787"/>
      <c r="AO33" s="787"/>
      <c r="AP33" s="787">
        <v>3860.7440000000001</v>
      </c>
      <c r="AQ33" s="787"/>
      <c r="AR33" s="787"/>
      <c r="AS33" s="787"/>
      <c r="AT33" s="787"/>
      <c r="AU33" s="787">
        <v>2864.7579999999998</v>
      </c>
      <c r="AV33" s="787"/>
      <c r="AW33" s="787"/>
      <c r="AX33" s="787"/>
      <c r="AY33" s="787"/>
      <c r="AZ33" s="788" t="s">
        <v>571</v>
      </c>
      <c r="BA33" s="788"/>
      <c r="BB33" s="788"/>
      <c r="BC33" s="788"/>
      <c r="BD33" s="788"/>
      <c r="BE33" s="789" t="s">
        <v>384</v>
      </c>
      <c r="BF33" s="789"/>
      <c r="BG33" s="789"/>
      <c r="BH33" s="789"/>
      <c r="BI33" s="790"/>
      <c r="BJ33" s="210"/>
      <c r="BK33" s="210"/>
      <c r="BL33" s="210"/>
      <c r="BM33" s="210"/>
      <c r="BN33" s="210"/>
      <c r="BO33" s="220"/>
      <c r="BP33" s="220"/>
      <c r="BQ33" s="217">
        <v>27</v>
      </c>
      <c r="BR33" s="218"/>
      <c r="BS33" s="722" t="s">
        <v>566</v>
      </c>
      <c r="BT33" s="723"/>
      <c r="BU33" s="723"/>
      <c r="BV33" s="723"/>
      <c r="BW33" s="723"/>
      <c r="BX33" s="723"/>
      <c r="BY33" s="723"/>
      <c r="BZ33" s="723"/>
      <c r="CA33" s="723"/>
      <c r="CB33" s="723"/>
      <c r="CC33" s="723"/>
      <c r="CD33" s="723"/>
      <c r="CE33" s="723"/>
      <c r="CF33" s="723"/>
      <c r="CG33" s="724"/>
      <c r="CH33" s="725" t="s">
        <v>571</v>
      </c>
      <c r="CI33" s="726"/>
      <c r="CJ33" s="726"/>
      <c r="CK33" s="726"/>
      <c r="CL33" s="727"/>
      <c r="CM33" s="725">
        <v>399.10899999999998</v>
      </c>
      <c r="CN33" s="726"/>
      <c r="CO33" s="726"/>
      <c r="CP33" s="726"/>
      <c r="CQ33" s="727"/>
      <c r="CR33" s="725">
        <v>15</v>
      </c>
      <c r="CS33" s="726"/>
      <c r="CT33" s="726"/>
      <c r="CU33" s="726"/>
      <c r="CV33" s="727"/>
      <c r="CW33" s="725" t="s">
        <v>571</v>
      </c>
      <c r="CX33" s="726"/>
      <c r="CY33" s="726"/>
      <c r="CZ33" s="726"/>
      <c r="DA33" s="727"/>
      <c r="DB33" s="725" t="s">
        <v>571</v>
      </c>
      <c r="DC33" s="726"/>
      <c r="DD33" s="726"/>
      <c r="DE33" s="726"/>
      <c r="DF33" s="727"/>
      <c r="DG33" s="725" t="s">
        <v>571</v>
      </c>
      <c r="DH33" s="726"/>
      <c r="DI33" s="726"/>
      <c r="DJ33" s="726"/>
      <c r="DK33" s="727"/>
      <c r="DL33" s="725" t="s">
        <v>571</v>
      </c>
      <c r="DM33" s="726"/>
      <c r="DN33" s="726"/>
      <c r="DO33" s="726"/>
      <c r="DP33" s="727"/>
      <c r="DQ33" s="725" t="s">
        <v>571</v>
      </c>
      <c r="DR33" s="726"/>
      <c r="DS33" s="726"/>
      <c r="DT33" s="726"/>
      <c r="DU33" s="727"/>
      <c r="DV33" s="722" t="s">
        <v>537</v>
      </c>
      <c r="DW33" s="723"/>
      <c r="DX33" s="723"/>
      <c r="DY33" s="723"/>
      <c r="DZ33" s="728"/>
      <c r="EA33" s="208"/>
    </row>
    <row r="34" spans="1:131" ht="26.25" customHeight="1" x14ac:dyDescent="0.15">
      <c r="A34" s="221">
        <v>7</v>
      </c>
      <c r="B34" s="729" t="s">
        <v>386</v>
      </c>
      <c r="C34" s="730"/>
      <c r="D34" s="730"/>
      <c r="E34" s="730"/>
      <c r="F34" s="730"/>
      <c r="G34" s="730"/>
      <c r="H34" s="730"/>
      <c r="I34" s="730"/>
      <c r="J34" s="730"/>
      <c r="K34" s="730"/>
      <c r="L34" s="730"/>
      <c r="M34" s="730"/>
      <c r="N34" s="730"/>
      <c r="O34" s="730"/>
      <c r="P34" s="731"/>
      <c r="Q34" s="732">
        <v>4059.35</v>
      </c>
      <c r="R34" s="733"/>
      <c r="S34" s="733"/>
      <c r="T34" s="733"/>
      <c r="U34" s="733"/>
      <c r="V34" s="733">
        <v>2225.7600000000002</v>
      </c>
      <c r="W34" s="733"/>
      <c r="X34" s="733"/>
      <c r="Y34" s="733"/>
      <c r="Z34" s="733"/>
      <c r="AA34" s="733">
        <v>1833.59</v>
      </c>
      <c r="AB34" s="733"/>
      <c r="AC34" s="733"/>
      <c r="AD34" s="733"/>
      <c r="AE34" s="734"/>
      <c r="AF34" s="775" t="s">
        <v>118</v>
      </c>
      <c r="AG34" s="733"/>
      <c r="AH34" s="733"/>
      <c r="AI34" s="733"/>
      <c r="AJ34" s="776"/>
      <c r="AK34" s="791" t="s">
        <v>571</v>
      </c>
      <c r="AL34" s="787"/>
      <c r="AM34" s="787"/>
      <c r="AN34" s="787"/>
      <c r="AO34" s="787"/>
      <c r="AP34" s="787">
        <v>25924.108</v>
      </c>
      <c r="AQ34" s="787"/>
      <c r="AR34" s="787"/>
      <c r="AS34" s="787"/>
      <c r="AT34" s="787"/>
      <c r="AU34" s="787" t="s">
        <v>571</v>
      </c>
      <c r="AV34" s="787"/>
      <c r="AW34" s="787"/>
      <c r="AX34" s="787"/>
      <c r="AY34" s="787"/>
      <c r="AZ34" s="788" t="s">
        <v>571</v>
      </c>
      <c r="BA34" s="788"/>
      <c r="BB34" s="788"/>
      <c r="BC34" s="788"/>
      <c r="BD34" s="788"/>
      <c r="BE34" s="789" t="s">
        <v>384</v>
      </c>
      <c r="BF34" s="789"/>
      <c r="BG34" s="789"/>
      <c r="BH34" s="789"/>
      <c r="BI34" s="790"/>
      <c r="BJ34" s="210"/>
      <c r="BK34" s="210"/>
      <c r="BL34" s="210"/>
      <c r="BM34" s="210"/>
      <c r="BN34" s="210"/>
      <c r="BO34" s="220"/>
      <c r="BP34" s="220"/>
      <c r="BQ34" s="217">
        <v>28</v>
      </c>
      <c r="BR34" s="218"/>
      <c r="BS34" s="722" t="s">
        <v>567</v>
      </c>
      <c r="BT34" s="723"/>
      <c r="BU34" s="723"/>
      <c r="BV34" s="723"/>
      <c r="BW34" s="723"/>
      <c r="BX34" s="723"/>
      <c r="BY34" s="723"/>
      <c r="BZ34" s="723"/>
      <c r="CA34" s="723"/>
      <c r="CB34" s="723"/>
      <c r="CC34" s="723"/>
      <c r="CD34" s="723"/>
      <c r="CE34" s="723"/>
      <c r="CF34" s="723"/>
      <c r="CG34" s="724"/>
      <c r="CH34" s="725">
        <v>-52.487028000000002</v>
      </c>
      <c r="CI34" s="726"/>
      <c r="CJ34" s="726"/>
      <c r="CK34" s="726"/>
      <c r="CL34" s="727"/>
      <c r="CM34" s="725">
        <v>1600.4960000000001</v>
      </c>
      <c r="CN34" s="726"/>
      <c r="CO34" s="726"/>
      <c r="CP34" s="726"/>
      <c r="CQ34" s="727"/>
      <c r="CR34" s="725">
        <v>1225.598</v>
      </c>
      <c r="CS34" s="726"/>
      <c r="CT34" s="726"/>
      <c r="CU34" s="726"/>
      <c r="CV34" s="727"/>
      <c r="CW34" s="725" t="s">
        <v>571</v>
      </c>
      <c r="CX34" s="726"/>
      <c r="CY34" s="726"/>
      <c r="CZ34" s="726"/>
      <c r="DA34" s="727"/>
      <c r="DB34" s="725" t="s">
        <v>571</v>
      </c>
      <c r="DC34" s="726"/>
      <c r="DD34" s="726"/>
      <c r="DE34" s="726"/>
      <c r="DF34" s="727"/>
      <c r="DG34" s="725" t="s">
        <v>571</v>
      </c>
      <c r="DH34" s="726"/>
      <c r="DI34" s="726"/>
      <c r="DJ34" s="726"/>
      <c r="DK34" s="727"/>
      <c r="DL34" s="725" t="s">
        <v>571</v>
      </c>
      <c r="DM34" s="726"/>
      <c r="DN34" s="726"/>
      <c r="DO34" s="726"/>
      <c r="DP34" s="727"/>
      <c r="DQ34" s="725" t="s">
        <v>571</v>
      </c>
      <c r="DR34" s="726"/>
      <c r="DS34" s="726"/>
      <c r="DT34" s="726"/>
      <c r="DU34" s="727"/>
      <c r="DV34" s="722" t="s">
        <v>537</v>
      </c>
      <c r="DW34" s="723"/>
      <c r="DX34" s="723"/>
      <c r="DY34" s="723"/>
      <c r="DZ34" s="728"/>
      <c r="EA34" s="208"/>
    </row>
    <row r="35" spans="1:131" ht="26.25" customHeight="1" x14ac:dyDescent="0.15">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20"/>
      <c r="BP35" s="220"/>
      <c r="BQ35" s="217">
        <v>29</v>
      </c>
      <c r="BR35" s="218"/>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20"/>
      <c r="BP36" s="220"/>
      <c r="BQ36" s="217">
        <v>30</v>
      </c>
      <c r="BR36" s="21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387</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366</v>
      </c>
      <c r="B63" s="738" t="s">
        <v>388</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27200</v>
      </c>
      <c r="AG63" s="806"/>
      <c r="AH63" s="806"/>
      <c r="AI63" s="806"/>
      <c r="AJ63" s="807"/>
      <c r="AK63" s="808"/>
      <c r="AL63" s="803"/>
      <c r="AM63" s="803"/>
      <c r="AN63" s="803"/>
      <c r="AO63" s="803"/>
      <c r="AP63" s="806">
        <v>38592</v>
      </c>
      <c r="AQ63" s="806"/>
      <c r="AR63" s="806"/>
      <c r="AS63" s="806"/>
      <c r="AT63" s="806"/>
      <c r="AU63" s="806">
        <v>5780</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390</v>
      </c>
      <c r="B66" s="677"/>
      <c r="C66" s="677"/>
      <c r="D66" s="677"/>
      <c r="E66" s="677"/>
      <c r="F66" s="677"/>
      <c r="G66" s="677"/>
      <c r="H66" s="677"/>
      <c r="I66" s="677"/>
      <c r="J66" s="677"/>
      <c r="K66" s="677"/>
      <c r="L66" s="677"/>
      <c r="M66" s="677"/>
      <c r="N66" s="677"/>
      <c r="O66" s="677"/>
      <c r="P66" s="678"/>
      <c r="Q66" s="682" t="s">
        <v>370</v>
      </c>
      <c r="R66" s="683"/>
      <c r="S66" s="683"/>
      <c r="T66" s="683"/>
      <c r="U66" s="684"/>
      <c r="V66" s="682" t="s">
        <v>371</v>
      </c>
      <c r="W66" s="683"/>
      <c r="X66" s="683"/>
      <c r="Y66" s="683"/>
      <c r="Z66" s="684"/>
      <c r="AA66" s="682" t="s">
        <v>372</v>
      </c>
      <c r="AB66" s="683"/>
      <c r="AC66" s="683"/>
      <c r="AD66" s="683"/>
      <c r="AE66" s="684"/>
      <c r="AF66" s="818" t="s">
        <v>373</v>
      </c>
      <c r="AG66" s="770"/>
      <c r="AH66" s="770"/>
      <c r="AI66" s="770"/>
      <c r="AJ66" s="819"/>
      <c r="AK66" s="682" t="s">
        <v>374</v>
      </c>
      <c r="AL66" s="677"/>
      <c r="AM66" s="677"/>
      <c r="AN66" s="677"/>
      <c r="AO66" s="678"/>
      <c r="AP66" s="682" t="s">
        <v>375</v>
      </c>
      <c r="AQ66" s="683"/>
      <c r="AR66" s="683"/>
      <c r="AS66" s="683"/>
      <c r="AT66" s="684"/>
      <c r="AU66" s="682" t="s">
        <v>391</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5">
        <v>1</v>
      </c>
      <c r="B68" s="833" t="s">
        <v>539</v>
      </c>
      <c r="C68" s="834"/>
      <c r="D68" s="834"/>
      <c r="E68" s="834"/>
      <c r="F68" s="834"/>
      <c r="G68" s="834"/>
      <c r="H68" s="834"/>
      <c r="I68" s="834"/>
      <c r="J68" s="834"/>
      <c r="K68" s="834"/>
      <c r="L68" s="834"/>
      <c r="M68" s="834"/>
      <c r="N68" s="834"/>
      <c r="O68" s="834"/>
      <c r="P68" s="835"/>
      <c r="Q68" s="836">
        <v>6260.4210000000003</v>
      </c>
      <c r="R68" s="830"/>
      <c r="S68" s="830"/>
      <c r="T68" s="830"/>
      <c r="U68" s="830"/>
      <c r="V68" s="830">
        <v>6817.4880000000003</v>
      </c>
      <c r="W68" s="830"/>
      <c r="X68" s="830"/>
      <c r="Y68" s="830"/>
      <c r="Z68" s="830"/>
      <c r="AA68" s="830">
        <v>557.06700000000001</v>
      </c>
      <c r="AB68" s="830"/>
      <c r="AC68" s="830"/>
      <c r="AD68" s="830"/>
      <c r="AE68" s="830"/>
      <c r="AF68" s="830">
        <v>3266.172</v>
      </c>
      <c r="AG68" s="830"/>
      <c r="AH68" s="830"/>
      <c r="AI68" s="830"/>
      <c r="AJ68" s="830"/>
      <c r="AK68" s="830" t="s">
        <v>571</v>
      </c>
      <c r="AL68" s="830"/>
      <c r="AM68" s="830"/>
      <c r="AN68" s="830"/>
      <c r="AO68" s="830"/>
      <c r="AP68" s="830">
        <v>13754.906000000001</v>
      </c>
      <c r="AQ68" s="830"/>
      <c r="AR68" s="830"/>
      <c r="AS68" s="830"/>
      <c r="AT68" s="830"/>
      <c r="AU68" s="830" t="s">
        <v>571</v>
      </c>
      <c r="AV68" s="830"/>
      <c r="AW68" s="830"/>
      <c r="AX68" s="830"/>
      <c r="AY68" s="830"/>
      <c r="AZ68" s="831" t="s">
        <v>537</v>
      </c>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9" t="s">
        <v>366</v>
      </c>
      <c r="B88" s="738" t="s">
        <v>392</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3266</v>
      </c>
      <c r="AG88" s="806"/>
      <c r="AH88" s="806"/>
      <c r="AI88" s="806"/>
      <c r="AJ88" s="806"/>
      <c r="AK88" s="803"/>
      <c r="AL88" s="803"/>
      <c r="AM88" s="803"/>
      <c r="AN88" s="803"/>
      <c r="AO88" s="803"/>
      <c r="AP88" s="806">
        <v>13755</v>
      </c>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366</v>
      </c>
      <c r="BR102" s="738" t="s">
        <v>393</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9918.518</v>
      </c>
      <c r="CS102" s="816"/>
      <c r="CT102" s="816"/>
      <c r="CU102" s="816"/>
      <c r="CV102" s="855"/>
      <c r="CW102" s="854">
        <v>2791.924</v>
      </c>
      <c r="CX102" s="816"/>
      <c r="CY102" s="816"/>
      <c r="CZ102" s="816"/>
      <c r="DA102" s="855"/>
      <c r="DB102" s="854">
        <v>52343.201000000001</v>
      </c>
      <c r="DC102" s="816"/>
      <c r="DD102" s="816"/>
      <c r="DE102" s="816"/>
      <c r="DF102" s="855"/>
      <c r="DG102" s="854">
        <v>2298.797</v>
      </c>
      <c r="DH102" s="816"/>
      <c r="DI102" s="816"/>
      <c r="DJ102" s="816"/>
      <c r="DK102" s="855"/>
      <c r="DL102" s="854">
        <v>1433.761</v>
      </c>
      <c r="DM102" s="816"/>
      <c r="DN102" s="816"/>
      <c r="DO102" s="816"/>
      <c r="DP102" s="855"/>
      <c r="DQ102" s="854">
        <v>2926.9789999999998</v>
      </c>
      <c r="DR102" s="816"/>
      <c r="DS102" s="816"/>
      <c r="DT102" s="816"/>
      <c r="DU102" s="855"/>
      <c r="DV102" s="738"/>
      <c r="DW102" s="739"/>
      <c r="DX102" s="739"/>
      <c r="DY102" s="739"/>
      <c r="DZ102" s="878"/>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394</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395</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398</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399</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400</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401</v>
      </c>
      <c r="AB109" s="857"/>
      <c r="AC109" s="857"/>
      <c r="AD109" s="857"/>
      <c r="AE109" s="858"/>
      <c r="AF109" s="856" t="s">
        <v>299</v>
      </c>
      <c r="AG109" s="857"/>
      <c r="AH109" s="857"/>
      <c r="AI109" s="857"/>
      <c r="AJ109" s="858"/>
      <c r="AK109" s="856" t="s">
        <v>298</v>
      </c>
      <c r="AL109" s="857"/>
      <c r="AM109" s="857"/>
      <c r="AN109" s="857"/>
      <c r="AO109" s="858"/>
      <c r="AP109" s="856" t="s">
        <v>402</v>
      </c>
      <c r="AQ109" s="857"/>
      <c r="AR109" s="857"/>
      <c r="AS109" s="857"/>
      <c r="AT109" s="859"/>
      <c r="AU109" s="876" t="s">
        <v>400</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401</v>
      </c>
      <c r="BR109" s="857"/>
      <c r="BS109" s="857"/>
      <c r="BT109" s="857"/>
      <c r="BU109" s="858"/>
      <c r="BV109" s="856" t="s">
        <v>299</v>
      </c>
      <c r="BW109" s="857"/>
      <c r="BX109" s="857"/>
      <c r="BY109" s="857"/>
      <c r="BZ109" s="858"/>
      <c r="CA109" s="856" t="s">
        <v>298</v>
      </c>
      <c r="CB109" s="857"/>
      <c r="CC109" s="857"/>
      <c r="CD109" s="857"/>
      <c r="CE109" s="858"/>
      <c r="CF109" s="877" t="s">
        <v>402</v>
      </c>
      <c r="CG109" s="877"/>
      <c r="CH109" s="877"/>
      <c r="CI109" s="877"/>
      <c r="CJ109" s="877"/>
      <c r="CK109" s="856" t="s">
        <v>403</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401</v>
      </c>
      <c r="DH109" s="857"/>
      <c r="DI109" s="857"/>
      <c r="DJ109" s="857"/>
      <c r="DK109" s="858"/>
      <c r="DL109" s="856" t="s">
        <v>299</v>
      </c>
      <c r="DM109" s="857"/>
      <c r="DN109" s="857"/>
      <c r="DO109" s="857"/>
      <c r="DP109" s="858"/>
      <c r="DQ109" s="856" t="s">
        <v>298</v>
      </c>
      <c r="DR109" s="857"/>
      <c r="DS109" s="857"/>
      <c r="DT109" s="857"/>
      <c r="DU109" s="858"/>
      <c r="DV109" s="856" t="s">
        <v>402</v>
      </c>
      <c r="DW109" s="857"/>
      <c r="DX109" s="857"/>
      <c r="DY109" s="857"/>
      <c r="DZ109" s="859"/>
    </row>
    <row r="110" spans="1:131" s="208" customFormat="1" ht="26.25" customHeight="1" x14ac:dyDescent="0.15">
      <c r="A110" s="860" t="s">
        <v>404</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88052853</v>
      </c>
      <c r="AB110" s="864"/>
      <c r="AC110" s="864"/>
      <c r="AD110" s="864"/>
      <c r="AE110" s="865"/>
      <c r="AF110" s="866">
        <v>87532928</v>
      </c>
      <c r="AG110" s="864"/>
      <c r="AH110" s="864"/>
      <c r="AI110" s="864"/>
      <c r="AJ110" s="865"/>
      <c r="AK110" s="866">
        <v>86224889</v>
      </c>
      <c r="AL110" s="864"/>
      <c r="AM110" s="864"/>
      <c r="AN110" s="864"/>
      <c r="AO110" s="865"/>
      <c r="AP110" s="867">
        <v>22.3</v>
      </c>
      <c r="AQ110" s="868"/>
      <c r="AR110" s="868"/>
      <c r="AS110" s="868"/>
      <c r="AT110" s="869"/>
      <c r="AU110" s="870" t="s">
        <v>70</v>
      </c>
      <c r="AV110" s="871"/>
      <c r="AW110" s="871"/>
      <c r="AX110" s="871"/>
      <c r="AY110" s="871"/>
      <c r="AZ110" s="893" t="s">
        <v>405</v>
      </c>
      <c r="BA110" s="861"/>
      <c r="BB110" s="861"/>
      <c r="BC110" s="861"/>
      <c r="BD110" s="861"/>
      <c r="BE110" s="861"/>
      <c r="BF110" s="861"/>
      <c r="BG110" s="861"/>
      <c r="BH110" s="861"/>
      <c r="BI110" s="861"/>
      <c r="BJ110" s="861"/>
      <c r="BK110" s="861"/>
      <c r="BL110" s="861"/>
      <c r="BM110" s="861"/>
      <c r="BN110" s="861"/>
      <c r="BO110" s="861"/>
      <c r="BP110" s="862"/>
      <c r="BQ110" s="894">
        <v>1366030996</v>
      </c>
      <c r="BR110" s="895"/>
      <c r="BS110" s="895"/>
      <c r="BT110" s="895"/>
      <c r="BU110" s="895"/>
      <c r="BV110" s="895">
        <v>1329095131</v>
      </c>
      <c r="BW110" s="895"/>
      <c r="BX110" s="895"/>
      <c r="BY110" s="895"/>
      <c r="BZ110" s="895"/>
      <c r="CA110" s="895">
        <v>1284365735</v>
      </c>
      <c r="CB110" s="895"/>
      <c r="CC110" s="895"/>
      <c r="CD110" s="895"/>
      <c r="CE110" s="895"/>
      <c r="CF110" s="908">
        <v>332.9</v>
      </c>
      <c r="CG110" s="909"/>
      <c r="CH110" s="909"/>
      <c r="CI110" s="909"/>
      <c r="CJ110" s="909"/>
      <c r="CK110" s="910" t="s">
        <v>406</v>
      </c>
      <c r="CL110" s="911"/>
      <c r="CM110" s="893" t="s">
        <v>407</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410303</v>
      </c>
      <c r="DH110" s="895"/>
      <c r="DI110" s="895"/>
      <c r="DJ110" s="895"/>
      <c r="DK110" s="895"/>
      <c r="DL110" s="895">
        <v>310421</v>
      </c>
      <c r="DM110" s="895"/>
      <c r="DN110" s="895"/>
      <c r="DO110" s="895"/>
      <c r="DP110" s="895"/>
      <c r="DQ110" s="895">
        <v>208755</v>
      </c>
      <c r="DR110" s="895"/>
      <c r="DS110" s="895"/>
      <c r="DT110" s="895"/>
      <c r="DU110" s="895"/>
      <c r="DV110" s="896">
        <v>0.1</v>
      </c>
      <c r="DW110" s="896"/>
      <c r="DX110" s="896"/>
      <c r="DY110" s="896"/>
      <c r="DZ110" s="897"/>
    </row>
    <row r="111" spans="1:131" s="208" customFormat="1" ht="26.25" customHeight="1" x14ac:dyDescent="0.15">
      <c r="A111" s="898" t="s">
        <v>408</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409</v>
      </c>
      <c r="BA111" s="887"/>
      <c r="BB111" s="887"/>
      <c r="BC111" s="887"/>
      <c r="BD111" s="887"/>
      <c r="BE111" s="887"/>
      <c r="BF111" s="887"/>
      <c r="BG111" s="887"/>
      <c r="BH111" s="887"/>
      <c r="BI111" s="887"/>
      <c r="BJ111" s="887"/>
      <c r="BK111" s="887"/>
      <c r="BL111" s="887"/>
      <c r="BM111" s="887"/>
      <c r="BN111" s="887"/>
      <c r="BO111" s="887"/>
      <c r="BP111" s="888"/>
      <c r="BQ111" s="889">
        <v>5062535</v>
      </c>
      <c r="BR111" s="890"/>
      <c r="BS111" s="890"/>
      <c r="BT111" s="890"/>
      <c r="BU111" s="890"/>
      <c r="BV111" s="890">
        <v>4931058</v>
      </c>
      <c r="BW111" s="890"/>
      <c r="BX111" s="890"/>
      <c r="BY111" s="890"/>
      <c r="BZ111" s="890"/>
      <c r="CA111" s="890">
        <v>5047638</v>
      </c>
      <c r="CB111" s="890"/>
      <c r="CC111" s="890"/>
      <c r="CD111" s="890"/>
      <c r="CE111" s="890"/>
      <c r="CF111" s="884">
        <v>1.3</v>
      </c>
      <c r="CG111" s="885"/>
      <c r="CH111" s="885"/>
      <c r="CI111" s="885"/>
      <c r="CJ111" s="885"/>
      <c r="CK111" s="912"/>
      <c r="CL111" s="913"/>
      <c r="CM111" s="886" t="s">
        <v>410</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411</v>
      </c>
      <c r="B112" s="924"/>
      <c r="C112" s="887" t="s">
        <v>412</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10000000</v>
      </c>
      <c r="AB112" s="917"/>
      <c r="AC112" s="917"/>
      <c r="AD112" s="917"/>
      <c r="AE112" s="918"/>
      <c r="AF112" s="919">
        <v>9666667</v>
      </c>
      <c r="AG112" s="917"/>
      <c r="AH112" s="917"/>
      <c r="AI112" s="917"/>
      <c r="AJ112" s="918"/>
      <c r="AK112" s="919">
        <v>9400000</v>
      </c>
      <c r="AL112" s="917"/>
      <c r="AM112" s="917"/>
      <c r="AN112" s="917"/>
      <c r="AO112" s="918"/>
      <c r="AP112" s="920">
        <v>2.4</v>
      </c>
      <c r="AQ112" s="921"/>
      <c r="AR112" s="921"/>
      <c r="AS112" s="921"/>
      <c r="AT112" s="922"/>
      <c r="AU112" s="872"/>
      <c r="AV112" s="873"/>
      <c r="AW112" s="873"/>
      <c r="AX112" s="873"/>
      <c r="AY112" s="873"/>
      <c r="AZ112" s="886" t="s">
        <v>413</v>
      </c>
      <c r="BA112" s="887"/>
      <c r="BB112" s="887"/>
      <c r="BC112" s="887"/>
      <c r="BD112" s="887"/>
      <c r="BE112" s="887"/>
      <c r="BF112" s="887"/>
      <c r="BG112" s="887"/>
      <c r="BH112" s="887"/>
      <c r="BI112" s="887"/>
      <c r="BJ112" s="887"/>
      <c r="BK112" s="887"/>
      <c r="BL112" s="887"/>
      <c r="BM112" s="887"/>
      <c r="BN112" s="887"/>
      <c r="BO112" s="887"/>
      <c r="BP112" s="888"/>
      <c r="BQ112" s="889">
        <v>6009827</v>
      </c>
      <c r="BR112" s="890"/>
      <c r="BS112" s="890"/>
      <c r="BT112" s="890"/>
      <c r="BU112" s="890"/>
      <c r="BV112" s="890">
        <v>6158890</v>
      </c>
      <c r="BW112" s="890"/>
      <c r="BX112" s="890"/>
      <c r="BY112" s="890"/>
      <c r="BZ112" s="890"/>
      <c r="CA112" s="890">
        <v>5779828</v>
      </c>
      <c r="CB112" s="890"/>
      <c r="CC112" s="890"/>
      <c r="CD112" s="890"/>
      <c r="CE112" s="890"/>
      <c r="CF112" s="884">
        <v>1.5</v>
      </c>
      <c r="CG112" s="885"/>
      <c r="CH112" s="885"/>
      <c r="CI112" s="885"/>
      <c r="CJ112" s="885"/>
      <c r="CK112" s="912"/>
      <c r="CL112" s="913"/>
      <c r="CM112" s="886" t="s">
        <v>414</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15">
      <c r="A113" s="925"/>
      <c r="B113" s="926"/>
      <c r="C113" s="887" t="s">
        <v>415</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448368</v>
      </c>
      <c r="AB113" s="917"/>
      <c r="AC113" s="917"/>
      <c r="AD113" s="917"/>
      <c r="AE113" s="918"/>
      <c r="AF113" s="919">
        <v>408974</v>
      </c>
      <c r="AG113" s="917"/>
      <c r="AH113" s="917"/>
      <c r="AI113" s="917"/>
      <c r="AJ113" s="918"/>
      <c r="AK113" s="919">
        <v>268410</v>
      </c>
      <c r="AL113" s="917"/>
      <c r="AM113" s="917"/>
      <c r="AN113" s="917"/>
      <c r="AO113" s="918"/>
      <c r="AP113" s="920">
        <v>0.1</v>
      </c>
      <c r="AQ113" s="921"/>
      <c r="AR113" s="921"/>
      <c r="AS113" s="921"/>
      <c r="AT113" s="922"/>
      <c r="AU113" s="872"/>
      <c r="AV113" s="873"/>
      <c r="AW113" s="873"/>
      <c r="AX113" s="873"/>
      <c r="AY113" s="873"/>
      <c r="AZ113" s="886" t="s">
        <v>416</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417</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15">
      <c r="A114" s="925"/>
      <c r="B114" s="926"/>
      <c r="C114" s="887" t="s">
        <v>418</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419</v>
      </c>
      <c r="BA114" s="887"/>
      <c r="BB114" s="887"/>
      <c r="BC114" s="887"/>
      <c r="BD114" s="887"/>
      <c r="BE114" s="887"/>
      <c r="BF114" s="887"/>
      <c r="BG114" s="887"/>
      <c r="BH114" s="887"/>
      <c r="BI114" s="887"/>
      <c r="BJ114" s="887"/>
      <c r="BK114" s="887"/>
      <c r="BL114" s="887"/>
      <c r="BM114" s="887"/>
      <c r="BN114" s="887"/>
      <c r="BO114" s="887"/>
      <c r="BP114" s="888"/>
      <c r="BQ114" s="889">
        <v>148096893</v>
      </c>
      <c r="BR114" s="890"/>
      <c r="BS114" s="890"/>
      <c r="BT114" s="890"/>
      <c r="BU114" s="890"/>
      <c r="BV114" s="890">
        <v>142645078</v>
      </c>
      <c r="BW114" s="890"/>
      <c r="BX114" s="890"/>
      <c r="BY114" s="890"/>
      <c r="BZ114" s="890"/>
      <c r="CA114" s="890">
        <v>140202611</v>
      </c>
      <c r="CB114" s="890"/>
      <c r="CC114" s="890"/>
      <c r="CD114" s="890"/>
      <c r="CE114" s="890"/>
      <c r="CF114" s="884">
        <v>36.299999999999997</v>
      </c>
      <c r="CG114" s="885"/>
      <c r="CH114" s="885"/>
      <c r="CI114" s="885"/>
      <c r="CJ114" s="885"/>
      <c r="CK114" s="912"/>
      <c r="CL114" s="913"/>
      <c r="CM114" s="886" t="s">
        <v>420</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1735081</v>
      </c>
      <c r="DH114" s="890"/>
      <c r="DI114" s="890"/>
      <c r="DJ114" s="890"/>
      <c r="DK114" s="890"/>
      <c r="DL114" s="890">
        <v>1777590</v>
      </c>
      <c r="DM114" s="890"/>
      <c r="DN114" s="890"/>
      <c r="DO114" s="890"/>
      <c r="DP114" s="890"/>
      <c r="DQ114" s="890">
        <v>1572936</v>
      </c>
      <c r="DR114" s="890"/>
      <c r="DS114" s="890"/>
      <c r="DT114" s="890"/>
      <c r="DU114" s="890"/>
      <c r="DV114" s="891">
        <v>0.4</v>
      </c>
      <c r="DW114" s="891"/>
      <c r="DX114" s="891"/>
      <c r="DY114" s="891"/>
      <c r="DZ114" s="892"/>
    </row>
    <row r="115" spans="1:130" s="208" customFormat="1" ht="26.25" customHeight="1" x14ac:dyDescent="0.15">
      <c r="A115" s="925"/>
      <c r="B115" s="926"/>
      <c r="C115" s="887" t="s">
        <v>421</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716702</v>
      </c>
      <c r="AB115" s="917"/>
      <c r="AC115" s="917"/>
      <c r="AD115" s="917"/>
      <c r="AE115" s="918"/>
      <c r="AF115" s="919">
        <v>712022</v>
      </c>
      <c r="AG115" s="917"/>
      <c r="AH115" s="917"/>
      <c r="AI115" s="917"/>
      <c r="AJ115" s="918"/>
      <c r="AK115" s="919">
        <v>577540</v>
      </c>
      <c r="AL115" s="917"/>
      <c r="AM115" s="917"/>
      <c r="AN115" s="917"/>
      <c r="AO115" s="918"/>
      <c r="AP115" s="920">
        <v>0.1</v>
      </c>
      <c r="AQ115" s="921"/>
      <c r="AR115" s="921"/>
      <c r="AS115" s="921"/>
      <c r="AT115" s="922"/>
      <c r="AU115" s="872"/>
      <c r="AV115" s="873"/>
      <c r="AW115" s="873"/>
      <c r="AX115" s="873"/>
      <c r="AY115" s="873"/>
      <c r="AZ115" s="886" t="s">
        <v>422</v>
      </c>
      <c r="BA115" s="887"/>
      <c r="BB115" s="887"/>
      <c r="BC115" s="887"/>
      <c r="BD115" s="887"/>
      <c r="BE115" s="887"/>
      <c r="BF115" s="887"/>
      <c r="BG115" s="887"/>
      <c r="BH115" s="887"/>
      <c r="BI115" s="887"/>
      <c r="BJ115" s="887"/>
      <c r="BK115" s="887"/>
      <c r="BL115" s="887"/>
      <c r="BM115" s="887"/>
      <c r="BN115" s="887"/>
      <c r="BO115" s="887"/>
      <c r="BP115" s="888"/>
      <c r="BQ115" s="889">
        <v>3208512</v>
      </c>
      <c r="BR115" s="890"/>
      <c r="BS115" s="890"/>
      <c r="BT115" s="890"/>
      <c r="BU115" s="890"/>
      <c r="BV115" s="890">
        <v>3125823</v>
      </c>
      <c r="BW115" s="890"/>
      <c r="BX115" s="890"/>
      <c r="BY115" s="890"/>
      <c r="BZ115" s="890"/>
      <c r="CA115" s="890">
        <v>2926979</v>
      </c>
      <c r="CB115" s="890"/>
      <c r="CC115" s="890"/>
      <c r="CD115" s="890"/>
      <c r="CE115" s="890"/>
      <c r="CF115" s="884">
        <v>0.8</v>
      </c>
      <c r="CG115" s="885"/>
      <c r="CH115" s="885"/>
      <c r="CI115" s="885"/>
      <c r="CJ115" s="885"/>
      <c r="CK115" s="912"/>
      <c r="CL115" s="913"/>
      <c r="CM115" s="886" t="s">
        <v>423</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507286</v>
      </c>
      <c r="DH115" s="890"/>
      <c r="DI115" s="890"/>
      <c r="DJ115" s="890"/>
      <c r="DK115" s="890"/>
      <c r="DL115" s="890">
        <v>1253097</v>
      </c>
      <c r="DM115" s="890"/>
      <c r="DN115" s="890"/>
      <c r="DO115" s="890"/>
      <c r="DP115" s="890"/>
      <c r="DQ115" s="890">
        <v>1733318</v>
      </c>
      <c r="DR115" s="890"/>
      <c r="DS115" s="890"/>
      <c r="DT115" s="890"/>
      <c r="DU115" s="890"/>
      <c r="DV115" s="891">
        <v>0.4</v>
      </c>
      <c r="DW115" s="891"/>
      <c r="DX115" s="891"/>
      <c r="DY115" s="891"/>
      <c r="DZ115" s="892"/>
    </row>
    <row r="116" spans="1:130" s="208" customFormat="1" ht="26.25" customHeight="1" x14ac:dyDescent="0.15">
      <c r="A116" s="927"/>
      <c r="B116" s="928"/>
      <c r="C116" s="929" t="s">
        <v>424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425</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v>3029800</v>
      </c>
      <c r="BW116" s="890"/>
      <c r="BX116" s="890"/>
      <c r="BY116" s="890"/>
      <c r="BZ116" s="890"/>
      <c r="CA116" s="890">
        <v>2874200</v>
      </c>
      <c r="CB116" s="890"/>
      <c r="CC116" s="890"/>
      <c r="CD116" s="890"/>
      <c r="CE116" s="890"/>
      <c r="CF116" s="884">
        <v>0.7</v>
      </c>
      <c r="CG116" s="885"/>
      <c r="CH116" s="885"/>
      <c r="CI116" s="885"/>
      <c r="CJ116" s="885"/>
      <c r="CK116" s="912"/>
      <c r="CL116" s="913"/>
      <c r="CM116" s="886" t="s">
        <v>426</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427</v>
      </c>
      <c r="Z117" s="858"/>
      <c r="AA117" s="939">
        <v>99217923</v>
      </c>
      <c r="AB117" s="940"/>
      <c r="AC117" s="940"/>
      <c r="AD117" s="940"/>
      <c r="AE117" s="941"/>
      <c r="AF117" s="942">
        <v>98320591</v>
      </c>
      <c r="AG117" s="940"/>
      <c r="AH117" s="940"/>
      <c r="AI117" s="940"/>
      <c r="AJ117" s="941"/>
      <c r="AK117" s="942">
        <v>96470839</v>
      </c>
      <c r="AL117" s="940"/>
      <c r="AM117" s="940"/>
      <c r="AN117" s="940"/>
      <c r="AO117" s="941"/>
      <c r="AP117" s="943"/>
      <c r="AQ117" s="944"/>
      <c r="AR117" s="944"/>
      <c r="AS117" s="944"/>
      <c r="AT117" s="945"/>
      <c r="AU117" s="872"/>
      <c r="AV117" s="873"/>
      <c r="AW117" s="873"/>
      <c r="AX117" s="873"/>
      <c r="AY117" s="873"/>
      <c r="AZ117" s="886" t="s">
        <v>428</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429</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403</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401</v>
      </c>
      <c r="AB118" s="857"/>
      <c r="AC118" s="857"/>
      <c r="AD118" s="857"/>
      <c r="AE118" s="858"/>
      <c r="AF118" s="856" t="s">
        <v>299</v>
      </c>
      <c r="AG118" s="857"/>
      <c r="AH118" s="857"/>
      <c r="AI118" s="857"/>
      <c r="AJ118" s="858"/>
      <c r="AK118" s="856" t="s">
        <v>298</v>
      </c>
      <c r="AL118" s="857"/>
      <c r="AM118" s="857"/>
      <c r="AN118" s="857"/>
      <c r="AO118" s="858"/>
      <c r="AP118" s="934" t="s">
        <v>402</v>
      </c>
      <c r="AQ118" s="935"/>
      <c r="AR118" s="935"/>
      <c r="AS118" s="935"/>
      <c r="AT118" s="936"/>
      <c r="AU118" s="872"/>
      <c r="AV118" s="873"/>
      <c r="AW118" s="873"/>
      <c r="AX118" s="873"/>
      <c r="AY118" s="873"/>
      <c r="AZ118" s="937" t="s">
        <v>430</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431</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406</v>
      </c>
      <c r="B119" s="911"/>
      <c r="C119" s="893" t="s">
        <v>407</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134028</v>
      </c>
      <c r="AB119" s="864"/>
      <c r="AC119" s="864"/>
      <c r="AD119" s="864"/>
      <c r="AE119" s="865"/>
      <c r="AF119" s="866">
        <v>134619</v>
      </c>
      <c r="AG119" s="864"/>
      <c r="AH119" s="864"/>
      <c r="AI119" s="864"/>
      <c r="AJ119" s="865"/>
      <c r="AK119" s="866">
        <v>106446</v>
      </c>
      <c r="AL119" s="864"/>
      <c r="AM119" s="864"/>
      <c r="AN119" s="864"/>
      <c r="AO119" s="865"/>
      <c r="AP119" s="867">
        <v>0</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432</v>
      </c>
      <c r="BP119" s="959"/>
      <c r="BQ119" s="954">
        <v>1528408763</v>
      </c>
      <c r="BR119" s="955"/>
      <c r="BS119" s="955"/>
      <c r="BT119" s="955"/>
      <c r="BU119" s="955"/>
      <c r="BV119" s="955">
        <v>1485955980</v>
      </c>
      <c r="BW119" s="955"/>
      <c r="BX119" s="955"/>
      <c r="BY119" s="955"/>
      <c r="BZ119" s="955"/>
      <c r="CA119" s="955">
        <v>1438322791</v>
      </c>
      <c r="CB119" s="955"/>
      <c r="CC119" s="955"/>
      <c r="CD119" s="955"/>
      <c r="CE119" s="955"/>
      <c r="CF119" s="956"/>
      <c r="CG119" s="957"/>
      <c r="CH119" s="957"/>
      <c r="CI119" s="957"/>
      <c r="CJ119" s="958"/>
      <c r="CK119" s="914"/>
      <c r="CL119" s="915"/>
      <c r="CM119" s="937" t="s">
        <v>433</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2409865</v>
      </c>
      <c r="DH119" s="890"/>
      <c r="DI119" s="890"/>
      <c r="DJ119" s="890"/>
      <c r="DK119" s="890"/>
      <c r="DL119" s="890">
        <v>1589950</v>
      </c>
      <c r="DM119" s="890"/>
      <c r="DN119" s="890"/>
      <c r="DO119" s="890"/>
      <c r="DP119" s="890"/>
      <c r="DQ119" s="890">
        <v>1532629</v>
      </c>
      <c r="DR119" s="890"/>
      <c r="DS119" s="890"/>
      <c r="DT119" s="890"/>
      <c r="DU119" s="890"/>
      <c r="DV119" s="891">
        <v>0.4</v>
      </c>
      <c r="DW119" s="891"/>
      <c r="DX119" s="891"/>
      <c r="DY119" s="891"/>
      <c r="DZ119" s="892"/>
    </row>
    <row r="120" spans="1:130" s="208" customFormat="1" ht="26.25" customHeight="1" x14ac:dyDescent="0.15">
      <c r="A120" s="1019"/>
      <c r="B120" s="913"/>
      <c r="C120" s="886" t="s">
        <v>410</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434</v>
      </c>
      <c r="AV120" s="947"/>
      <c r="AW120" s="947"/>
      <c r="AX120" s="947"/>
      <c r="AY120" s="948"/>
      <c r="AZ120" s="893" t="s">
        <v>435</v>
      </c>
      <c r="BA120" s="861"/>
      <c r="BB120" s="861"/>
      <c r="BC120" s="861"/>
      <c r="BD120" s="861"/>
      <c r="BE120" s="861"/>
      <c r="BF120" s="861"/>
      <c r="BG120" s="861"/>
      <c r="BH120" s="861"/>
      <c r="BI120" s="861"/>
      <c r="BJ120" s="861"/>
      <c r="BK120" s="861"/>
      <c r="BL120" s="861"/>
      <c r="BM120" s="861"/>
      <c r="BN120" s="861"/>
      <c r="BO120" s="861"/>
      <c r="BP120" s="862"/>
      <c r="BQ120" s="894">
        <v>146629555</v>
      </c>
      <c r="BR120" s="895"/>
      <c r="BS120" s="895"/>
      <c r="BT120" s="895"/>
      <c r="BU120" s="895"/>
      <c r="BV120" s="895">
        <v>145744999</v>
      </c>
      <c r="BW120" s="895"/>
      <c r="BX120" s="895"/>
      <c r="BY120" s="895"/>
      <c r="BZ120" s="895"/>
      <c r="CA120" s="895">
        <v>150609856</v>
      </c>
      <c r="CB120" s="895"/>
      <c r="CC120" s="895"/>
      <c r="CD120" s="895"/>
      <c r="CE120" s="895"/>
      <c r="CF120" s="908">
        <v>39</v>
      </c>
      <c r="CG120" s="909"/>
      <c r="CH120" s="909"/>
      <c r="CI120" s="909"/>
      <c r="CJ120" s="909"/>
      <c r="CK120" s="963" t="s">
        <v>436</v>
      </c>
      <c r="CL120" s="964"/>
      <c r="CM120" s="964"/>
      <c r="CN120" s="964"/>
      <c r="CO120" s="965"/>
      <c r="CP120" s="971" t="s">
        <v>385</v>
      </c>
      <c r="CQ120" s="972"/>
      <c r="CR120" s="972"/>
      <c r="CS120" s="972"/>
      <c r="CT120" s="972"/>
      <c r="CU120" s="972"/>
      <c r="CV120" s="972"/>
      <c r="CW120" s="972"/>
      <c r="CX120" s="972"/>
      <c r="CY120" s="972"/>
      <c r="CZ120" s="972"/>
      <c r="DA120" s="972"/>
      <c r="DB120" s="972"/>
      <c r="DC120" s="972"/>
      <c r="DD120" s="972"/>
      <c r="DE120" s="972"/>
      <c r="DF120" s="973"/>
      <c r="DG120" s="894">
        <v>2836044</v>
      </c>
      <c r="DH120" s="895"/>
      <c r="DI120" s="895"/>
      <c r="DJ120" s="895"/>
      <c r="DK120" s="895"/>
      <c r="DL120" s="895">
        <v>2853279</v>
      </c>
      <c r="DM120" s="895"/>
      <c r="DN120" s="895"/>
      <c r="DO120" s="895"/>
      <c r="DP120" s="895"/>
      <c r="DQ120" s="895">
        <v>2864758</v>
      </c>
      <c r="DR120" s="895"/>
      <c r="DS120" s="895"/>
      <c r="DT120" s="895"/>
      <c r="DU120" s="895"/>
      <c r="DV120" s="896">
        <v>0.7</v>
      </c>
      <c r="DW120" s="896"/>
      <c r="DX120" s="896"/>
      <c r="DY120" s="896"/>
      <c r="DZ120" s="897"/>
    </row>
    <row r="121" spans="1:130" s="208" customFormat="1" ht="26.25" customHeight="1" x14ac:dyDescent="0.15">
      <c r="A121" s="1019"/>
      <c r="B121" s="913"/>
      <c r="C121" s="960" t="s">
        <v>437</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438</v>
      </c>
      <c r="BA121" s="887"/>
      <c r="BB121" s="887"/>
      <c r="BC121" s="887"/>
      <c r="BD121" s="887"/>
      <c r="BE121" s="887"/>
      <c r="BF121" s="887"/>
      <c r="BG121" s="887"/>
      <c r="BH121" s="887"/>
      <c r="BI121" s="887"/>
      <c r="BJ121" s="887"/>
      <c r="BK121" s="887"/>
      <c r="BL121" s="887"/>
      <c r="BM121" s="887"/>
      <c r="BN121" s="887"/>
      <c r="BO121" s="887"/>
      <c r="BP121" s="888"/>
      <c r="BQ121" s="889">
        <v>12030799</v>
      </c>
      <c r="BR121" s="890"/>
      <c r="BS121" s="890"/>
      <c r="BT121" s="890"/>
      <c r="BU121" s="890"/>
      <c r="BV121" s="890">
        <v>11410917</v>
      </c>
      <c r="BW121" s="890"/>
      <c r="BX121" s="890"/>
      <c r="BY121" s="890"/>
      <c r="BZ121" s="890"/>
      <c r="CA121" s="890">
        <v>11431046</v>
      </c>
      <c r="CB121" s="890"/>
      <c r="CC121" s="890"/>
      <c r="CD121" s="890"/>
      <c r="CE121" s="890"/>
      <c r="CF121" s="884">
        <v>3</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v>1259616</v>
      </c>
      <c r="DH121" s="890"/>
      <c r="DI121" s="890"/>
      <c r="DJ121" s="890"/>
      <c r="DK121" s="890"/>
      <c r="DL121" s="890">
        <v>1681256</v>
      </c>
      <c r="DM121" s="890"/>
      <c r="DN121" s="890"/>
      <c r="DO121" s="890"/>
      <c r="DP121" s="890"/>
      <c r="DQ121" s="890">
        <v>1531511</v>
      </c>
      <c r="DR121" s="890"/>
      <c r="DS121" s="890"/>
      <c r="DT121" s="890"/>
      <c r="DU121" s="890"/>
      <c r="DV121" s="891">
        <v>0.4</v>
      </c>
      <c r="DW121" s="891"/>
      <c r="DX121" s="891"/>
      <c r="DY121" s="891"/>
      <c r="DZ121" s="892"/>
    </row>
    <row r="122" spans="1:130" s="208" customFormat="1" ht="26.25" customHeight="1" x14ac:dyDescent="0.15">
      <c r="A122" s="1019"/>
      <c r="B122" s="913"/>
      <c r="C122" s="886" t="s">
        <v>420</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322888</v>
      </c>
      <c r="AB122" s="917"/>
      <c r="AC122" s="917"/>
      <c r="AD122" s="917"/>
      <c r="AE122" s="918"/>
      <c r="AF122" s="919">
        <v>376248</v>
      </c>
      <c r="AG122" s="917"/>
      <c r="AH122" s="917"/>
      <c r="AI122" s="917"/>
      <c r="AJ122" s="918"/>
      <c r="AK122" s="919">
        <v>189569</v>
      </c>
      <c r="AL122" s="917"/>
      <c r="AM122" s="917"/>
      <c r="AN122" s="917"/>
      <c r="AO122" s="918"/>
      <c r="AP122" s="920">
        <v>0</v>
      </c>
      <c r="AQ122" s="921"/>
      <c r="AR122" s="921"/>
      <c r="AS122" s="921"/>
      <c r="AT122" s="922"/>
      <c r="AU122" s="949"/>
      <c r="AV122" s="950"/>
      <c r="AW122" s="950"/>
      <c r="AX122" s="950"/>
      <c r="AY122" s="951"/>
      <c r="AZ122" s="937" t="s">
        <v>439</v>
      </c>
      <c r="BA122" s="929"/>
      <c r="BB122" s="929"/>
      <c r="BC122" s="929"/>
      <c r="BD122" s="929"/>
      <c r="BE122" s="929"/>
      <c r="BF122" s="929"/>
      <c r="BG122" s="929"/>
      <c r="BH122" s="929"/>
      <c r="BI122" s="929"/>
      <c r="BJ122" s="929"/>
      <c r="BK122" s="929"/>
      <c r="BL122" s="929"/>
      <c r="BM122" s="929"/>
      <c r="BN122" s="929"/>
      <c r="BO122" s="929"/>
      <c r="BP122" s="930"/>
      <c r="BQ122" s="954">
        <v>737896996</v>
      </c>
      <c r="BR122" s="955"/>
      <c r="BS122" s="955"/>
      <c r="BT122" s="955"/>
      <c r="BU122" s="955"/>
      <c r="BV122" s="955">
        <v>708318894</v>
      </c>
      <c r="BW122" s="955"/>
      <c r="BX122" s="955"/>
      <c r="BY122" s="955"/>
      <c r="BZ122" s="955"/>
      <c r="CA122" s="955">
        <v>668598583</v>
      </c>
      <c r="CB122" s="955"/>
      <c r="CC122" s="955"/>
      <c r="CD122" s="955"/>
      <c r="CE122" s="955"/>
      <c r="CF122" s="974">
        <v>173.3</v>
      </c>
      <c r="CG122" s="975"/>
      <c r="CH122" s="975"/>
      <c r="CI122" s="975"/>
      <c r="CJ122" s="975"/>
      <c r="CK122" s="966"/>
      <c r="CL122" s="967"/>
      <c r="CM122" s="967"/>
      <c r="CN122" s="967"/>
      <c r="CO122" s="968"/>
      <c r="CP122" s="976" t="s">
        <v>382</v>
      </c>
      <c r="CQ122" s="977"/>
      <c r="CR122" s="977"/>
      <c r="CS122" s="977"/>
      <c r="CT122" s="977"/>
      <c r="CU122" s="977"/>
      <c r="CV122" s="977"/>
      <c r="CW122" s="977"/>
      <c r="CX122" s="977"/>
      <c r="CY122" s="977"/>
      <c r="CZ122" s="977"/>
      <c r="DA122" s="977"/>
      <c r="DB122" s="977"/>
      <c r="DC122" s="977"/>
      <c r="DD122" s="977"/>
      <c r="DE122" s="977"/>
      <c r="DF122" s="978"/>
      <c r="DG122" s="889">
        <v>1900868</v>
      </c>
      <c r="DH122" s="890"/>
      <c r="DI122" s="890"/>
      <c r="DJ122" s="890"/>
      <c r="DK122" s="890"/>
      <c r="DL122" s="890">
        <v>1615128</v>
      </c>
      <c r="DM122" s="890"/>
      <c r="DN122" s="890"/>
      <c r="DO122" s="890"/>
      <c r="DP122" s="890"/>
      <c r="DQ122" s="890">
        <v>1377828</v>
      </c>
      <c r="DR122" s="890"/>
      <c r="DS122" s="890"/>
      <c r="DT122" s="890"/>
      <c r="DU122" s="890"/>
      <c r="DV122" s="891">
        <v>0.4</v>
      </c>
      <c r="DW122" s="891"/>
      <c r="DX122" s="891"/>
      <c r="DY122" s="891"/>
      <c r="DZ122" s="892"/>
    </row>
    <row r="123" spans="1:130" s="208" customFormat="1" ht="26.25" customHeight="1" x14ac:dyDescent="0.15">
      <c r="A123" s="1019"/>
      <c r="B123" s="913"/>
      <c r="C123" s="886" t="s">
        <v>426</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440</v>
      </c>
      <c r="BP123" s="959"/>
      <c r="BQ123" s="1025">
        <v>896557350</v>
      </c>
      <c r="BR123" s="1026"/>
      <c r="BS123" s="1026"/>
      <c r="BT123" s="1026"/>
      <c r="BU123" s="1026"/>
      <c r="BV123" s="1026">
        <v>865474810</v>
      </c>
      <c r="BW123" s="1026"/>
      <c r="BX123" s="1026"/>
      <c r="BY123" s="1026"/>
      <c r="BZ123" s="1026"/>
      <c r="CA123" s="1026">
        <v>830639485</v>
      </c>
      <c r="CB123" s="1026"/>
      <c r="CC123" s="1026"/>
      <c r="CD123" s="1026"/>
      <c r="CE123" s="1026"/>
      <c r="CF123" s="956"/>
      <c r="CG123" s="957"/>
      <c r="CH123" s="957"/>
      <c r="CI123" s="957"/>
      <c r="CJ123" s="958"/>
      <c r="CK123" s="966"/>
      <c r="CL123" s="967"/>
      <c r="CM123" s="967"/>
      <c r="CN123" s="967"/>
      <c r="CO123" s="968"/>
      <c r="CP123" s="976" t="s">
        <v>379</v>
      </c>
      <c r="CQ123" s="977"/>
      <c r="CR123" s="977"/>
      <c r="CS123" s="977"/>
      <c r="CT123" s="977"/>
      <c r="CU123" s="977"/>
      <c r="CV123" s="977"/>
      <c r="CW123" s="977"/>
      <c r="CX123" s="977"/>
      <c r="CY123" s="977"/>
      <c r="CZ123" s="977"/>
      <c r="DA123" s="977"/>
      <c r="DB123" s="977"/>
      <c r="DC123" s="977"/>
      <c r="DD123" s="977"/>
      <c r="DE123" s="977"/>
      <c r="DF123" s="978"/>
      <c r="DG123" s="889">
        <v>9133</v>
      </c>
      <c r="DH123" s="890"/>
      <c r="DI123" s="890"/>
      <c r="DJ123" s="890"/>
      <c r="DK123" s="890"/>
      <c r="DL123" s="890">
        <v>6913</v>
      </c>
      <c r="DM123" s="890"/>
      <c r="DN123" s="890"/>
      <c r="DO123" s="890"/>
      <c r="DP123" s="890"/>
      <c r="DQ123" s="890">
        <v>4828</v>
      </c>
      <c r="DR123" s="890"/>
      <c r="DS123" s="890"/>
      <c r="DT123" s="890"/>
      <c r="DU123" s="890"/>
      <c r="DV123" s="891">
        <v>0</v>
      </c>
      <c r="DW123" s="891"/>
      <c r="DX123" s="891"/>
      <c r="DY123" s="891"/>
      <c r="DZ123" s="892"/>
    </row>
    <row r="124" spans="1:130" s="208" customFormat="1" ht="26.25" customHeight="1" thickBot="1" x14ac:dyDescent="0.2">
      <c r="A124" s="1019"/>
      <c r="B124" s="913"/>
      <c r="C124" s="886" t="s">
        <v>429</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v>16753</v>
      </c>
      <c r="AB124" s="917"/>
      <c r="AC124" s="917"/>
      <c r="AD124" s="917"/>
      <c r="AE124" s="918"/>
      <c r="AF124" s="919">
        <v>31656</v>
      </c>
      <c r="AG124" s="917"/>
      <c r="AH124" s="917"/>
      <c r="AI124" s="917"/>
      <c r="AJ124" s="918"/>
      <c r="AK124" s="919">
        <v>31714</v>
      </c>
      <c r="AL124" s="917"/>
      <c r="AM124" s="917"/>
      <c r="AN124" s="917"/>
      <c r="AO124" s="918"/>
      <c r="AP124" s="920">
        <v>0</v>
      </c>
      <c r="AQ124" s="921"/>
      <c r="AR124" s="921"/>
      <c r="AS124" s="921"/>
      <c r="AT124" s="922"/>
      <c r="AU124" s="1021" t="s">
        <v>441</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169.9</v>
      </c>
      <c r="BR124" s="986"/>
      <c r="BS124" s="986"/>
      <c r="BT124" s="986"/>
      <c r="BU124" s="986"/>
      <c r="BV124" s="986">
        <v>164.6</v>
      </c>
      <c r="BW124" s="986"/>
      <c r="BX124" s="986"/>
      <c r="BY124" s="986"/>
      <c r="BZ124" s="986"/>
      <c r="CA124" s="986">
        <v>157.5</v>
      </c>
      <c r="CB124" s="986"/>
      <c r="CC124" s="986"/>
      <c r="CD124" s="986"/>
      <c r="CE124" s="986"/>
      <c r="CF124" s="987"/>
      <c r="CG124" s="988"/>
      <c r="CH124" s="988"/>
      <c r="CI124" s="988"/>
      <c r="CJ124" s="989"/>
      <c r="CK124" s="969"/>
      <c r="CL124" s="969"/>
      <c r="CM124" s="969"/>
      <c r="CN124" s="969"/>
      <c r="CO124" s="970"/>
      <c r="CP124" s="990" t="s">
        <v>442</v>
      </c>
      <c r="CQ124" s="991"/>
      <c r="CR124" s="991"/>
      <c r="CS124" s="991"/>
      <c r="CT124" s="991"/>
      <c r="CU124" s="991"/>
      <c r="CV124" s="991"/>
      <c r="CW124" s="991"/>
      <c r="CX124" s="991"/>
      <c r="CY124" s="991"/>
      <c r="CZ124" s="991"/>
      <c r="DA124" s="991"/>
      <c r="DB124" s="991"/>
      <c r="DC124" s="991"/>
      <c r="DD124" s="991"/>
      <c r="DE124" s="991"/>
      <c r="DF124" s="992"/>
      <c r="DG124" s="954">
        <v>4166</v>
      </c>
      <c r="DH124" s="955"/>
      <c r="DI124" s="955"/>
      <c r="DJ124" s="955"/>
      <c r="DK124" s="955"/>
      <c r="DL124" s="955">
        <v>2314</v>
      </c>
      <c r="DM124" s="955"/>
      <c r="DN124" s="955"/>
      <c r="DO124" s="955"/>
      <c r="DP124" s="955"/>
      <c r="DQ124" s="955">
        <v>903</v>
      </c>
      <c r="DR124" s="955"/>
      <c r="DS124" s="955"/>
      <c r="DT124" s="955"/>
      <c r="DU124" s="955"/>
      <c r="DV124" s="979">
        <v>0</v>
      </c>
      <c r="DW124" s="979"/>
      <c r="DX124" s="979"/>
      <c r="DY124" s="979"/>
      <c r="DZ124" s="980"/>
    </row>
    <row r="125" spans="1:130" s="208" customFormat="1" ht="26.25" customHeight="1" x14ac:dyDescent="0.15">
      <c r="A125" s="1019"/>
      <c r="B125" s="913"/>
      <c r="C125" s="886" t="s">
        <v>431</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443</v>
      </c>
      <c r="CL125" s="964"/>
      <c r="CM125" s="964"/>
      <c r="CN125" s="964"/>
      <c r="CO125" s="965"/>
      <c r="CP125" s="893" t="s">
        <v>444</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433</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221322</v>
      </c>
      <c r="AB126" s="917"/>
      <c r="AC126" s="917"/>
      <c r="AD126" s="917"/>
      <c r="AE126" s="918"/>
      <c r="AF126" s="919">
        <v>129048</v>
      </c>
      <c r="AG126" s="917"/>
      <c r="AH126" s="917"/>
      <c r="AI126" s="917"/>
      <c r="AJ126" s="918"/>
      <c r="AK126" s="919">
        <v>231099</v>
      </c>
      <c r="AL126" s="917"/>
      <c r="AM126" s="917"/>
      <c r="AN126" s="917"/>
      <c r="AO126" s="918"/>
      <c r="AP126" s="920">
        <v>0.1</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445</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446</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21711</v>
      </c>
      <c r="AB127" s="917"/>
      <c r="AC127" s="917"/>
      <c r="AD127" s="917"/>
      <c r="AE127" s="918"/>
      <c r="AF127" s="919">
        <v>40451</v>
      </c>
      <c r="AG127" s="917"/>
      <c r="AH127" s="917"/>
      <c r="AI127" s="917"/>
      <c r="AJ127" s="918"/>
      <c r="AK127" s="919">
        <v>18712</v>
      </c>
      <c r="AL127" s="917"/>
      <c r="AM127" s="917"/>
      <c r="AN127" s="917"/>
      <c r="AO127" s="918"/>
      <c r="AP127" s="920">
        <v>0</v>
      </c>
      <c r="AQ127" s="921"/>
      <c r="AR127" s="921"/>
      <c r="AS127" s="921"/>
      <c r="AT127" s="922"/>
      <c r="AU127" s="210"/>
      <c r="AV127" s="210"/>
      <c r="AW127" s="210"/>
      <c r="AX127" s="993" t="s">
        <v>447</v>
      </c>
      <c r="AY127" s="994"/>
      <c r="AZ127" s="994"/>
      <c r="BA127" s="994"/>
      <c r="BB127" s="994"/>
      <c r="BC127" s="994"/>
      <c r="BD127" s="994"/>
      <c r="BE127" s="995"/>
      <c r="BF127" s="996" t="s">
        <v>448</v>
      </c>
      <c r="BG127" s="994"/>
      <c r="BH127" s="994"/>
      <c r="BI127" s="994"/>
      <c r="BJ127" s="994"/>
      <c r="BK127" s="994"/>
      <c r="BL127" s="995"/>
      <c r="BM127" s="996" t="s">
        <v>449</v>
      </c>
      <c r="BN127" s="994"/>
      <c r="BO127" s="994"/>
      <c r="BP127" s="994"/>
      <c r="BQ127" s="994"/>
      <c r="BR127" s="994"/>
      <c r="BS127" s="995"/>
      <c r="BT127" s="996" t="s">
        <v>450</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451</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452</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453</v>
      </c>
      <c r="X128" s="1005"/>
      <c r="Y128" s="1005"/>
      <c r="Z128" s="1006"/>
      <c r="AA128" s="1007">
        <v>903281</v>
      </c>
      <c r="AB128" s="1008"/>
      <c r="AC128" s="1008"/>
      <c r="AD128" s="1008"/>
      <c r="AE128" s="1009"/>
      <c r="AF128" s="1010">
        <v>1031880</v>
      </c>
      <c r="AG128" s="1008"/>
      <c r="AH128" s="1008"/>
      <c r="AI128" s="1008"/>
      <c r="AJ128" s="1009"/>
      <c r="AK128" s="1010">
        <v>2297325</v>
      </c>
      <c r="AL128" s="1008"/>
      <c r="AM128" s="1008"/>
      <c r="AN128" s="1008"/>
      <c r="AO128" s="1009"/>
      <c r="AP128" s="1011"/>
      <c r="AQ128" s="1012"/>
      <c r="AR128" s="1012"/>
      <c r="AS128" s="1012"/>
      <c r="AT128" s="1013"/>
      <c r="AU128" s="210"/>
      <c r="AV128" s="210"/>
      <c r="AW128" s="210"/>
      <c r="AX128" s="860" t="s">
        <v>454</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455</v>
      </c>
      <c r="CQ128" s="675"/>
      <c r="CR128" s="675"/>
      <c r="CS128" s="675"/>
      <c r="CT128" s="675"/>
      <c r="CU128" s="675"/>
      <c r="CV128" s="675"/>
      <c r="CW128" s="675"/>
      <c r="CX128" s="675"/>
      <c r="CY128" s="675"/>
      <c r="CZ128" s="675"/>
      <c r="DA128" s="675"/>
      <c r="DB128" s="675"/>
      <c r="DC128" s="675"/>
      <c r="DD128" s="675"/>
      <c r="DE128" s="675"/>
      <c r="DF128" s="998"/>
      <c r="DG128" s="999">
        <v>3208512</v>
      </c>
      <c r="DH128" s="1000"/>
      <c r="DI128" s="1000"/>
      <c r="DJ128" s="1000"/>
      <c r="DK128" s="1000"/>
      <c r="DL128" s="1000">
        <v>3125823</v>
      </c>
      <c r="DM128" s="1000"/>
      <c r="DN128" s="1000"/>
      <c r="DO128" s="1000"/>
      <c r="DP128" s="1000"/>
      <c r="DQ128" s="1000">
        <v>2926979</v>
      </c>
      <c r="DR128" s="1000"/>
      <c r="DS128" s="1000"/>
      <c r="DT128" s="1000"/>
      <c r="DU128" s="1000"/>
      <c r="DV128" s="1001">
        <v>0.8</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456</v>
      </c>
      <c r="X129" s="1033"/>
      <c r="Y129" s="1033"/>
      <c r="Z129" s="1034"/>
      <c r="AA129" s="916">
        <v>428688956</v>
      </c>
      <c r="AB129" s="917"/>
      <c r="AC129" s="917"/>
      <c r="AD129" s="917"/>
      <c r="AE129" s="918"/>
      <c r="AF129" s="919">
        <v>432540929</v>
      </c>
      <c r="AG129" s="917"/>
      <c r="AH129" s="917"/>
      <c r="AI129" s="917"/>
      <c r="AJ129" s="918"/>
      <c r="AK129" s="919">
        <v>438633541</v>
      </c>
      <c r="AL129" s="917"/>
      <c r="AM129" s="917"/>
      <c r="AN129" s="917"/>
      <c r="AO129" s="918"/>
      <c r="AP129" s="1035"/>
      <c r="AQ129" s="1036"/>
      <c r="AR129" s="1036"/>
      <c r="AS129" s="1036"/>
      <c r="AT129" s="1037"/>
      <c r="AU129" s="211"/>
      <c r="AV129" s="211"/>
      <c r="AW129" s="211"/>
      <c r="AX129" s="1027" t="s">
        <v>457</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458</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459</v>
      </c>
      <c r="X130" s="1033"/>
      <c r="Y130" s="1033"/>
      <c r="Z130" s="1034"/>
      <c r="AA130" s="916">
        <v>56843265</v>
      </c>
      <c r="AB130" s="917"/>
      <c r="AC130" s="917"/>
      <c r="AD130" s="917"/>
      <c r="AE130" s="918"/>
      <c r="AF130" s="919">
        <v>55721394</v>
      </c>
      <c r="AG130" s="917"/>
      <c r="AH130" s="917"/>
      <c r="AI130" s="917"/>
      <c r="AJ130" s="918"/>
      <c r="AK130" s="919">
        <v>52820298</v>
      </c>
      <c r="AL130" s="917"/>
      <c r="AM130" s="917"/>
      <c r="AN130" s="917"/>
      <c r="AO130" s="918"/>
      <c r="AP130" s="1035"/>
      <c r="AQ130" s="1036"/>
      <c r="AR130" s="1036"/>
      <c r="AS130" s="1036"/>
      <c r="AT130" s="1037"/>
      <c r="AU130" s="211"/>
      <c r="AV130" s="211"/>
      <c r="AW130" s="211"/>
      <c r="AX130" s="1027" t="s">
        <v>460</v>
      </c>
      <c r="AY130" s="887"/>
      <c r="AZ130" s="887"/>
      <c r="BA130" s="887"/>
      <c r="BB130" s="887"/>
      <c r="BC130" s="887"/>
      <c r="BD130" s="887"/>
      <c r="BE130" s="888"/>
      <c r="BF130" s="1063">
        <v>10.9</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461</v>
      </c>
      <c r="X131" s="1070"/>
      <c r="Y131" s="1070"/>
      <c r="Z131" s="1071"/>
      <c r="AA131" s="1072">
        <v>371845691</v>
      </c>
      <c r="AB131" s="1073"/>
      <c r="AC131" s="1073"/>
      <c r="AD131" s="1073"/>
      <c r="AE131" s="1074"/>
      <c r="AF131" s="1075">
        <v>376819535</v>
      </c>
      <c r="AG131" s="1073"/>
      <c r="AH131" s="1073"/>
      <c r="AI131" s="1073"/>
      <c r="AJ131" s="1074"/>
      <c r="AK131" s="1075">
        <v>385813243</v>
      </c>
      <c r="AL131" s="1073"/>
      <c r="AM131" s="1073"/>
      <c r="AN131" s="1073"/>
      <c r="AO131" s="1074"/>
      <c r="AP131" s="1076"/>
      <c r="AQ131" s="1077"/>
      <c r="AR131" s="1077"/>
      <c r="AS131" s="1077"/>
      <c r="AT131" s="1078"/>
      <c r="AU131" s="211"/>
      <c r="AV131" s="211"/>
      <c r="AW131" s="211"/>
      <c r="AX131" s="1045" t="s">
        <v>462</v>
      </c>
      <c r="AY131" s="675"/>
      <c r="AZ131" s="675"/>
      <c r="BA131" s="675"/>
      <c r="BB131" s="675"/>
      <c r="BC131" s="675"/>
      <c r="BD131" s="675"/>
      <c r="BE131" s="998"/>
      <c r="BF131" s="1046">
        <v>157.5</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463</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464</v>
      </c>
      <c r="W132" s="1056"/>
      <c r="X132" s="1056"/>
      <c r="Y132" s="1056"/>
      <c r="Z132" s="1057"/>
      <c r="AA132" s="1058">
        <v>11.15284593</v>
      </c>
      <c r="AB132" s="1059"/>
      <c r="AC132" s="1059"/>
      <c r="AD132" s="1059"/>
      <c r="AE132" s="1060"/>
      <c r="AF132" s="1061">
        <v>11.031093970000001</v>
      </c>
      <c r="AG132" s="1059"/>
      <c r="AH132" s="1059"/>
      <c r="AI132" s="1059"/>
      <c r="AJ132" s="1060"/>
      <c r="AK132" s="1061">
        <v>10.718454270000001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465</v>
      </c>
      <c r="W133" s="1039"/>
      <c r="X133" s="1039"/>
      <c r="Y133" s="1039"/>
      <c r="Z133" s="1040"/>
      <c r="AA133" s="1041">
        <v>11</v>
      </c>
      <c r="AB133" s="1042"/>
      <c r="AC133" s="1042"/>
      <c r="AD133" s="1042"/>
      <c r="AE133" s="1043"/>
      <c r="AF133" s="1041">
        <v>10.9</v>
      </c>
      <c r="AG133" s="1042"/>
      <c r="AH133" s="1042"/>
      <c r="AI133" s="1042"/>
      <c r="AJ133" s="1043"/>
      <c r="AK133" s="1041">
        <v>10.9</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rDwhwNvFD1qG0x+SN9EaGku9j9nC1ZpfecUVv/6gO3MJaPUxY/PGyiKgTw9NYNdjk1+beATU20O41uVOLoMolw==" saltValue="qVy1b3fQLTIkkExP8bL4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0gUTKNInbzpw1ljQLIQyiii+iD0/51K4HhOHhgHOv0bKeODbu1QhkWCb+AUfTkMQxSy35rZWtkTmB600leOk3w==" saltValue="iDhosPsuF/5cuQ8XurGa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n8sqcvOx1SNK0modqnEYzY/Pu3SGfRe8HqAgFRix6DVXG1NYb9telUpIhhf4GjucBygJTbXsHvQWIWYx3vzq8A==" saltValue="SXqS+M/HiRTSH9CHMMt7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467</v>
      </c>
      <c r="AL6" s="244"/>
      <c r="AM6" s="244"/>
      <c r="AN6" s="244"/>
    </row>
    <row r="7" spans="1:46" ht="13.5" customHeight="1" x14ac:dyDescent="0.15">
      <c r="A7" s="243"/>
      <c r="AK7" s="246"/>
      <c r="AL7" s="247"/>
      <c r="AM7" s="247"/>
      <c r="AN7" s="248"/>
      <c r="AO7" s="1089" t="s">
        <v>468</v>
      </c>
      <c r="AP7" s="249"/>
      <c r="AQ7" s="250" t="s">
        <v>469</v>
      </c>
      <c r="AR7" s="251"/>
    </row>
    <row r="8" spans="1:46" x14ac:dyDescent="0.15">
      <c r="A8" s="243"/>
      <c r="AK8" s="252"/>
      <c r="AL8" s="253"/>
      <c r="AM8" s="253"/>
      <c r="AN8" s="254"/>
      <c r="AO8" s="1090"/>
      <c r="AP8" s="255" t="s">
        <v>470</v>
      </c>
      <c r="AQ8" s="256" t="s">
        <v>471</v>
      </c>
      <c r="AR8" s="257" t="s">
        <v>472</v>
      </c>
    </row>
    <row r="9" spans="1:46" x14ac:dyDescent="0.15">
      <c r="A9" s="243"/>
      <c r="AK9" s="1079" t="s">
        <v>473</v>
      </c>
      <c r="AL9" s="1080"/>
      <c r="AM9" s="1080"/>
      <c r="AN9" s="1081"/>
      <c r="AO9" s="258">
        <v>193177472</v>
      </c>
      <c r="AP9" s="258">
        <v>105246</v>
      </c>
      <c r="AQ9" s="259">
        <v>88289</v>
      </c>
      <c r="AR9" s="260">
        <v>19.2</v>
      </c>
    </row>
    <row r="10" spans="1:46" ht="13.5" customHeight="1" x14ac:dyDescent="0.15">
      <c r="A10" s="243"/>
      <c r="AK10" s="1079" t="s">
        <v>474</v>
      </c>
      <c r="AL10" s="1080"/>
      <c r="AM10" s="1080"/>
      <c r="AN10" s="1081"/>
      <c r="AO10" s="258" t="s">
        <v>475</v>
      </c>
      <c r="AP10" s="258" t="s">
        <v>475</v>
      </c>
      <c r="AQ10" s="259">
        <v>471</v>
      </c>
      <c r="AR10" s="260" t="s">
        <v>475</v>
      </c>
    </row>
    <row r="11" spans="1:46" ht="13.5" customHeight="1" x14ac:dyDescent="0.15">
      <c r="A11" s="243"/>
      <c r="AK11" s="1079" t="s">
        <v>476</v>
      </c>
      <c r="AL11" s="1080"/>
      <c r="AM11" s="1080"/>
      <c r="AN11" s="1081"/>
      <c r="AO11" s="258" t="s">
        <v>475</v>
      </c>
      <c r="AP11" s="258" t="s">
        <v>475</v>
      </c>
      <c r="AQ11" s="259" t="s">
        <v>475</v>
      </c>
      <c r="AR11" s="260" t="s">
        <v>475</v>
      </c>
    </row>
    <row r="12" spans="1:46" ht="13.5" customHeight="1" x14ac:dyDescent="0.15">
      <c r="A12" s="243"/>
      <c r="AK12" s="1079" t="s">
        <v>477</v>
      </c>
      <c r="AL12" s="1080"/>
      <c r="AM12" s="1080"/>
      <c r="AN12" s="1081"/>
      <c r="AO12" s="258" t="s">
        <v>475</v>
      </c>
      <c r="AP12" s="258" t="s">
        <v>475</v>
      </c>
      <c r="AQ12" s="259">
        <v>7</v>
      </c>
      <c r="AR12" s="260" t="s">
        <v>475</v>
      </c>
    </row>
    <row r="13" spans="1:46" ht="13.5" customHeight="1" x14ac:dyDescent="0.15">
      <c r="A13" s="243"/>
      <c r="AK13" s="1079" t="s">
        <v>478</v>
      </c>
      <c r="AL13" s="1080"/>
      <c r="AM13" s="1080"/>
      <c r="AN13" s="1081"/>
      <c r="AO13" s="258">
        <v>1412703</v>
      </c>
      <c r="AP13" s="258">
        <v>770</v>
      </c>
      <c r="AQ13" s="259">
        <v>1062</v>
      </c>
      <c r="AR13" s="260">
        <v>-27.5</v>
      </c>
    </row>
    <row r="14" spans="1:46" ht="13.5" customHeight="1" x14ac:dyDescent="0.15">
      <c r="A14" s="243"/>
      <c r="AK14" s="1079" t="s">
        <v>479</v>
      </c>
      <c r="AL14" s="1080"/>
      <c r="AM14" s="1080"/>
      <c r="AN14" s="1081"/>
      <c r="AO14" s="258">
        <v>-15661752</v>
      </c>
      <c r="AP14" s="258">
        <v>-8533</v>
      </c>
      <c r="AQ14" s="259">
        <v>-6260</v>
      </c>
      <c r="AR14" s="260">
        <v>36.299999999999997</v>
      </c>
    </row>
    <row r="15" spans="1:46" x14ac:dyDescent="0.15">
      <c r="A15" s="243"/>
      <c r="AK15" s="1082" t="s">
        <v>152</v>
      </c>
      <c r="AL15" s="1083"/>
      <c r="AM15" s="1083"/>
      <c r="AN15" s="1084"/>
      <c r="AO15" s="258">
        <v>178928423</v>
      </c>
      <c r="AP15" s="258">
        <v>97483</v>
      </c>
      <c r="AQ15" s="259">
        <v>83568</v>
      </c>
      <c r="AR15" s="260">
        <v>16.7</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480</v>
      </c>
    </row>
    <row r="20" spans="1:46" x14ac:dyDescent="0.15">
      <c r="A20" s="243"/>
      <c r="AK20" s="265"/>
      <c r="AL20" s="266"/>
      <c r="AM20" s="266"/>
      <c r="AN20" s="267"/>
      <c r="AO20" s="268" t="s">
        <v>481</v>
      </c>
      <c r="AP20" s="269" t="s">
        <v>482</v>
      </c>
      <c r="AQ20" s="270" t="s">
        <v>483</v>
      </c>
      <c r="AR20" s="271"/>
    </row>
    <row r="21" spans="1:46" s="244" customFormat="1" x14ac:dyDescent="0.15">
      <c r="A21" s="272"/>
      <c r="AK21" s="1085" t="s">
        <v>484</v>
      </c>
      <c r="AL21" s="1086"/>
      <c r="AM21" s="1086"/>
      <c r="AN21" s="1087"/>
      <c r="AO21" s="273">
        <v>1135.18</v>
      </c>
      <c r="AP21" s="274">
        <v>935.76</v>
      </c>
      <c r="AQ21" s="275">
        <v>199.42</v>
      </c>
      <c r="AS21" s="276"/>
      <c r="AT21" s="272"/>
    </row>
    <row r="22" spans="1:46" s="244" customFormat="1" x14ac:dyDescent="0.15">
      <c r="A22" s="272"/>
      <c r="AK22" s="1085" t="s">
        <v>485</v>
      </c>
      <c r="AL22" s="1086"/>
      <c r="AM22" s="1086"/>
      <c r="AN22" s="1087"/>
      <c r="AO22" s="277">
        <v>100.3</v>
      </c>
      <c r="AP22" s="278">
        <v>100.2</v>
      </c>
      <c r="AQ22" s="279">
        <v>0.1</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486</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488</v>
      </c>
      <c r="AL29" s="244"/>
      <c r="AM29" s="244"/>
      <c r="AN29" s="244"/>
      <c r="AS29" s="286"/>
    </row>
    <row r="30" spans="1:46" ht="13.5" customHeight="1" x14ac:dyDescent="0.15">
      <c r="A30" s="243"/>
      <c r="AK30" s="246"/>
      <c r="AL30" s="247"/>
      <c r="AM30" s="247"/>
      <c r="AN30" s="248"/>
      <c r="AO30" s="1089" t="s">
        <v>468</v>
      </c>
      <c r="AP30" s="249"/>
      <c r="AQ30" s="250" t="s">
        <v>469</v>
      </c>
      <c r="AR30" s="251"/>
    </row>
    <row r="31" spans="1:46" x14ac:dyDescent="0.15">
      <c r="A31" s="243"/>
      <c r="AK31" s="252"/>
      <c r="AL31" s="253"/>
      <c r="AM31" s="253"/>
      <c r="AN31" s="254"/>
      <c r="AO31" s="1090"/>
      <c r="AP31" s="255" t="s">
        <v>470</v>
      </c>
      <c r="AQ31" s="256" t="s">
        <v>471</v>
      </c>
      <c r="AR31" s="257" t="s">
        <v>472</v>
      </c>
    </row>
    <row r="32" spans="1:46" ht="27" customHeight="1" x14ac:dyDescent="0.15">
      <c r="A32" s="243"/>
      <c r="AK32" s="1099" t="s">
        <v>489</v>
      </c>
      <c r="AL32" s="1100"/>
      <c r="AM32" s="1100"/>
      <c r="AN32" s="1101"/>
      <c r="AO32" s="258">
        <v>86224889</v>
      </c>
      <c r="AP32" s="258">
        <v>46977</v>
      </c>
      <c r="AQ32" s="259">
        <v>24743</v>
      </c>
      <c r="AR32" s="260">
        <v>89.9</v>
      </c>
    </row>
    <row r="33" spans="1:2046 2052:4096 4102:5116 5122:7166 7172:9216 9222:10236 10242:12286 12292:14336 14342:15356 15362:16384" ht="13.5" customHeight="1" x14ac:dyDescent="0.15">
      <c r="A33" s="243"/>
      <c r="AK33" s="1099" t="s">
        <v>490</v>
      </c>
      <c r="AL33" s="1100"/>
      <c r="AM33" s="1100"/>
      <c r="AN33" s="1101"/>
      <c r="AO33" s="258" t="s">
        <v>475</v>
      </c>
      <c r="AP33" s="258" t="s">
        <v>475</v>
      </c>
      <c r="AQ33" s="259">
        <v>934</v>
      </c>
      <c r="AR33" s="260" t="s">
        <v>475</v>
      </c>
    </row>
    <row r="34" spans="1:2046 2052:4096 4102:5116 5122:7166 7172:9216 9222:10236 10242:12286 12292:14336 14342:15356 15362:16384" ht="27" customHeight="1" x14ac:dyDescent="0.15">
      <c r="A34" s="243"/>
      <c r="AK34" s="1099" t="s">
        <v>491</v>
      </c>
      <c r="AL34" s="1100"/>
      <c r="AM34" s="1100"/>
      <c r="AN34" s="1101"/>
      <c r="AO34" s="258">
        <v>9400000</v>
      </c>
      <c r="AP34" s="258">
        <v>5121</v>
      </c>
      <c r="AQ34" s="259">
        <v>21103</v>
      </c>
      <c r="AR34" s="260">
        <v>-75.7</v>
      </c>
    </row>
    <row r="35" spans="1:2046 2052:4096 4102:5116 5122:7166 7172:9216 9222:10236 10242:12286 12292:14336 14342:15356 15362:16384" ht="27" customHeight="1" x14ac:dyDescent="0.15">
      <c r="A35" s="243"/>
      <c r="AK35" s="1099" t="s">
        <v>492</v>
      </c>
      <c r="AL35" s="1100"/>
      <c r="AM35" s="1100"/>
      <c r="AN35" s="1101"/>
      <c r="AO35" s="258">
        <v>268410</v>
      </c>
      <c r="AP35" s="258">
        <v>146</v>
      </c>
      <c r="AQ35" s="259">
        <v>738</v>
      </c>
      <c r="AR35" s="260">
        <v>-80.2</v>
      </c>
    </row>
    <row r="36" spans="1:2046 2052:4096 4102:5116 5122:7166 7172:9216 9222:10236 10242:12286 12292:14336 14342:15356 15362:16384" ht="27" customHeight="1" x14ac:dyDescent="0.15">
      <c r="A36" s="243"/>
      <c r="AK36" s="1099" t="s">
        <v>493</v>
      </c>
      <c r="AL36" s="1100"/>
      <c r="AM36" s="1100"/>
      <c r="AN36" s="1101"/>
      <c r="AO36" s="258" t="s">
        <v>475</v>
      </c>
      <c r="AP36" s="258" t="s">
        <v>475</v>
      </c>
      <c r="AQ36" s="259">
        <v>46</v>
      </c>
      <c r="AR36" s="260" t="s">
        <v>475</v>
      </c>
    </row>
    <row r="37" spans="1:2046 2052:4096 4102:5116 5122:7166 7172:9216 9222:10236 10242:12286 12292:14336 14342:15356 15362:16384" ht="13.5" customHeight="1" x14ac:dyDescent="0.15">
      <c r="A37" s="243"/>
      <c r="AK37" s="1099" t="s">
        <v>494</v>
      </c>
      <c r="AL37" s="1100"/>
      <c r="AM37" s="1100"/>
      <c r="AN37" s="1101"/>
      <c r="AO37" s="258">
        <v>577540</v>
      </c>
      <c r="AP37" s="258">
        <v>315</v>
      </c>
      <c r="AQ37" s="259">
        <v>387</v>
      </c>
      <c r="AR37" s="260">
        <v>-18.600000000000001</v>
      </c>
    </row>
    <row r="38" spans="1:2046 2052:4096 4102:5116 5122:7166 7172:9216 9222:10236 10242:12286 12292:14336 14342:15356 15362:16384" ht="27" customHeight="1" x14ac:dyDescent="0.15">
      <c r="A38" s="243"/>
      <c r="AK38" s="1096" t="s">
        <v>495</v>
      </c>
      <c r="AL38" s="1097"/>
      <c r="AM38" s="1097"/>
      <c r="AN38" s="1098"/>
      <c r="AO38" s="287" t="s">
        <v>475</v>
      </c>
      <c r="AP38" s="287" t="s">
        <v>475</v>
      </c>
      <c r="AQ38" s="288">
        <v>1</v>
      </c>
      <c r="AR38" s="279" t="s">
        <v>475</v>
      </c>
      <c r="AS38" s="286"/>
    </row>
    <row r="39" spans="1:2046 2052:4096 4102:5116 5122:7166 7172:9216 9222:10236 10242:12286 12292:14336 14342:15356 15362:16384" x14ac:dyDescent="0.15">
      <c r="A39" s="243"/>
      <c r="AK39" s="1096" t="s">
        <v>496</v>
      </c>
      <c r="AL39" s="1097"/>
      <c r="AM39" s="1097"/>
      <c r="AN39" s="1098"/>
      <c r="AO39" s="258">
        <v>-2297325</v>
      </c>
      <c r="AP39" s="258">
        <v>-1252</v>
      </c>
      <c r="AQ39" s="259">
        <v>-1874</v>
      </c>
      <c r="AR39" s="260">
        <v>-33.200000000000003</v>
      </c>
      <c r="AS39" s="286"/>
    </row>
    <row r="40" spans="1:2046 2052:4096 4102:5116 5122:7166 7172:9216 9222:10236 10242:12286 12292:14336 14342:15356 15362:16384" ht="27" customHeight="1" x14ac:dyDescent="0.15">
      <c r="A40" s="243"/>
      <c r="AK40" s="1099" t="s">
        <v>497</v>
      </c>
      <c r="AL40" s="1100"/>
      <c r="AM40" s="1100"/>
      <c r="AN40" s="1101"/>
      <c r="AO40" s="258">
        <v>-52820298</v>
      </c>
      <c r="AP40" s="258">
        <v>-28777</v>
      </c>
      <c r="AQ40" s="259">
        <v>-26082</v>
      </c>
      <c r="AR40" s="260">
        <v>10.3</v>
      </c>
      <c r="AS40" s="286"/>
    </row>
    <row r="41" spans="1:2046 2052:4096 4102:5116 5122:7166 7172:9216 9222:10236 10242:12286 12292:14336 14342:15356 15362:16384" x14ac:dyDescent="0.15">
      <c r="A41" s="243"/>
      <c r="AK41" s="1082" t="s">
        <v>498</v>
      </c>
      <c r="AL41" s="1083"/>
      <c r="AM41" s="1083"/>
      <c r="AN41" s="1084"/>
      <c r="AO41" s="258">
        <v>41353216</v>
      </c>
      <c r="AP41" s="258">
        <v>22530</v>
      </c>
      <c r="AQ41" s="259">
        <v>19998</v>
      </c>
      <c r="AR41" s="260">
        <v>12.7</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499</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468</v>
      </c>
      <c r="AN49" s="1093" t="s">
        <v>501</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502</v>
      </c>
      <c r="AO50" s="300" t="s">
        <v>503</v>
      </c>
      <c r="AP50" s="301" t="s">
        <v>504</v>
      </c>
      <c r="AQ50" s="302" t="s">
        <v>505</v>
      </c>
      <c r="AR50" s="303" t="s">
        <v>506</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507</v>
      </c>
      <c r="AL51" s="296"/>
      <c r="AM51" s="304">
        <v>116772753</v>
      </c>
      <c r="AN51" s="305">
        <v>61658</v>
      </c>
      <c r="AO51" s="306">
        <v>16.600000000000001</v>
      </c>
      <c r="AP51" s="307">
        <v>46888</v>
      </c>
      <c r="AQ51" s="308">
        <v>9.5</v>
      </c>
      <c r="AR51" s="309">
        <v>7.1</v>
      </c>
    </row>
    <row r="52" spans="1:16384" x14ac:dyDescent="0.15">
      <c r="A52" s="243"/>
      <c r="AK52" s="310"/>
      <c r="AL52" s="311" t="s">
        <v>508</v>
      </c>
      <c r="AM52" s="312">
        <v>34951165</v>
      </c>
      <c r="AN52" s="313">
        <v>18455</v>
      </c>
      <c r="AO52" s="314">
        <v>2.2999999999999998</v>
      </c>
      <c r="AP52" s="315">
        <v>14375</v>
      </c>
      <c r="AQ52" s="316">
        <v>-5.5</v>
      </c>
      <c r="AR52" s="317">
        <v>7.8</v>
      </c>
    </row>
    <row r="53" spans="1:16384" x14ac:dyDescent="0.15">
      <c r="A53" s="243"/>
      <c r="AK53" s="295" t="s">
        <v>509</v>
      </c>
      <c r="AL53" s="296"/>
      <c r="AM53" s="304">
        <v>97142786</v>
      </c>
      <c r="AN53" s="305">
        <v>51691</v>
      </c>
      <c r="AO53" s="306">
        <v>-16.2</v>
      </c>
      <c r="AP53" s="307">
        <v>46574</v>
      </c>
      <c r="AQ53" s="308">
        <v>-0.7</v>
      </c>
      <c r="AR53" s="309">
        <v>-15.5</v>
      </c>
    </row>
    <row r="54" spans="1:16384" x14ac:dyDescent="0.15">
      <c r="A54" s="243"/>
      <c r="AK54" s="310"/>
      <c r="AL54" s="311" t="s">
        <v>508</v>
      </c>
      <c r="AM54" s="312">
        <v>30771905</v>
      </c>
      <c r="AN54" s="313">
        <v>16374</v>
      </c>
      <c r="AO54" s="314">
        <v>-11.3</v>
      </c>
      <c r="AP54" s="315">
        <v>14394</v>
      </c>
      <c r="AQ54" s="316">
        <v>0.1</v>
      </c>
      <c r="AR54" s="317">
        <v>-11.4</v>
      </c>
    </row>
    <row r="55" spans="1:16384" x14ac:dyDescent="0.15">
      <c r="A55" s="243"/>
      <c r="AK55" s="295" t="s">
        <v>510</v>
      </c>
      <c r="AL55" s="296"/>
      <c r="AM55" s="304">
        <v>91669962</v>
      </c>
      <c r="AN55" s="305">
        <v>49140</v>
      </c>
      <c r="AO55" s="306">
        <v>-4.9000000000000004</v>
      </c>
      <c r="AP55" s="307">
        <v>44729</v>
      </c>
      <c r="AQ55" s="308">
        <v>-4</v>
      </c>
      <c r="AR55" s="309">
        <v>-0.9</v>
      </c>
    </row>
    <row r="56" spans="1:16384" x14ac:dyDescent="0.15">
      <c r="A56" s="243"/>
      <c r="AK56" s="310"/>
      <c r="AL56" s="311" t="s">
        <v>508</v>
      </c>
      <c r="AM56" s="312">
        <v>29049673</v>
      </c>
      <c r="AN56" s="313">
        <v>15572</v>
      </c>
      <c r="AO56" s="314">
        <v>-4.9000000000000004</v>
      </c>
      <c r="AP56" s="315">
        <v>15395</v>
      </c>
      <c r="AQ56" s="316">
        <v>7</v>
      </c>
      <c r="AR56" s="317">
        <v>-11.9</v>
      </c>
    </row>
    <row r="57" spans="1:16384" x14ac:dyDescent="0.15">
      <c r="A57" s="243"/>
      <c r="AK57" s="295" t="s">
        <v>511</v>
      </c>
      <c r="AL57" s="296"/>
      <c r="AM57" s="304">
        <v>95881433</v>
      </c>
      <c r="AN57" s="305">
        <v>51796</v>
      </c>
      <c r="AO57" s="306">
        <v>5.4</v>
      </c>
      <c r="AP57" s="307">
        <v>44130</v>
      </c>
      <c r="AQ57" s="308">
        <v>-1.3</v>
      </c>
      <c r="AR57" s="309">
        <v>6.7</v>
      </c>
    </row>
    <row r="58" spans="1:16384" x14ac:dyDescent="0.15">
      <c r="A58" s="243"/>
      <c r="AK58" s="310"/>
      <c r="AL58" s="311" t="s">
        <v>508</v>
      </c>
      <c r="AM58" s="312">
        <v>34447233</v>
      </c>
      <c r="AN58" s="313">
        <v>18609</v>
      </c>
      <c r="AO58" s="314">
        <v>19.5</v>
      </c>
      <c r="AP58" s="315">
        <v>15920</v>
      </c>
      <c r="AQ58" s="316">
        <v>3.4</v>
      </c>
      <c r="AR58" s="317">
        <v>16.100000000000001</v>
      </c>
    </row>
    <row r="59" spans="1:16384" x14ac:dyDescent="0.15">
      <c r="A59" s="243"/>
      <c r="AK59" s="295" t="s">
        <v>512</v>
      </c>
      <c r="AL59" s="296"/>
      <c r="AM59" s="304">
        <v>88993135</v>
      </c>
      <c r="AN59" s="305">
        <v>48485</v>
      </c>
      <c r="AO59" s="306">
        <v>-6.4</v>
      </c>
      <c r="AP59" s="307">
        <v>44816</v>
      </c>
      <c r="AQ59" s="308">
        <v>1.6</v>
      </c>
      <c r="AR59" s="309">
        <v>-8</v>
      </c>
    </row>
    <row r="60" spans="1:16384" x14ac:dyDescent="0.15">
      <c r="A60" s="243"/>
      <c r="AK60" s="310"/>
      <c r="AL60" s="311" t="s">
        <v>508</v>
      </c>
      <c r="AM60" s="312">
        <v>28005823</v>
      </c>
      <c r="AN60" s="313">
        <v>15258</v>
      </c>
      <c r="AO60" s="314">
        <v>-18</v>
      </c>
      <c r="AP60" s="315">
        <v>17040</v>
      </c>
      <c r="AQ60" s="316">
        <v>7</v>
      </c>
      <c r="AR60" s="317">
        <v>-25</v>
      </c>
    </row>
    <row r="61" spans="1:16384" x14ac:dyDescent="0.15">
      <c r="A61" s="243"/>
      <c r="AK61" s="295" t="s">
        <v>513</v>
      </c>
      <c r="AL61" s="318"/>
      <c r="AM61" s="304">
        <v>98092014</v>
      </c>
      <c r="AN61" s="305">
        <v>52554</v>
      </c>
      <c r="AO61" s="306">
        <v>-1.1000000000000001</v>
      </c>
      <c r="AP61" s="307">
        <v>45427</v>
      </c>
      <c r="AQ61" s="319">
        <v>1</v>
      </c>
      <c r="AR61" s="309">
        <v>-2.1</v>
      </c>
    </row>
    <row r="62" spans="1:16384" x14ac:dyDescent="0.15">
      <c r="A62" s="243"/>
      <c r="AK62" s="310"/>
      <c r="AL62" s="311" t="s">
        <v>508</v>
      </c>
      <c r="AM62" s="312">
        <v>31445160</v>
      </c>
      <c r="AN62" s="313">
        <v>16854</v>
      </c>
      <c r="AO62" s="314">
        <v>-2.5</v>
      </c>
      <c r="AP62" s="315">
        <v>15425</v>
      </c>
      <c r="AQ62" s="316">
        <v>2.4</v>
      </c>
      <c r="AR62" s="317">
        <v>-4.9000000000000004</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zW5OpK9w7X0cg06tnr/XTSCE3VUqy29jUkM5lhrpTSiulsiQtRorGECWt3KoYzyhB0Qzk7UTq4CKrpVScD71FA==" saltValue="Zm1JBuQ+7fwGsZHDmF8kJ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q7rqdn4aZ/F66vwv9ywDz5cKfA9u0xK9iQ3oVVdABqDyveu3s1X06WOfNwwd0r2/1ihKkcs51817cAmeNFTGnw==" saltValue="k0t7UZFDUziMXT0y5f3C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80" zoomScaleNormal="8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6zx7keLZn3+RvWr6BGyU5fmbXsBEvPS1bdteCdSIFv0d7Ag2TixrDaefd3vILZPalJ9C05vQtbEkEEsESSImEg==" saltValue="2q0p8Il9Rhe0WNh0/0ME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514</v>
      </c>
      <c r="G46" s="323" t="s">
        <v>515</v>
      </c>
      <c r="H46" s="323" t="s">
        <v>516</v>
      </c>
      <c r="I46" s="323" t="s">
        <v>517</v>
      </c>
      <c r="J46" s="324" t="s">
        <v>518</v>
      </c>
    </row>
    <row r="47" spans="2:10" ht="57.75" customHeight="1" x14ac:dyDescent="0.15">
      <c r="B47" s="7"/>
      <c r="C47" s="1102" t="s">
        <v>4</v>
      </c>
      <c r="D47" s="1102"/>
      <c r="E47" s="1103"/>
      <c r="F47" s="325">
        <v>3.08</v>
      </c>
      <c r="G47" s="326">
        <v>9.27</v>
      </c>
      <c r="H47" s="326">
        <v>8.56</v>
      </c>
      <c r="I47" s="326">
        <v>7.04</v>
      </c>
      <c r="J47" s="327">
        <v>8.6999999999999993</v>
      </c>
    </row>
    <row r="48" spans="2:10" ht="57.75" customHeight="1" x14ac:dyDescent="0.15">
      <c r="B48" s="8"/>
      <c r="C48" s="1104" t="s">
        <v>5</v>
      </c>
      <c r="D48" s="1104"/>
      <c r="E48" s="1105"/>
      <c r="F48" s="328">
        <v>3.98</v>
      </c>
      <c r="G48" s="329">
        <v>2.67</v>
      </c>
      <c r="H48" s="329">
        <v>1.24</v>
      </c>
      <c r="I48" s="329">
        <v>0.51</v>
      </c>
      <c r="J48" s="330">
        <v>0.4</v>
      </c>
    </row>
    <row r="49" spans="2:10" ht="57.75" customHeight="1" thickBot="1" x14ac:dyDescent="0.2">
      <c r="B49" s="9"/>
      <c r="C49" s="1106" t="s">
        <v>6</v>
      </c>
      <c r="D49" s="1106"/>
      <c r="E49" s="1107"/>
      <c r="F49" s="331">
        <v>3.75</v>
      </c>
      <c r="G49" s="332">
        <v>5.14</v>
      </c>
      <c r="H49" s="332" t="s">
        <v>519</v>
      </c>
      <c r="I49" s="332" t="s">
        <v>520</v>
      </c>
      <c r="J49" s="333">
        <v>1.66</v>
      </c>
    </row>
    <row r="50" spans="2:10" ht="13.5" customHeight="1" x14ac:dyDescent="0.15"/>
  </sheetData>
  <sheetProtection algorithmName="SHA-512" hashValue="qzFzupL9lIGVBcvbHRCUIz52ZtHRLFlIIS0m5IynaYRClX9dA3UAO0Wk2EbraqMm0UEUbszdlUUB5HsZKUOrEQ==" saltValue="rA9TCnCgAIG8thk4gHSg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0790F203-A128-4F35-B5D9-735778EEA0DC}"/>
</file>

<file path=customXml/itemProps2.xml><?xml version="1.0" encoding="utf-8"?>
<ds:datastoreItem xmlns:ds="http://schemas.openxmlformats.org/officeDocument/2006/customXml" ds:itemID="{66FCF5C4-5CD3-4A5C-B2A5-638A1C1AE086}"/>
</file>

<file path=customXml/itemProps3.xml><?xml version="1.0" encoding="utf-8"?>
<ds:datastoreItem xmlns:ds="http://schemas.openxmlformats.org/officeDocument/2006/customXml" ds:itemID="{6C23BAB7-D397-4A40-AAFF-3F83447935C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 </cp:lastModifiedBy>
  <cp:lastPrinted>2026-03-12T04:45:49Z</cp:lastPrinted>
  <dcterms:created xsi:type="dcterms:W3CDTF">2026-02-20T00:02:39Z</dcterms:created>
  <dcterms:modified xsi:type="dcterms:W3CDTF">2026-03-12T04:45:54Z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