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萬歳愛斗(BANZAIAito)\Downloads\財政状況資料集確認\⑦香川県\"/>
    </mc:Choice>
  </mc:AlternateContent>
  <xr:revisionPtr revIDLastSave="0" documentId="13_ncr:1_{FD0B801A-BBD2-4396-BD79-2169AA71EDBB}" xr6:coauthVersionLast="47" xr6:coauthVersionMax="47" xr10:uidLastSave="{00000000-0000-0000-0000-000000000000}"/>
  <bookViews>
    <workbookView xWindow="-15" yWindow="-16320" windowWidth="29040" windowHeight="15720" tabRatio="7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AM34" i="10"/>
  <c r="U34" i="10"/>
  <c r="CO32" i="10"/>
  <c r="CO33" i="10" s="1"/>
  <c r="CO34" i="10" s="1"/>
  <c r="CO35" i="10" s="1"/>
  <c r="CO36" i="10" s="1"/>
  <c r="CO37" i="10" s="1"/>
  <c r="CO38" i="10" s="1"/>
  <c r="CO39" i="10" s="1"/>
  <c r="CO40" i="10" s="1"/>
  <c r="CO41" i="10" s="1"/>
  <c r="BW32" i="10"/>
  <c r="BW33" i="10" s="1"/>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U32" i="10"/>
  <c r="U33" i="10" s="1"/>
  <c r="BE32" i="10" l="1"/>
  <c r="BE33" i="10" s="1"/>
  <c r="BE34" i="10" s="1"/>
</calcChain>
</file>

<file path=xl/sharedStrings.xml><?xml version="1.0" encoding="utf-8"?>
<sst xmlns="http://schemas.openxmlformats.org/spreadsheetml/2006/main" count="1542" uniqueCount="575">
  <si>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</si>
  <si>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</si>
  <si>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</si>
  <si>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</si>
  <si>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</si>
  <si>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</si>
  <si>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</si>
  <si>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</si>
  <si>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</si>
  <si>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</si>
  <si>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</si>
  <si>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</si>
  <si>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</si>
  <si>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</si>
  <si>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</si>
  <si>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</si>
  <si>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</si>
  <si>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</si>
  <si>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</si>
  <si>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</si>
  <si>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</si>
  <si>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</si>
  <si>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</si>
  <si>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</si>
  <si>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</si>
  <si>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</si>
  <si>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</si>
  <si>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</si>
  <si>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</si>
  <si>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</si>
  <si>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</si>
  <si>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</si>
  <si>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</si>
  <si>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</si>
  <si>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</si>
  <si>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</si>
  <si>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</si>
  <si>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</si>
  <si>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</si>
  <si>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</si>
  <si>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</si>
  <si>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</si>
  <si>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</si>
  <si>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</si>
  <si>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</si>
  <si>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</si>
  <si>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</si>
  <si>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</si>
  <si>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</si>
  <si>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</si>
  <si>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</si>
  <si>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</si>
  <si>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</si>
  <si>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</si>
  <si>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</si>
  <si>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</si>
  <si>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</si>
  <si>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</si>
  <si>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</si>
  <si>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</si>
  <si>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</si>
  <si>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</si>
  <si>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</si>
  <si>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</si>
  <si>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</si>
  <si>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</si>
  <si>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</si>
  <si>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</si>
  <si>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</si>
  <si>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</si>
  <si>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</si>
  <si>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</si>
  <si>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</si>
  <si>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</si>
  <si>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</si>
  <si>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</si>
  <si>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</si>
  <si>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</si>
  <si>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</si>
  <si>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</si>
  <si>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香川県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</si>
  <si>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</si>
  <si>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</si>
  <si>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</si>
  <si>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</si>
  <si>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</si>
  <si>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</si>
  <si>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</si>
  <si>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</si>
  <si>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</si>
  <si>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</si>
  <si>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</si>
  <si>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</si>
  <si>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</si>
  <si>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</si>
  <si>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</si>
  <si>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</si>
  <si>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</si>
  <si>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</si>
  <si>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</si>
  <si>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</si>
  <si>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</si>
  <si>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</si>
  <si>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</si>
  <si>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</si>
  <si>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</si>
  <si>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</si>
  <si>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</si>
  <si>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</si>
  <si>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</si>
  <si>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</si>
  <si>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</si>
  <si>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</si>
  <si>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</si>
  <si>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</si>
  <si>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</si>
  <si>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</si>
  <si>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</si>
  <si>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</si>
  <si>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</si>
  <si>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</si>
  <si>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</si>
  <si>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</si>
  <si>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</si>
  <si>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</si>
  <si>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</si>
  <si>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</si>
  <si>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</si>
  <si>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</si>
  <si>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</si>
  <si>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</si>
  <si>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</si>
  <si>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</si>
  <si>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</si>
  <si>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</si>
  <si>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</si>
  <si>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</si>
  <si>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</si>
  <si>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-0.9</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</si>
  <si>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</si>
  <si>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</si>
  <si>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</si>
  <si>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</si>
  <si>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</si>
  <si>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</si>
  <si>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</si>
  <si>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</si>
  <si>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</si>
  <si>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</si>
  <si>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</si>
  <si>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</si>
  <si>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</si>
  <si>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</si>
  <si>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</si>
  <si>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</si>
  <si>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</si>
  <si>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</si>
  <si>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</si>
  <si>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</si>
  <si>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</si>
  <si>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</si>
  <si>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</si>
  <si>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</si>
  <si>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</si>
  <si>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</si>
  <si>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</si>
  <si>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</si>
  <si>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</si>
  <si>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</si>
  <si>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</si>
  <si>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</si>
  <si>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</si>
  <si>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</si>
  <si>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</si>
  <si>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</si>
  <si>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</si>
  <si>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</si>
  <si>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</si>
  <si>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</si>
  <si>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</si>
  <si>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</si>
  <si>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</si>
  <si>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香川県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</si>
  <si>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</si>
  <si>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</si>
  <si>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</si>
  <si>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</si>
  <si>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</si>
  <si>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</si>
  <si>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</si>
  <si>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</si>
  <si>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</si>
  <si>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</si>
  <si>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</si>
  <si>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</si>
  <si>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</si>
  <si>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</si>
  <si>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</si>
  <si>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</si>
  <si>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</si>
  <si>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</si>
  <si>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</si>
  <si>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</si>
  <si>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</si>
  <si>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</si>
  <si>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</si>
  <si>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</si>
  <si>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</si>
  <si>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</si>
  <si>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</si>
  <si>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</si>
  <si>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</si>
  <si>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</si>
  <si>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</si>
  <si>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</si>
  <si>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</si>
  <si>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</si>
  <si>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</si>
  <si>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</si>
  <si>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</si>
  <si>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</si>
  <si>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</si>
  <si>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</si>
  <si>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</si>
  <si>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</si>
  <si>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</si>
  <si>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</si>
  <si>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</si>
  <si>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</si>
  <si>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</si>
  <si>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</si>
  <si>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</si>
  <si>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</si>
  <si>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</si>
  <si>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</si>
  <si>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</si>
  <si>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</si>
  <si>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</si>
  <si>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</si>
  <si>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</si>
  <si>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</si>
  <si>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</si>
  <si>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</si>
  <si>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</si>
  <si>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</si>
  <si>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</si>
  <si>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</si>
  <si>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</si>
  <si>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</si>
  <si>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</si>
  <si>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</si>
  <si>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</si>
  <si>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</si>
  <si>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</si>
  <si>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</si>
  <si>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</si>
  <si>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</si>
  <si>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</si>
  <si>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</si>
  <si>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</si>
  <si>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</si>
  <si>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</si>
  <si>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</si>
  <si>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</si>
  <si>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</si>
  <si>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</si>
  <si>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</si>
  <si>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</si>
  <si>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</si>
  <si>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</si>
  <si>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</si>
  <si>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</si>
  <si>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</si>
  <si>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</si>
  <si>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</si>
  <si>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</si>
  <si>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</si>
  <si>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</si>
  <si>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</si>
  <si>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</si>
  <si>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</si>
  <si>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</si>
  <si>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</si>
  <si>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</si>
  <si>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</si>
  <si>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</si>
  <si>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</si>
  <si>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</si>
  <si>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</si>
  <si>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</si>
  <si>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</si>
  <si>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</si>
  <si>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</si>
  <si>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</si>
  <si>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</si>
  <si>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</si>
  <si>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</si>
  <si>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</si>
  <si>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</si>
  <si>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</si>
  <si>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</si>
  <si>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</si>
  <si>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</si>
  <si>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</si>
  <si>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</si>
  <si>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</si>
  <si>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</si>
  <si>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</si>
  <si>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</si>
  <si>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</si>
  <si>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</si>
  <si>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</si>
  <si>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</si>
  <si>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</si>
  <si>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</si>
  <si>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</si>
  <si>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</si>
  <si>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</si>
  <si>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</si>
  <si>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</si>
  <si>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</si>
  <si>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</si>
  <si>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</si>
  <si>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</si>
  <si>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</si>
  <si>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</si>
  <si>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</si>
  <si>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</si>
  <si>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</si>
  <si>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</si>
  <si>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</si>
  <si>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</si>
  <si>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</si>
  <si>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</si>
  <si>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香川県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</si>
  <si>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</si>
  <si>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</si>
  <si>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</si>
  <si>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</si>
  <si>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</si>
  <si>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</si>
  <si>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</si>
  <si>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</si>
  <si>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</si>
  <si>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</si>
  <si>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</si>
  <si>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</si>
  <si>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</si>
  <si>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</si>
  <si>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</si>
  <si>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</si>
  <si>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</si>
  <si>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</si>
  <si>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</si>
  <si>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</si>
  <si>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</si>
  <si>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中小企業高度化資金特別会計</t>
    <phoneticPr fontId="3"/>
  </si>
  <si>
    <t>集中管理特別会計</t>
    <phoneticPr fontId="3"/>
  </si>
  <si>
    <t>証紙特別会計</t>
    <phoneticPr fontId="3"/>
  </si>
  <si>
    <t>栗林公園特別会計</t>
    <phoneticPr fontId="3"/>
  </si>
  <si>
    <t>吉野川総合開発香川用水建設事業特別会計</t>
    <phoneticPr fontId="3"/>
  </si>
  <si>
    <t>林業・木材産業改善資金特別会計</t>
    <phoneticPr fontId="3"/>
  </si>
  <si>
    <t>沿岸漁業改善資金特別会計</t>
    <phoneticPr fontId="3"/>
  </si>
  <si>
    <t>県立大学特別会計</t>
    <phoneticPr fontId="3"/>
  </si>
  <si>
    <t>奨学金特別会計</t>
    <phoneticPr fontId="3"/>
  </si>
  <si>
    <t>県債管理特別会計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</si>
  <si>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</si>
  <si>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</si>
  <si>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</si>
  <si>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</si>
  <si>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</si>
  <si>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</si>
  <si>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</si>
  <si>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</si>
  <si>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</si>
  <si>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</si>
  <si>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</si>
  <si>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</si>
  <si>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</si>
  <si>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</si>
  <si>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駐車場事業特別会計</t>
    <phoneticPr fontId="3"/>
  </si>
  <si>
    <t>香川県立病院事業会計</t>
    <phoneticPr fontId="3"/>
  </si>
  <si>
    <t>香川県流域下水道事業会計</t>
    <phoneticPr fontId="3"/>
  </si>
  <si>
    <t>臨海工業地帯造成事業特別会計</t>
    <phoneticPr fontId="3"/>
  </si>
  <si>
    <t>番の州地区臨海工業用土地造成事業特別会計</t>
    <phoneticPr fontId="3"/>
  </si>
  <si>
    <t>内陸工業団地造成事業特別会計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</si>
  <si>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</si>
  <si>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</si>
  <si>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</si>
  <si>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</si>
  <si>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</si>
  <si>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</si>
  <si>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</si>
  <si>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</si>
  <si>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</si>
  <si>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</si>
  <si>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</si>
  <si>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</si>
  <si>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</si>
  <si>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</si>
  <si>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</si>
  <si>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</si>
  <si>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</si>
  <si>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</si>
  <si>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</si>
  <si>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</si>
  <si>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</si>
  <si>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</si>
  <si>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</si>
  <si>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</si>
  <si>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</si>
  <si>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</si>
  <si>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</si>
  <si>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</si>
  <si>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</si>
  <si>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</si>
  <si>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</si>
  <si>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</si>
  <si>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</si>
  <si>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</si>
  <si>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</si>
  <si>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</si>
  <si>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</si>
  <si>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</si>
  <si>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</si>
  <si>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</si>
  <si>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</si>
  <si>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</si>
  <si>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</si>
  <si>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</si>
  <si>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</si>
  <si>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</si>
  <si>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</si>
  <si>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</si>
  <si>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</si>
  <si>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</si>
  <si>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</si>
  <si>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</si>
  <si>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</si>
  <si>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</si>
  <si>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</si>
  <si>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</si>
  <si>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</si>
  <si>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</si>
  <si>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</si>
  <si>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</si>
  <si>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</si>
  <si>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</si>
  <si>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</si>
  <si>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</si>
  <si>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</si>
  <si>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</si>
  <si>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</si>
  <si>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</si>
  <si>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</si>
  <si>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</si>
  <si>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</si>
  <si>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</si>
  <si>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</si>
  <si>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</si>
  <si>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</si>
  <si>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</si>
  <si>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</si>
  <si>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</si>
  <si>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</si>
  <si>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</si>
  <si>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</si>
  <si>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</si>
  <si>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</si>
  <si>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</si>
  <si>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</si>
  <si>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</si>
  <si>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</si>
  <si>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</si>
  <si>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</si>
  <si>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</si>
  <si>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</si>
  <si>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</si>
  <si>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</si>
  <si>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</si>
  <si>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</si>
  <si>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</si>
  <si>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</si>
  <si>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</si>
  <si>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</si>
  <si>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</si>
  <si>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</si>
  <si>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</si>
  <si>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</si>
  <si>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</si>
  <si>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</si>
  <si>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</si>
  <si>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</si>
  <si>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</si>
  <si>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</si>
  <si>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</si>
  <si>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</si>
  <si>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</si>
  <si>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</si>
  <si>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</si>
  <si>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</si>
  <si>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</si>
  <si>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</si>
  <si>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</si>
  <si>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</si>
  <si>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</si>
  <si>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</si>
  <si>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</si>
  <si>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</si>
  <si>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</si>
  <si>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</si>
  <si>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</si>
  <si>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</si>
  <si>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</si>
  <si>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</si>
  <si>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</si>
  <si>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</si>
  <si>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</si>
  <si>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0.07</t>
  </si>
  <si>
    <t>一般会計</t>
  </si>
  <si>
    <t>香川県立病院事業会計</t>
  </si>
  <si>
    <t>香川県流域下水道事業会計</t>
  </si>
  <si>
    <t>証紙特別会計</t>
  </si>
  <si>
    <t>奨学金特別会計</t>
  </si>
  <si>
    <t>集中管理特別会計</t>
  </si>
  <si>
    <t>母子父子寡婦福祉資金特別会計</t>
  </si>
  <si>
    <t>中小企業高度化資金特別会計</t>
  </si>
  <si>
    <t>その他会計（赤字）</t>
  </si>
  <si>
    <t>その他会計（黒字）</t>
  </si>
  <si>
    <t>（百万円）</t>
    <phoneticPr fontId="2"/>
  </si>
  <si>
    <t>R02</t>
    <phoneticPr fontId="2"/>
  </si>
  <si>
    <t>R03</t>
    <phoneticPr fontId="2"/>
  </si>
  <si>
    <t>R04</t>
    <phoneticPr fontId="2"/>
  </si>
  <si>
    <t>R05</t>
    <phoneticPr fontId="2"/>
  </si>
  <si>
    <t>R06</t>
    <phoneticPr fontId="2"/>
  </si>
  <si>
    <t>法適用企業</t>
  </si>
  <si>
    <t>法非適用企業</t>
  </si>
  <si>
    <t>香川県広域水道企業団（水道事業会計）</t>
  </si>
  <si>
    <t>香川県広域水道企業団（工業用水事業会計）</t>
  </si>
  <si>
    <t>公益財団法人　香川県環境保全公社</t>
  </si>
  <si>
    <t>▲80</t>
  </si>
  <si>
    <t>公益財団法人　香川県下水道公社</t>
  </si>
  <si>
    <t>公益財団法人　香川県児童・青少年健全育成事業団</t>
  </si>
  <si>
    <t>公益財団法人　明治百年記念香川県青少年基金</t>
  </si>
  <si>
    <t>公益財団法人　香川県水産振興基金</t>
  </si>
  <si>
    <t>公益財団法人　かがわ水と緑の財団</t>
  </si>
  <si>
    <t>当期経常増減額
△67,099円</t>
  </si>
  <si>
    <t>公益財団法人　瀬戸大橋記念公園管理協会</t>
  </si>
  <si>
    <t>公益財団法人　置県百年記念香川県文化芸術振興財団</t>
  </si>
  <si>
    <t>公益財団法人　香川県国際交流協会</t>
  </si>
  <si>
    <t>公益財団法人　香川いのちのリレー財団</t>
  </si>
  <si>
    <t>公益財団法人　香川県食鳥衛生検査センター</t>
  </si>
  <si>
    <t>県から委託料支払いあり</t>
  </si>
  <si>
    <t>公益財団法人　香川県身体障害者団体連合会</t>
  </si>
  <si>
    <t>▲2</t>
  </si>
  <si>
    <t>公益財団法人　香川県暴力追放運動推進センター</t>
  </si>
  <si>
    <t>公益財団法人　香川県建設技術センター</t>
  </si>
  <si>
    <t>公益財団法人　かがわ産業支援財団</t>
  </si>
  <si>
    <t>公益財団法人　かがわ健康福祉機構</t>
  </si>
  <si>
    <t>公益財団法人　香川県農地機構</t>
  </si>
  <si>
    <t>公益財団法人　香川県農業振興公社 ※H25決算
公益財団法人　香川県農地機構 ※H26予算</t>
  </si>
  <si>
    <t>公益財団法人　吉野川水源地域対策基金</t>
  </si>
  <si>
    <t>▲4</t>
  </si>
  <si>
    <t>公益財団法人　香川県生活衛生営業指導センター</t>
  </si>
  <si>
    <t>公益財団法人　高松観光コンベンション・ビューロー</t>
  </si>
  <si>
    <t>公益社団法人　香川県青果物協会</t>
  </si>
  <si>
    <t>公益社団法人　香川県畜産協会</t>
  </si>
  <si>
    <t>瀬戸大橋高速鉄道保有株式会社</t>
  </si>
  <si>
    <t>一般財団法人　かがわ県産品振興機構</t>
  </si>
  <si>
    <t>-</t>
    <phoneticPr fontId="2"/>
  </si>
  <si>
    <t>香川県産業基盤造成基金</t>
  </si>
  <si>
    <t>吉野川総合開発香川用水事業基金</t>
  </si>
  <si>
    <t>香川県文化芸術振興基金</t>
  </si>
  <si>
    <t>香川県地域医療介護総合確保基金</t>
  </si>
  <si>
    <t>香川県ＧＩＧＡスクール構想加速化基金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</si>
</sst>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A1B7-41BA-A676-4A67E9D032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67962</c:v>
                </c:pt>
                <c:pt idx="1">
                  <c:v>67281</c:v>
                </c:pt>
                <c:pt idx="2">
                  <c:v>61472</c:v>
                </c:pt>
                <c:pt idx="3">
                  <c:v>67779</c:v>
                </c:pt>
                <c:pt idx="4">
                  <c:v>75513</c:v>
                </c:pt>
              </c:numCache>
            </c:numRef>
          </c:val>
          <c:smooth val="0"/>
          <c:extLst>
            <c:ext xmlns:c16="http://schemas.microsoft.com/office/drawing/2014/chart" uri="{C3380CC4-5D6E-409C-BE32-E72D297353CC}">
              <c16:uniqueId val="{00000001-A1B7-41BA-A676-4A67E9D03225}"/>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3.74</c:v>
                </c:pt>
                <c:pt idx="1">
                  <c:v>2.5099999999999998</c:v>
                </c:pt>
                <c:pt idx="2">
                  <c:v>2.44</c:v>
                </c:pt>
                <c:pt idx="3">
                  <c:v>2.63</c:v>
                </c:pt>
                <c:pt idx="4">
                  <c:v>2.93</c:v>
                </c:pt>
              </c:numCache>
            </c:numRef>
          </c:val>
          <c:extLst>
            <c:ext xmlns:c16="http://schemas.microsoft.com/office/drawing/2014/chart" uri="{C3380CC4-5D6E-409C-BE32-E72D297353CC}">
              <c16:uniqueId val="{00000000-8D9D-41B6-9ED2-6F80DAD681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4.62</c:v>
                </c:pt>
                <c:pt idx="1">
                  <c:v>6.12</c:v>
                </c:pt>
                <c:pt idx="2">
                  <c:v>6.36</c:v>
                </c:pt>
                <c:pt idx="3">
                  <c:v>6.19</c:v>
                </c:pt>
                <c:pt idx="4">
                  <c:v>6.26</c:v>
                </c:pt>
              </c:numCache>
            </c:numRef>
          </c:val>
          <c:extLst>
            <c:ext xmlns:c16="http://schemas.microsoft.com/office/drawing/2014/chart" uri="{C3380CC4-5D6E-409C-BE32-E72D297353CC}">
              <c16:uniqueId val="{00000001-8D9D-41B6-9ED2-6F80DAD681C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1.66</c:v>
                </c:pt>
                <c:pt idx="1">
                  <c:v>0.71</c:v>
                </c:pt>
                <c:pt idx="2">
                  <c:v>-7.0000000000000007E-2</c:v>
                </c:pt>
                <c:pt idx="3">
                  <c:v>7.0000000000000007E-2</c:v>
                </c:pt>
                <c:pt idx="4">
                  <c:v>0.53</c:v>
                </c:pt>
              </c:numCache>
            </c:numRef>
          </c:val>
          <c:smooth val="0"/>
          <c:extLst>
            <c:ext xmlns:c16="http://schemas.microsoft.com/office/drawing/2014/chart" uri="{C3380CC4-5D6E-409C-BE32-E72D297353CC}">
              <c16:uniqueId val="{00000002-8D9D-41B6-9ED2-6F80DAD681C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42A-46B0-9E7D-5128531318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2A-46B0-9E7D-512853131877}"/>
            </c:ext>
          </c:extLst>
        </c:ser>
        <c:ser>
          <c:idx val="2"/>
          <c:order val="2"/>
          <c:tx>
            <c:strRef>
              <c:f>データシート!$A$29</c:f>
              <c:strCache>
                <c:ptCount val="1"/>
                <c:pt idx="0">
                  <c:v>中小企業高度化資金特別会計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42A-46B0-9E7D-512853131877}"/>
            </c:ext>
          </c:extLst>
        </c:ser>
        <c:ser>
          <c:idx val="3"/>
          <c:order val="3"/>
          <c:tx>
            <c:strRef>
              <c:f>データシート!$A$30</c:f>
              <c:strCache>
                <c:ptCount val="1"/>
                <c:pt idx="0">
                  <c:v>母子父子寡婦福祉資金特別会計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42A-46B0-9E7D-512853131877}"/>
            </c:ext>
          </c:extLst>
        </c:ser>
        <c:ser>
          <c:idx val="4"/>
          <c:order val="4"/>
          <c:tx>
            <c:strRef>
              <c:f>データシート!$A$31</c:f>
              <c:strCache>
                <c:ptCount val="1"/>
                <c:pt idx="0">
                  <c:v>集中管理特別会計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42A-46B0-9E7D-512853131877}"/>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142A-46B0-9E7D-512853131877}"/>
            </c:ext>
          </c:extLst>
        </c:ser>
        <c:ser>
          <c:idx val="6"/>
          <c:order val="6"/>
          <c:tx>
            <c:strRef>
              <c:f>データシート!$A$33</c:f>
              <c:strCache>
                <c:ptCount val="1"/>
                <c:pt idx="0">
                  <c:v>証紙特別会計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0.06</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6-142A-46B0-9E7D-512853131877}"/>
            </c:ext>
          </c:extLst>
        </c:ser>
        <c:ser>
          <c:idx val="7"/>
          <c:order val="7"/>
          <c:tx>
            <c:strRef>
              <c:f>データシート!$A$34</c:f>
              <c:strCache>
                <c:ptCount val="1"/>
                <c:pt idx="0">
                  <c:v>香川県流域下水道事業会計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0.01</c:v>
                </c:pt>
                <c:pt idx="2">
                  <c:v>#N/A</c:v>
                </c:pt>
                <c:pt idx="3">
                  <c:v>0.02</c:v>
                </c:pt>
                <c:pt idx="4">
                  <c:v>#N/A</c:v>
                </c:pt>
                <c:pt idx="5">
                  <c:v>0.02</c:v>
                </c:pt>
                <c:pt idx="6">
                  <c:v>#N/A</c:v>
                </c:pt>
                <c:pt idx="7">
                  <c:v>7.0000000000000007E-2</c:v>
                </c:pt>
                <c:pt idx="8">
                  <c:v>#N/A</c:v>
                </c:pt>
                <c:pt idx="9">
                  <c:v>0.08</c:v>
                </c:pt>
              </c:numCache>
            </c:numRef>
          </c:val>
          <c:extLst>
            <c:ext xmlns:c16="http://schemas.microsoft.com/office/drawing/2014/chart" uri="{C3380CC4-5D6E-409C-BE32-E72D297353CC}">
              <c16:uniqueId val="{00000007-142A-46B0-9E7D-512853131877}"/>
            </c:ext>
          </c:extLst>
        </c:ser>
        <c:ser>
          <c:idx val="8"/>
          <c:order val="8"/>
          <c:tx>
            <c:strRef>
              <c:f>データシート!$A$35</c:f>
              <c:strCache>
                <c:ptCount val="1"/>
                <c:pt idx="0">
                  <c:v>香川県立病院事業会計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2.2000000000000002</c:v>
                </c:pt>
                <c:pt idx="2">
                  <c:v>#N/A</c:v>
                </c:pt>
                <c:pt idx="3">
                  <c:v>2.92</c:v>
                </c:pt>
                <c:pt idx="4">
                  <c:v>#N/A</c:v>
                </c:pt>
                <c:pt idx="5">
                  <c:v>3.66</c:v>
                </c:pt>
                <c:pt idx="6">
                  <c:v>#N/A</c:v>
                </c:pt>
                <c:pt idx="7">
                  <c:v>3.26</c:v>
                </c:pt>
                <c:pt idx="8">
                  <c:v>#N/A</c:v>
                </c:pt>
                <c:pt idx="9">
                  <c:v>2.4300000000000002</c:v>
                </c:pt>
              </c:numCache>
            </c:numRef>
          </c:val>
          <c:extLst>
            <c:ext xmlns:c16="http://schemas.microsoft.com/office/drawing/2014/chart" uri="{C3380CC4-5D6E-409C-BE32-E72D297353CC}">
              <c16:uniqueId val="{00000008-142A-46B0-9E7D-5128531318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3.65</c:v>
                </c:pt>
                <c:pt idx="2">
                  <c:v>#N/A</c:v>
                </c:pt>
                <c:pt idx="3">
                  <c:v>2.4300000000000002</c:v>
                </c:pt>
                <c:pt idx="4">
                  <c:v>#N/A</c:v>
                </c:pt>
                <c:pt idx="5">
                  <c:v>2.35</c:v>
                </c:pt>
                <c:pt idx="6">
                  <c:v>#N/A</c:v>
                </c:pt>
                <c:pt idx="7">
                  <c:v>2.54</c:v>
                </c:pt>
                <c:pt idx="8">
                  <c:v>#N/A</c:v>
                </c:pt>
                <c:pt idx="9">
                  <c:v>2.84</c:v>
                </c:pt>
              </c:numCache>
            </c:numRef>
          </c:val>
          <c:extLst>
            <c:ext xmlns:c16="http://schemas.microsoft.com/office/drawing/2014/chart" uri="{C3380CC4-5D6E-409C-BE32-E72D297353CC}">
              <c16:uniqueId val="{00000009-142A-46B0-9E7D-51285313187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40074</c:v>
                </c:pt>
                <c:pt idx="5">
                  <c:v>38876</c:v>
                </c:pt>
                <c:pt idx="8">
                  <c:v>37785</c:v>
                </c:pt>
                <c:pt idx="11">
                  <c:v>36523</c:v>
                </c:pt>
                <c:pt idx="14">
                  <c:v>33793</c:v>
                </c:pt>
              </c:numCache>
            </c:numRef>
          </c:val>
          <c:extLst>
            <c:ext xmlns:c16="http://schemas.microsoft.com/office/drawing/2014/chart" uri="{C3380CC4-5D6E-409C-BE32-E72D297353CC}">
              <c16:uniqueId val="{00000000-D711-4961-8751-124F52DC62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14</c:v>
                </c:pt>
                <c:pt idx="3">
                  <c:v>1</c:v>
                </c:pt>
                <c:pt idx="6">
                  <c:v>0</c:v>
                </c:pt>
                <c:pt idx="9">
                  <c:v>1</c:v>
                </c:pt>
                <c:pt idx="12">
                  <c:v>1</c:v>
                </c:pt>
              </c:numCache>
            </c:numRef>
          </c:val>
          <c:extLst>
            <c:ext xmlns:c16="http://schemas.microsoft.com/office/drawing/2014/chart" uri="{C3380CC4-5D6E-409C-BE32-E72D297353CC}">
              <c16:uniqueId val="{00000001-D711-4961-8751-124F52DC62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223</c:v>
                </c:pt>
                <c:pt idx="3">
                  <c:v>202</c:v>
                </c:pt>
                <c:pt idx="6">
                  <c:v>180</c:v>
                </c:pt>
                <c:pt idx="9">
                  <c:v>93</c:v>
                </c:pt>
                <c:pt idx="12">
                  <c:v>49</c:v>
                </c:pt>
              </c:numCache>
            </c:numRef>
          </c:val>
          <c:extLst>
            <c:ext xmlns:c16="http://schemas.microsoft.com/office/drawing/2014/chart" uri="{C3380CC4-5D6E-409C-BE32-E72D297353CC}">
              <c16:uniqueId val="{00000002-D711-4961-8751-124F52DC62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11-4961-8751-124F52DC62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1600</c:v>
                </c:pt>
                <c:pt idx="3">
                  <c:v>1176</c:v>
                </c:pt>
                <c:pt idx="6">
                  <c:v>1411</c:v>
                </c:pt>
                <c:pt idx="9">
                  <c:v>1209</c:v>
                </c:pt>
                <c:pt idx="12">
                  <c:v>1361</c:v>
                </c:pt>
              </c:numCache>
            </c:numRef>
          </c:val>
          <c:extLst>
            <c:ext xmlns:c16="http://schemas.microsoft.com/office/drawing/2014/chart" uri="{C3380CC4-5D6E-409C-BE32-E72D297353CC}">
              <c16:uniqueId val="{00000004-D711-4961-8751-124F52DC62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11-4961-8751-124F52DC62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11-4961-8751-124F52DC62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59853</c:v>
                </c:pt>
                <c:pt idx="3">
                  <c:v>60111</c:v>
                </c:pt>
                <c:pt idx="6">
                  <c:v>60389</c:v>
                </c:pt>
                <c:pt idx="9">
                  <c:v>60225</c:v>
                </c:pt>
                <c:pt idx="12">
                  <c:v>60714</c:v>
                </c:pt>
              </c:numCache>
            </c:numRef>
          </c:val>
          <c:extLst>
            <c:ext xmlns:c16="http://schemas.microsoft.com/office/drawing/2014/chart" uri="{C3380CC4-5D6E-409C-BE32-E72D297353CC}">
              <c16:uniqueId val="{00000007-D711-4961-8751-124F52DC62B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21616</c:v>
                </c:pt>
                <c:pt idx="2">
                  <c:v>#N/A</c:v>
                </c:pt>
                <c:pt idx="3">
                  <c:v>#N/A</c:v>
                </c:pt>
                <c:pt idx="4">
                  <c:v>22614</c:v>
                </c:pt>
                <c:pt idx="5">
                  <c:v>#N/A</c:v>
                </c:pt>
                <c:pt idx="6">
                  <c:v>#N/A</c:v>
                </c:pt>
                <c:pt idx="7">
                  <c:v>24195</c:v>
                </c:pt>
                <c:pt idx="8">
                  <c:v>#N/A</c:v>
                </c:pt>
                <c:pt idx="9">
                  <c:v>#N/A</c:v>
                </c:pt>
                <c:pt idx="10">
                  <c:v>25005</c:v>
                </c:pt>
                <c:pt idx="11">
                  <c:v>#N/A</c:v>
                </c:pt>
                <c:pt idx="12">
                  <c:v>#N/A</c:v>
                </c:pt>
                <c:pt idx="13">
                  <c:v>28332</c:v>
                </c:pt>
                <c:pt idx="14">
                  <c:v>#N/A</c:v>
                </c:pt>
              </c:numCache>
            </c:numRef>
          </c:val>
          <c:smooth val="0"/>
          <c:extLst>
            <c:ext xmlns:c16="http://schemas.microsoft.com/office/drawing/2014/chart" uri="{C3380CC4-5D6E-409C-BE32-E72D297353CC}">
              <c16:uniqueId val="{00000008-D711-4961-8751-124F52DC62B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478869</c:v>
                </c:pt>
                <c:pt idx="5">
                  <c:v>472393</c:v>
                </c:pt>
                <c:pt idx="8">
                  <c:v>450819</c:v>
                </c:pt>
                <c:pt idx="11">
                  <c:v>428202</c:v>
                </c:pt>
                <c:pt idx="14">
                  <c:v>402425</c:v>
                </c:pt>
              </c:numCache>
            </c:numRef>
          </c:val>
          <c:extLst>
            <c:ext xmlns:c16="http://schemas.microsoft.com/office/drawing/2014/chart" uri="{C3380CC4-5D6E-409C-BE32-E72D297353CC}">
              <c16:uniqueId val="{00000000-D093-4BE8-866F-AD32F846F1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14144</c:v>
                </c:pt>
                <c:pt idx="5">
                  <c:v>13780</c:v>
                </c:pt>
                <c:pt idx="8">
                  <c:v>13364</c:v>
                </c:pt>
                <c:pt idx="11">
                  <c:v>12976</c:v>
                </c:pt>
                <c:pt idx="14">
                  <c:v>12599</c:v>
                </c:pt>
              </c:numCache>
            </c:numRef>
          </c:val>
          <c:extLst>
            <c:ext xmlns:c16="http://schemas.microsoft.com/office/drawing/2014/chart" uri="{C3380CC4-5D6E-409C-BE32-E72D297353CC}">
              <c16:uniqueId val="{00000001-D093-4BE8-866F-AD32F846F1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42121</c:v>
                </c:pt>
                <c:pt idx="5">
                  <c:v>58453</c:v>
                </c:pt>
                <c:pt idx="8">
                  <c:v>69445</c:v>
                </c:pt>
                <c:pt idx="11">
                  <c:v>72631</c:v>
                </c:pt>
                <c:pt idx="14">
                  <c:v>73940</c:v>
                </c:pt>
              </c:numCache>
            </c:numRef>
          </c:val>
          <c:extLst>
            <c:ext xmlns:c16="http://schemas.microsoft.com/office/drawing/2014/chart" uri="{C3380CC4-5D6E-409C-BE32-E72D297353CC}">
              <c16:uniqueId val="{00000002-D093-4BE8-866F-AD32F846F1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93-4BE8-866F-AD32F846F1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93-4BE8-866F-AD32F846F1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67</c:v>
                </c:pt>
                <c:pt idx="3">
                  <c:v>35</c:v>
                </c:pt>
                <c:pt idx="6">
                  <c:v>8</c:v>
                </c:pt>
                <c:pt idx="9">
                  <c:v>18</c:v>
                </c:pt>
                <c:pt idx="12">
                  <c:v>18</c:v>
                </c:pt>
              </c:numCache>
            </c:numRef>
          </c:val>
          <c:extLst>
            <c:ext xmlns:c16="http://schemas.microsoft.com/office/drawing/2014/chart" uri="{C3380CC4-5D6E-409C-BE32-E72D297353CC}">
              <c16:uniqueId val="{00000005-D093-4BE8-866F-AD32F846F1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95958</c:v>
                </c:pt>
                <c:pt idx="3">
                  <c:v>91121</c:v>
                </c:pt>
                <c:pt idx="6">
                  <c:v>88464</c:v>
                </c:pt>
                <c:pt idx="9">
                  <c:v>87514</c:v>
                </c:pt>
                <c:pt idx="12">
                  <c:v>83420</c:v>
                </c:pt>
              </c:numCache>
            </c:numRef>
          </c:val>
          <c:extLst>
            <c:ext xmlns:c16="http://schemas.microsoft.com/office/drawing/2014/chart" uri="{C3380CC4-5D6E-409C-BE32-E72D297353CC}">
              <c16:uniqueId val="{00000006-D093-4BE8-866F-AD32F846F1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093-4BE8-866F-AD32F846F1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16750</c:v>
                </c:pt>
                <c:pt idx="3">
                  <c:v>15822</c:v>
                </c:pt>
                <c:pt idx="6">
                  <c:v>15274</c:v>
                </c:pt>
                <c:pt idx="9">
                  <c:v>15167</c:v>
                </c:pt>
                <c:pt idx="12">
                  <c:v>14973</c:v>
                </c:pt>
              </c:numCache>
            </c:numRef>
          </c:val>
          <c:extLst>
            <c:ext xmlns:c16="http://schemas.microsoft.com/office/drawing/2014/chart" uri="{C3380CC4-5D6E-409C-BE32-E72D297353CC}">
              <c16:uniqueId val="{00000008-D093-4BE8-866F-AD32F846F1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373</c:v>
                </c:pt>
                <c:pt idx="3">
                  <c:v>248</c:v>
                </c:pt>
                <c:pt idx="6">
                  <c:v>43</c:v>
                </c:pt>
                <c:pt idx="9">
                  <c:v>0</c:v>
                </c:pt>
                <c:pt idx="12">
                  <c:v>0</c:v>
                </c:pt>
              </c:numCache>
            </c:numRef>
          </c:val>
          <c:extLst>
            <c:ext xmlns:c16="http://schemas.microsoft.com/office/drawing/2014/chart" uri="{C3380CC4-5D6E-409C-BE32-E72D297353CC}">
              <c16:uniqueId val="{00000009-D093-4BE8-866F-AD32F846F1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860813</c:v>
                </c:pt>
                <c:pt idx="3">
                  <c:v>851547</c:v>
                </c:pt>
                <c:pt idx="6">
                  <c:v>824610</c:v>
                </c:pt>
                <c:pt idx="9">
                  <c:v>797454</c:v>
                </c:pt>
                <c:pt idx="12">
                  <c:v>776125</c:v>
                </c:pt>
              </c:numCache>
            </c:numRef>
          </c:val>
          <c:extLst>
            <c:ext xmlns:c16="http://schemas.microsoft.com/office/drawing/2014/chart" uri="{C3380CC4-5D6E-409C-BE32-E72D297353CC}">
              <c16:uniqueId val="{0000000A-D093-4BE8-866F-AD32F846F13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438828</c:v>
                </c:pt>
                <c:pt idx="2">
                  <c:v>#N/A</c:v>
                </c:pt>
                <c:pt idx="3">
                  <c:v>#N/A</c:v>
                </c:pt>
                <c:pt idx="4">
                  <c:v>414148</c:v>
                </c:pt>
                <c:pt idx="5">
                  <c:v>#N/A</c:v>
                </c:pt>
                <c:pt idx="6">
                  <c:v>#N/A</c:v>
                </c:pt>
                <c:pt idx="7">
                  <c:v>394770</c:v>
                </c:pt>
                <c:pt idx="8">
                  <c:v>#N/A</c:v>
                </c:pt>
                <c:pt idx="9">
                  <c:v>#N/A</c:v>
                </c:pt>
                <c:pt idx="10">
                  <c:v>386344</c:v>
                </c:pt>
                <c:pt idx="11">
                  <c:v>#N/A</c:v>
                </c:pt>
                <c:pt idx="12">
                  <c:v>#N/A</c:v>
                </c:pt>
                <c:pt idx="13">
                  <c:v>385573</c:v>
                </c:pt>
                <c:pt idx="14">
                  <c:v>#N/A</c:v>
                </c:pt>
              </c:numCache>
            </c:numRef>
          </c:val>
          <c:smooth val="0"/>
          <c:extLst>
            <c:ext xmlns:c16="http://schemas.microsoft.com/office/drawing/2014/chart" uri="{C3380CC4-5D6E-409C-BE32-E72D297353CC}">
              <c16:uniqueId val="{0000000B-D093-4BE8-866F-AD32F846F13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17082</c:v>
                </c:pt>
                <c:pt idx="1">
                  <c:v>16711</c:v>
                </c:pt>
                <c:pt idx="2">
                  <c:v>17200</c:v>
                </c:pt>
              </c:numCache>
            </c:numRef>
          </c:val>
          <c:extLst>
            <c:ext xmlns:c16="http://schemas.microsoft.com/office/drawing/2014/chart" uri="{C3380CC4-5D6E-409C-BE32-E72D297353CC}">
              <c16:uniqueId val="{00000000-2341-44F8-B2F8-097D177E5F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29694</c:v>
                </c:pt>
                <c:pt idx="1">
                  <c:v>30750</c:v>
                </c:pt>
                <c:pt idx="2">
                  <c:v>32554</c:v>
                </c:pt>
              </c:numCache>
            </c:numRef>
          </c:val>
          <c:extLst>
            <c:ext xmlns:c16="http://schemas.microsoft.com/office/drawing/2014/chart" uri="{C3380CC4-5D6E-409C-BE32-E72D297353CC}">
              <c16:uniqueId val="{00000001-2341-44F8-B2F8-097D177E5F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29462</c:v>
                </c:pt>
                <c:pt idx="1">
                  <c:v>32118</c:v>
                </c:pt>
                <c:pt idx="2">
                  <c:v>32357</c:v>
                </c:pt>
              </c:numCache>
            </c:numRef>
          </c:val>
          <c:extLst>
            <c:ext xmlns:c16="http://schemas.microsoft.com/office/drawing/2014/chart" uri="{C3380CC4-5D6E-409C-BE32-E72D297353CC}">
              <c16:uniqueId val="{00000002-2341-44F8-B2F8-097D177E5F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・令和６年度の元利償還金等は、前年度に比べ、元利償還金の増加（</a:t>
          </a:r>
          <a:r>
            <a:rPr kumimoji="1" lang="en-US" altLang="ja-JP" sz="1400">
              <a:latin typeface="ＭＳ ゴシック" pitchFamily="49" charset="-128"/>
              <a:ea typeface="ＭＳ ゴシック" pitchFamily="49" charset="-128"/>
            </a:rPr>
            <a:t>488</a:t>
          </a:r>
          <a:r>
            <a:rPr kumimoji="1" lang="ja-JP" altLang="en-US" sz="1400">
              <a:latin typeface="ＭＳ ゴシック" pitchFamily="49" charset="-128"/>
              <a:ea typeface="ＭＳ ゴシック" pitchFamily="49" charset="-128"/>
            </a:rPr>
            <a:t>百万円）などに伴い、</a:t>
          </a:r>
          <a:r>
            <a:rPr kumimoji="1" lang="en-US" altLang="ja-JP" sz="1400">
              <a:latin typeface="ＭＳ ゴシック" pitchFamily="49" charset="-128"/>
              <a:ea typeface="ＭＳ ゴシック" pitchFamily="49" charset="-128"/>
            </a:rPr>
            <a:t>597</a:t>
          </a:r>
          <a:r>
            <a:rPr kumimoji="1" lang="ja-JP" altLang="en-US" sz="1400">
              <a:latin typeface="ＭＳ ゴシック" pitchFamily="49" charset="-128"/>
              <a:ea typeface="ＭＳ ゴシック" pitchFamily="49" charset="-128"/>
            </a:rPr>
            <a:t>百万円増加しています。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・算入公債費等については、臨時財政対策債の償還費の減少（</a:t>
          </a:r>
          <a:r>
            <a:rPr kumimoji="1" lang="en-US" altLang="ja-JP" sz="1400">
              <a:latin typeface="ＭＳ ゴシック" pitchFamily="49" charset="-128"/>
              <a:ea typeface="ＭＳ ゴシック" pitchFamily="49" charset="-128"/>
            </a:rPr>
            <a:t>2,561</a:t>
          </a:r>
          <a:r>
            <a:rPr kumimoji="1" lang="ja-JP" altLang="en-US" sz="1400">
              <a:latin typeface="ＭＳ ゴシック" pitchFamily="49" charset="-128"/>
              <a:ea typeface="ＭＳ ゴシック" pitchFamily="49" charset="-128"/>
            </a:rPr>
            <a:t>百万円）などに伴い、</a:t>
          </a:r>
          <a:r>
            <a:rPr kumimoji="1" lang="en-US" altLang="ja-JP" sz="1400">
              <a:latin typeface="ＭＳ ゴシック" pitchFamily="49" charset="-128"/>
              <a:ea typeface="ＭＳ ゴシック" pitchFamily="49" charset="-128"/>
            </a:rPr>
            <a:t>2,730</a:t>
          </a:r>
          <a:r>
            <a:rPr kumimoji="1" lang="ja-JP" altLang="en-US" sz="1400">
              <a:latin typeface="ＭＳ ゴシック" pitchFamily="49" charset="-128"/>
              <a:ea typeface="ＭＳ ゴシック" pitchFamily="49" charset="-128"/>
            </a:rPr>
            <a:t>百万円減少しており、実質公債費比率の分子（（</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））は増加しています。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・満期一括償還地方債の残高はありません。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）については、地方債残高の減少等により</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億円減少しています。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）については、基準財政需要額算入見込額の減等により</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億円減少しています。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）ともに減少していますが、将来負担額（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）の減少額の方が大きいため、将来負担比率の分子（（</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））は減少しています。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・「財政調整基金」及び「減債基金」においては、令和５年度決算における剰余金等を両基金合計で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億円積み立てた一方で、各種歳入確保策を講じてもなお財源不足が見込まれたため、両基金合計で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・また、「地域医療介護総合確保基金」などを含む「その他特定目的基金」では、事業実施の原資となる国庫支出金等の積立て（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億円）を行う一方で、事業実施の財源とするため、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億円の取崩しを行いました。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・香川県産業基盤造成基金　　　　　　　：近代産業の育成に必要な立地条件の整備及び観光資源の開発促進並びに東京都及びその周辺地域に</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おける拠点機能の確保のため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・吉野川総合開発香川用水事業基金　　　：吉野川総合開発香川用水事業の健全な運営のため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・香川県文化芸術振興基金　　　　　　　：文化芸術の振興に資する事業の財源に充てるため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・香川県地域医療介護総合確保基金　　　：地域における医療及び介護の総合的な確保の促進に関する法律に規定する県計画において定める事業を</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実施するため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・香川県ＧＩＧＡスクール構想加速化基金：公立学校における情報機器の計画的かつ効率的な整備を推進する事業を円滑に実施するため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・香川県産業基盤造成基金　　　　　　　：東京讃岐会館等東京地区県有資産利活用推進事業等の財源として取崩し（１億円）を行った一方で、</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事業の財源とするため積立て（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・吉野川総合開発香川用水事業基金　　　：香川用水の管理に要する経費の財源として取崩し（２億円）を行った一方で、市町が行う公共施設整備事業等の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過年度貸付金に係る返還金の積立て（２億円）を行った結果、残高は微減となりました。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・香川県文化芸術振興基金　　　　　　　：四国遍路の世界遺産登録推進事業等の財源として取崩し（１億円）を行った一方で、県有財産売却益の一部等の積立て</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・香川県地域医療介護総合確保基金　　　：看護師等養成所運営費補助等の財源として取崩し（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億円）を行った一方で、国の補助金等の積立て</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億円）を行ったことから、残高は微減しました。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・香川県ＧＩＧＡスクール構想加速化基金：香川県ＧＩＧＡスクール構想加速化基金事業等の財源として取崩し（１億円）を行った一方で、国の補助金等の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積立て（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・それぞれの基金の目的に沿って、計画的に活用してまいります。</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・令和５年度決算剰余金の２分の１相当額等の積立て（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億円）を行った一方で、各種歳入確保策を講じたものの、なお財源不足が見込まれたため、取崩し（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億円）を行った結果、残高は増加しました。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・決算剰余金や普通交付税の追加交付の一部等の積立て（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億円）を行った一方で、各種歳入確保策を講じたものの、なお財源不足が見込まれたため、取崩し（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億円）を行った結果、残高は増加しました。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939,965
920,639
1,876.86
491,138,881
471,173,633
8,065,555
274,945,203
776,003,100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a:solidFill>
                <a:sysClr val="windowText" lastClr="000000"/>
              </a:solidFill>
              <a:latin typeface="ＭＳ Ｐゴシック" panose="020B0600070205080204" pitchFamily="50" charset="-128"/>
              <a:ea typeface="ＭＳ Ｐゴシック" panose="020B0600070205080204" pitchFamily="50" charset="-128"/>
            </a:rPr>
            <a:t>・財政力指数は、基準財政収入額を基準財政需要額で除したものであり、当該指数は、単年度の財政力指数の過去３か年の平均値を表しています。</a:t>
          </a:r>
        </a:p>
        <a:p>
          <a:r>
            <a:rPr kumimoji="1" lang="ja-JP" altLang="en-US" sz="1050" b="0">
              <a:solidFill>
                <a:sysClr val="windowText" lastClr="000000"/>
              </a:solidFill>
              <a:latin typeface="ＭＳ Ｐゴシック" panose="020B0600070205080204" pitchFamily="50" charset="-128"/>
              <a:ea typeface="ＭＳ Ｐゴシック" panose="020B0600070205080204" pitchFamily="50" charset="-128"/>
            </a:rPr>
            <a:t>・Ｒ６年度（単年度）の財政力指数については、Ｒ５年度の税収増を踏まえ、法人関係税等を中心に増収が見込まれたことから、算定上の分子である基準財政収入額が増加する一方で、社会保障関連経費等の増加が見込まれたことから、算定上の分母である基準財政需要額が増加した結果、前年度と比較して財政力指数は横ばいとなったが、３か年平均の指数は、比較対象であるＲ３指数を上回ったことから増加しています。</a:t>
          </a:r>
        </a:p>
        <a:p>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基準財政収入額 Ｒ５：</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1,102</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　→　Ｒ６：</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1,134</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a:t>
          </a:r>
        </a:p>
        <a:p>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基準財政需要額 Ｒ５：</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2,411</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　→　Ｒ６：</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2,464</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a:t>
          </a:r>
        </a:p>
        <a:p>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指数（単年度） 　</a:t>
          </a:r>
          <a:r>
            <a:rPr kumimoji="1" lang="ja-JP" altLang="en-US" sz="1000" b="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Ｒ５： </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0.46</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  Ｒ６： </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0.46</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（参考）Ｒ３：</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0.41</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、Ｒ４：</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0.46</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41</xdr:row>
      <xdr:rowOff>127907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12643"/>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127907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123372</xdr:rowOff>
    </xdr:from>
    <xdr:to>
      <xdr:col>11</xdr:col>
      <xdr:colOff>31750</xdr:colOff>
      <xdr:row>39</xdr:row>
      <xdr:rowOff>126093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95572"/>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72572</xdr:rowOff>
    </xdr:from>
    <xdr:to>
      <xdr:col>7</xdr:col>
      <xdr:colOff>31750</xdr:colOff>
      <xdr:row>37</xdr:row>
      <xdr:rowOff>2722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Ｒ６年度における経常収支比率（人件費、扶助費、公債費等の経常的経費に充当された一般財源の額が、地方税、普通交付税等の経常一般財源及び臨時財政対策債等の合計に占める割合）については、主に、定年延長に伴い退職手当が増加したこと等に伴い、算定上の分子にあたる経常経費充当一般財源が増となったことで、前年度から</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93.2</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％になりました。</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　　　　経常経費充当一般財源 Ｒ５：</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2,512</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 → Ｒ６：</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2,629</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117</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　　　　経常一般財源等 　　　</a:t>
          </a:r>
          <a:r>
            <a:rPr kumimoji="1" lang="ja-JP" altLang="en-US" sz="1100" b="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　Ｒ５：</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2,719</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 → Ｒ６：</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2,820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101</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　</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・今後も、社会保障関係経費や公債費等の増加が見込まれていることから、歳入・歳出の両面にわたる取組みを行い、持続可能な財政運営を行ってまいります。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15724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107648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53700"/>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150888</xdr:rowOff>
    </xdr:from>
    <xdr:to>
      <xdr:col>15</xdr:col>
      <xdr:colOff>82550</xdr:colOff>
      <xdr:row>62</xdr:row>
      <xdr:rowOff>107648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6438"/>
          <a:ext cx="889000" cy="4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134153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2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150888</xdr:rowOff>
    </xdr:from>
    <xdr:to>
      <xdr:col>11</xdr:col>
      <xdr:colOff>31750</xdr:colOff>
      <xdr:row>63</xdr:row>
      <xdr:rowOff>166007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6438"/>
          <a:ext cx="889000" cy="70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108451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89099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136374</xdr:rowOff>
    </xdr:from>
    <xdr:to>
      <xdr:col>23</xdr:col>
      <xdr:colOff>184150</xdr:colOff>
      <xdr:row>62</xdr:row>
      <xdr:rowOff>66524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152901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56848</xdr:rowOff>
    </xdr:from>
    <xdr:to>
      <xdr:col>15</xdr:col>
      <xdr:colOff>133350</xdr:colOff>
      <xdr:row>62</xdr:row>
      <xdr:rowOff>158448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143225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100088</xdr:rowOff>
    </xdr:from>
    <xdr:to>
      <xdr:col>11</xdr:col>
      <xdr:colOff>82550</xdr:colOff>
      <xdr:row>60</xdr:row>
      <xdr:rowOff>30238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0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115207</xdr:rowOff>
    </xdr:from>
    <xdr:to>
      <xdr:col>7</xdr:col>
      <xdr:colOff>31750</xdr:colOff>
      <xdr:row>64</xdr:row>
      <xdr:rowOff>45357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30134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Ｒ６年度は、県内宿泊等促進事業（落ち込んだ旅行需要を喚起するため、民間事業者に委託して本県への旅行に対する助成等を実施）などを始めとする新型コロナウイルス感染症対策の減に伴い物件費が減少する一方で、人事委員会勧告を踏まえた給料表の引き上げ改定等により人件費が増加した結果、人口１人当たり人件費・物件費等の状況としては、前年度と比較して増加となりました。</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・今後も、経常的経費の不断の見直しはもとより、行政プロセスの見直しやデジタル化の推進に伴う事務の効率化等により、一般行政経費の縮減を徹底して行い、持続可能な財政運営を行ってまいります。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3370</xdr:rowOff>
    </xdr:from>
    <xdr:to>
      <xdr:col>23</xdr:col>
      <xdr:colOff>133350</xdr:colOff>
      <xdr:row>82</xdr:row>
      <xdr:rowOff>18481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2270"/>
          <a:ext cx="8382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3370</xdr:rowOff>
    </xdr:from>
    <xdr:to>
      <xdr:col>19</xdr:col>
      <xdr:colOff>133350</xdr:colOff>
      <xdr:row>82</xdr:row>
      <xdr:rowOff>101648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62270"/>
          <a:ext cx="889000" cy="9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73333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1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137316</xdr:rowOff>
    </xdr:from>
    <xdr:to>
      <xdr:col>15</xdr:col>
      <xdr:colOff>82550</xdr:colOff>
      <xdr:row>82</xdr:row>
      <xdr:rowOff>101648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4766"/>
          <a:ext cx="889000" cy="13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119035</xdr:rowOff>
    </xdr:from>
    <xdr:to>
      <xdr:col>11</xdr:col>
      <xdr:colOff>31750</xdr:colOff>
      <xdr:row>81</xdr:row>
      <xdr:rowOff>137316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6485"/>
          <a:ext cx="889000" cy="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139131</xdr:rowOff>
    </xdr:from>
    <xdr:to>
      <xdr:col>23</xdr:col>
      <xdr:colOff>184150</xdr:colOff>
      <xdr:row>82</xdr:row>
      <xdr:rowOff>69281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111208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124020</xdr:rowOff>
    </xdr:from>
    <xdr:to>
      <xdr:col>19</xdr:col>
      <xdr:colOff>184150</xdr:colOff>
      <xdr:row>82</xdr:row>
      <xdr:rowOff>54170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38947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7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50848</xdr:rowOff>
    </xdr:from>
    <xdr:to>
      <xdr:col>15</xdr:col>
      <xdr:colOff>133350</xdr:colOff>
      <xdr:row>82</xdr:row>
      <xdr:rowOff>152448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137225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86516</xdr:rowOff>
    </xdr:from>
    <xdr:to>
      <xdr:col>11</xdr:col>
      <xdr:colOff>82550</xdr:colOff>
      <xdr:row>82</xdr:row>
      <xdr:rowOff>16666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68235</xdr:rowOff>
    </xdr:from>
    <xdr:to>
      <xdr:col>7</xdr:col>
      <xdr:colOff>31750</xdr:colOff>
      <xdr:row>81</xdr:row>
      <xdr:rowOff>169835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154612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4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・昇給及び昇格の厳格な運用により、ラスパイレス指数は国を下回っています。</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・今後においても、本県職員の給与水準については、県人事委員会の勧告による地域民間準拠を基本に、適正なものとなるよう努めます。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128270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567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85089</xdr:rowOff>
    </xdr:from>
    <xdr:to>
      <xdr:col>77</xdr:col>
      <xdr:colOff>44450</xdr:colOff>
      <xdr:row>84</xdr:row>
      <xdr:rowOff>154939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1543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36830</xdr:rowOff>
    </xdr:from>
    <xdr:to>
      <xdr:col>72</xdr:col>
      <xdr:colOff>203200</xdr:colOff>
      <xdr:row>83</xdr:row>
      <xdr:rowOff>85089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671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111761</xdr:rowOff>
    </xdr:from>
    <xdr:to>
      <xdr:col>68</xdr:col>
      <xdr:colOff>152400</xdr:colOff>
      <xdr:row>83</xdr:row>
      <xdr:rowOff>36830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706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49547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34289</xdr:rowOff>
    </xdr:from>
    <xdr:to>
      <xdr:col>73</xdr:col>
      <xdr:colOff>44450</xdr:colOff>
      <xdr:row>83</xdr:row>
      <xdr:rowOff>135889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60961</xdr:rowOff>
    </xdr:from>
    <xdr:to>
      <xdr:col>64</xdr:col>
      <xdr:colOff>152400</xdr:colOff>
      <xdr:row>82</xdr:row>
      <xdr:rowOff>162561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・従来より事務事業を抜本的に見直すとともに、組織の見直しを行い、メリハリをつけた職員数の削減を行ってきたところです。</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・特に知事部局においては、６次に亘って定員管理計画を策定し、平成</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年度からの職員数削減により、平成</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年度の職員数（</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3,674</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人）の約４分の１にあたる職員数を削減 し、平成</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年度に全国で最も少ない</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2,800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人体制（</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2,779</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人）を達成しています。</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・これまでの定員管理を踏まえ、今後とも適正な定員管理と人員配置を行います。</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・なお、人口</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万人当たり職員数については、本県の人口が</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939,965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R7.1.1</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住民基本台帳人口）と比較的少ないことから、都道府県の平均に比して数値が高くなっているものと考えられます。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147465</xdr:rowOff>
    </xdr:from>
    <xdr:to>
      <xdr:col>81</xdr:col>
      <xdr:colOff>44450</xdr:colOff>
      <xdr:row>62</xdr:row>
      <xdr:rowOff>159651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77365"/>
          <a:ext cx="8382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129167</xdr:rowOff>
    </xdr:from>
    <xdr:to>
      <xdr:col>77</xdr:col>
      <xdr:colOff>44450</xdr:colOff>
      <xdr:row>62</xdr:row>
      <xdr:rowOff>147465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59067"/>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148203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6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129167</xdr:rowOff>
    </xdr:from>
    <xdr:to>
      <xdr:col>72</xdr:col>
      <xdr:colOff>203200</xdr:colOff>
      <xdr:row>62</xdr:row>
      <xdr:rowOff>136044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759067"/>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110204</xdr:rowOff>
    </xdr:from>
    <xdr:to>
      <xdr:col>68</xdr:col>
      <xdr:colOff>152400</xdr:colOff>
      <xdr:row>62</xdr:row>
      <xdr:rowOff>136044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740104"/>
          <a:ext cx="889000" cy="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108851</xdr:rowOff>
    </xdr:from>
    <xdr:to>
      <xdr:col>81</xdr:col>
      <xdr:colOff>95250</xdr:colOff>
      <xdr:row>63</xdr:row>
      <xdr:rowOff>39001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3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80928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1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96665</xdr:rowOff>
    </xdr:from>
    <xdr:to>
      <xdr:col>77</xdr:col>
      <xdr:colOff>95250</xdr:colOff>
      <xdr:row>63</xdr:row>
      <xdr:rowOff>26815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11592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81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78367</xdr:rowOff>
    </xdr:from>
    <xdr:to>
      <xdr:col>73</xdr:col>
      <xdr:colOff>44450</xdr:colOff>
      <xdr:row>63</xdr:row>
      <xdr:rowOff>8517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164744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9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85244</xdr:rowOff>
    </xdr:from>
    <xdr:to>
      <xdr:col>68</xdr:col>
      <xdr:colOff>203200</xdr:colOff>
      <xdr:row>63</xdr:row>
      <xdr:rowOff>15394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7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171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8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59404</xdr:rowOff>
    </xdr:from>
    <xdr:to>
      <xdr:col>64</xdr:col>
      <xdr:colOff>152400</xdr:colOff>
      <xdr:row>62</xdr:row>
      <xdr:rowOff>161004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145781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7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・当該比率算定上の分子は、元利償還金等から特定財源等を控除して算定しますが、Ｒ６年度においては、今回算定対象外となったＲ３年度と比べ、控除される基準財政需要額算入額の減（対Ｒ３年度比</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億円）などにより</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億円増加となりました。また、分母となる標準財政規模についても増加しましたが、分母と比較して分子の方が、増加割合が大きいため、実質公債費比率は増加となりました。</a:t>
          </a:r>
        </a:p>
        <a:p>
          <a:r>
            <a:rPr kumimoji="1" lang="ja-JP" altLang="en-US" sz="1100">
              <a:latin typeface="ＭＳ Ｐゴシック" panose="020B0600070205080204" pitchFamily="50" charset="-128"/>
              <a:ea typeface="ＭＳ Ｐゴシック" panose="020B0600070205080204" pitchFamily="50" charset="-128"/>
            </a:rPr>
            <a:t>・今後、将来に向けて必要な投資は積極的に行いつつ、財政の持続可能性を確保してまいります。</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91722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341533"/>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36</xdr:row>
      <xdr:rowOff>169333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75495</xdr:rowOff>
    </xdr:from>
    <xdr:to>
      <xdr:col>72</xdr:col>
      <xdr:colOff>203200</xdr:colOff>
      <xdr:row>36</xdr:row>
      <xdr:rowOff>129117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2476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75495</xdr:rowOff>
    </xdr:from>
    <xdr:to>
      <xdr:col>68</xdr:col>
      <xdr:colOff>152400</xdr:colOff>
      <xdr:row>36</xdr:row>
      <xdr:rowOff>75495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247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40922</xdr:rowOff>
    </xdr:from>
    <xdr:to>
      <xdr:col>81</xdr:col>
      <xdr:colOff>95250</xdr:colOff>
      <xdr:row>37</xdr:row>
      <xdr:rowOff>142522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57449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78317</xdr:rowOff>
    </xdr:from>
    <xdr:to>
      <xdr:col>73</xdr:col>
      <xdr:colOff>44450</xdr:colOff>
      <xdr:row>37</xdr:row>
      <xdr:rowOff>8467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24695</xdr:rowOff>
    </xdr:from>
    <xdr:to>
      <xdr:col>68</xdr:col>
      <xdr:colOff>203200</xdr:colOff>
      <xdr:row>36</xdr:row>
      <xdr:rowOff>126295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136472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9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24695</xdr:rowOff>
    </xdr:from>
    <xdr:to>
      <xdr:col>64</xdr:col>
      <xdr:colOff>152400</xdr:colOff>
      <xdr:row>36</xdr:row>
      <xdr:rowOff>126295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136472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59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・当該比率算定上の分子は、将来負担額から充当可能財源等を控除して算定しますが、Ｒ６年度においては、将来負担額は地方債現在高の減（対前年度比</a:t>
          </a:r>
          <a:r>
            <a:rPr kumimoji="1" lang="en-US" altLang="ja-JP" sz="1100">
              <a:latin typeface="ＭＳ Ｐゴシック" panose="020B0600070205080204" pitchFamily="50" charset="-128"/>
              <a:ea typeface="ＭＳ Ｐゴシック" panose="020B0600070205080204" pitchFamily="50" charset="-128"/>
            </a:rPr>
            <a:t>213</a:t>
          </a:r>
          <a:r>
            <a:rPr kumimoji="1" lang="ja-JP" altLang="en-US" sz="1100">
              <a:latin typeface="ＭＳ Ｐゴシック" panose="020B0600070205080204" pitchFamily="50" charset="-128"/>
              <a:ea typeface="ＭＳ Ｐゴシック" panose="020B0600070205080204" pitchFamily="50" charset="-128"/>
            </a:rPr>
            <a:t>億円）などにより減少し、控除する充当可能財源等についても、基準財政需要額算入見込額の減などにより減少（同</a:t>
          </a:r>
          <a:r>
            <a:rPr kumimoji="1" lang="en-US" altLang="ja-JP" sz="1100">
              <a:latin typeface="ＭＳ Ｐゴシック" panose="020B0600070205080204" pitchFamily="50" charset="-128"/>
              <a:ea typeface="ＭＳ Ｐゴシック" panose="020B0600070205080204" pitchFamily="50" charset="-128"/>
            </a:rPr>
            <a:t>248</a:t>
          </a:r>
          <a:r>
            <a:rPr kumimoji="1" lang="ja-JP" altLang="en-US" sz="1100">
              <a:latin typeface="ＭＳ Ｐゴシック" panose="020B0600070205080204" pitchFamily="50" charset="-128"/>
              <a:ea typeface="ＭＳ Ｐゴシック" panose="020B0600070205080204" pitchFamily="50" charset="-128"/>
            </a:rPr>
            <a:t>億円）となった結果、比率算定上の分子が減少し、比率は改善傾向になりました。</a:t>
          </a:r>
        </a:p>
        <a:p>
          <a:r>
            <a:rPr kumimoji="1" lang="ja-JP" altLang="en-US" sz="1100">
              <a:latin typeface="ＭＳ Ｐゴシック" panose="020B0600070205080204" pitchFamily="50" charset="-128"/>
              <a:ea typeface="ＭＳ Ｐゴシック" panose="020B0600070205080204" pitchFamily="50" charset="-128"/>
            </a:rPr>
            <a:t>・今後、将来に向けて必要な投資は積極的に行いつつ、財政の持続可能性を確保してまいります。</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17240</xdr:rowOff>
    </xdr:from>
    <xdr:to>
      <xdr:col>81</xdr:col>
      <xdr:colOff>44450</xdr:colOff>
      <xdr:row>17</xdr:row>
      <xdr:rowOff>49816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931890"/>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49816</xdr:rowOff>
    </xdr:from>
    <xdr:to>
      <xdr:col>77</xdr:col>
      <xdr:colOff>44450</xdr:colOff>
      <xdr:row>17</xdr:row>
      <xdr:rowOff>84804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964466"/>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84804</xdr:rowOff>
    </xdr:from>
    <xdr:to>
      <xdr:col>72</xdr:col>
      <xdr:colOff>203200</xdr:colOff>
      <xdr:row>17</xdr:row>
      <xdr:rowOff>106521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9994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106521</xdr:rowOff>
    </xdr:from>
    <xdr:to>
      <xdr:col>68</xdr:col>
      <xdr:colOff>152400</xdr:colOff>
      <xdr:row>18</xdr:row>
      <xdr:rowOff>74422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021171"/>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137890</xdr:rowOff>
    </xdr:from>
    <xdr:to>
      <xdr:col>81</xdr:col>
      <xdr:colOff>95250</xdr:colOff>
      <xdr:row>17</xdr:row>
      <xdr:rowOff>68040</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8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154417</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72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170466</xdr:rowOff>
    </xdr:from>
    <xdr:to>
      <xdr:col>77</xdr:col>
      <xdr:colOff>95250</xdr:colOff>
      <xdr:row>17</xdr:row>
      <xdr:rowOff>100616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9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110793</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82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34004</xdr:rowOff>
    </xdr:from>
    <xdr:to>
      <xdr:col>73</xdr:col>
      <xdr:colOff>44450</xdr:colOff>
      <xdr:row>17</xdr:row>
      <xdr:rowOff>135604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9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145781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55721</xdr:rowOff>
    </xdr:from>
    <xdr:to>
      <xdr:col>68</xdr:col>
      <xdr:colOff>203200</xdr:colOff>
      <xdr:row>17</xdr:row>
      <xdr:rowOff>157321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9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167498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23622</xdr:rowOff>
    </xdr:from>
    <xdr:to>
      <xdr:col>64</xdr:col>
      <xdr:colOff>152400</xdr:colOff>
      <xdr:row>18</xdr:row>
      <xdr:rowOff>125222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135399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87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939,965
920,639
1,876.86
491,138,881
471,173,633
8,065,555
274,945,203
776,003,100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・Ｒ６年度は、地方税等の増により算定上の分母となる経常一般財源等は増加した一方で、定年延長に伴う退職手当の増などにより経常経費充当一般財源は増加した結果、人件費は前年度から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ポイント増加しました。</a:t>
          </a:r>
        </a:p>
        <a:p>
          <a:r>
            <a:rPr kumimoji="1" lang="ja-JP" altLang="en-US" sz="1100">
              <a:latin typeface="ＭＳ Ｐゴシック" panose="020B0600070205080204" pitchFamily="50" charset="-128"/>
              <a:ea typeface="ＭＳ Ｐゴシック" panose="020B0600070205080204" pitchFamily="50" charset="-128"/>
            </a:rPr>
            <a:t>　　人件費の推移　Ｒ元：</a:t>
          </a:r>
          <a:r>
            <a:rPr kumimoji="1" lang="en-US" altLang="ja-JP" sz="1100">
              <a:latin typeface="ＭＳ Ｐゴシック" panose="020B0600070205080204" pitchFamily="50" charset="-128"/>
              <a:ea typeface="ＭＳ Ｐゴシック" panose="020B0600070205080204" pitchFamily="50" charset="-128"/>
            </a:rPr>
            <a:t>1,032</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1,044</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1,038</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Ｒ４：</a:t>
          </a:r>
          <a:r>
            <a:rPr kumimoji="1" lang="en-US" altLang="ja-JP" sz="1100">
              <a:latin typeface="ＭＳ Ｐゴシック" panose="020B0600070205080204" pitchFamily="50" charset="-128"/>
              <a:ea typeface="ＭＳ Ｐゴシック" panose="020B0600070205080204" pitchFamily="50" charset="-128"/>
            </a:rPr>
            <a:t>1,032</a:t>
          </a:r>
          <a:r>
            <a:rPr kumimoji="1" lang="ja-JP" altLang="en-US" sz="1100">
              <a:latin typeface="ＭＳ Ｐゴシック" panose="020B0600070205080204" pitchFamily="50" charset="-128"/>
              <a:ea typeface="ＭＳ Ｐゴシック" panose="020B0600070205080204" pitchFamily="50" charset="-128"/>
            </a:rPr>
            <a:t>億円、Ｒ５：  </a:t>
          </a:r>
          <a:r>
            <a:rPr kumimoji="1" lang="en-US" altLang="ja-JP" sz="1100">
              <a:latin typeface="ＭＳ Ｐゴシック" panose="020B0600070205080204" pitchFamily="50" charset="-128"/>
              <a:ea typeface="ＭＳ Ｐゴシック" panose="020B0600070205080204" pitchFamily="50" charset="-128"/>
            </a:rPr>
            <a:t>974</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1,050</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万人当たり職員数が、グループ内平均よりも高いことから、グループ内平均額を上回って推移しています。</a:t>
          </a:r>
        </a:p>
        <a:p>
          <a:r>
            <a:rPr kumimoji="1" lang="ja-JP" altLang="en-US" sz="1100">
              <a:latin typeface="ＭＳ Ｐゴシック" panose="020B0600070205080204" pitchFamily="50" charset="-128"/>
              <a:ea typeface="ＭＳ Ｐゴシック" panose="020B0600070205080204" pitchFamily="50" charset="-128"/>
            </a:rPr>
            <a:t>・今後も、定員数及び給与水準の適正管理により総人件費の抑制に取り組みます。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146050</xdr:rowOff>
    </xdr:from>
    <xdr:to>
      <xdr:col>24</xdr:col>
      <xdr:colOff>25400</xdr:colOff>
      <xdr:row>39</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975350"/>
          <a:ext cx="0" cy="723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12700</xdr:rowOff>
    </xdr:from>
    <xdr:to>
      <xdr:col>24</xdr:col>
      <xdr:colOff>114300</xdr:colOff>
      <xdr:row>39</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69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60977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71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146050</xdr:rowOff>
    </xdr:from>
    <xdr:to>
      <xdr:col>24</xdr:col>
      <xdr:colOff>114300</xdr:colOff>
      <xdr:row>34</xdr:row>
      <xdr:rowOff>146050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97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38</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754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168927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99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39</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754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0</xdr:rowOff>
    </xdr:from>
    <xdr:to>
      <xdr:col>20</xdr:col>
      <xdr:colOff>38100</xdr:colOff>
      <xdr:row>34</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39</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5087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165100</xdr:rowOff>
    </xdr:from>
    <xdr:to>
      <xdr:col>11</xdr:col>
      <xdr:colOff>9525</xdr:colOff>
      <xdr:row>41</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5087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0</xdr:rowOff>
    </xdr:from>
    <xdr:to>
      <xdr:col>11</xdr:col>
      <xdr:colOff>60325</xdr:colOff>
      <xdr:row>34</xdr:row>
      <xdr:rowOff>101600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1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76200</xdr:rowOff>
    </xdr:from>
    <xdr:to>
      <xdr:col>15</xdr:col>
      <xdr:colOff>149225</xdr:colOff>
      <xdr:row>40</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162577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114300</xdr:rowOff>
    </xdr:from>
    <xdr:to>
      <xdr:col>11</xdr:col>
      <xdr:colOff>60325</xdr:colOff>
      <xdr:row>38</xdr:row>
      <xdr:rowOff>44450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29227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76200</xdr:rowOff>
    </xdr:from>
    <xdr:to>
      <xdr:col>6</xdr:col>
      <xdr:colOff>171450</xdr:colOff>
      <xdr:row>42</xdr:row>
      <xdr:rowOff>6350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162577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は、地方税等の増により算定上の分母となる経常一般財源等は増加した一方で、防災ヘリコプター運航管理費の増等に伴い、経常経費充当一般財源が増加した結果、物件費は前年度と同率となりました。</a:t>
          </a:r>
        </a:p>
        <a:p>
          <a:r>
            <a:rPr kumimoji="1" lang="ja-JP" altLang="en-US" sz="1100">
              <a:latin typeface="ＭＳ Ｐゴシック" panose="020B0600070205080204" pitchFamily="50" charset="-128"/>
              <a:ea typeface="ＭＳ Ｐゴシック" panose="020B0600070205080204" pitchFamily="50" charset="-128"/>
            </a:rPr>
            <a:t>　　物件費の推移 Ｒ元：</a:t>
          </a:r>
          <a:r>
            <a:rPr kumimoji="1" lang="en-US" altLang="ja-JP" sz="1100">
              <a:latin typeface="ＭＳ Ｐゴシック" panose="020B0600070205080204" pitchFamily="50" charset="-128"/>
              <a:ea typeface="ＭＳ Ｐゴシック" panose="020B0600070205080204" pitchFamily="50" charset="-128"/>
            </a:rPr>
            <a:t>127</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Ｒ４：</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億円、Ｒ５：</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133</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・デジタル化の推進による事務の効率化や、多様な団体との連携・協働を進め、より一層施策の実施効果を高めるなど効果的・効率的な事業執行により歳出抑制に取り組みます。</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・Ｒ６年度は、地方税等の増により算定上の分母となる経常一般財源等は増加した一方で、児童入所施設措置委託費の増などにより、経常経費充当一般財源が増加した結果、扶助費は前年度から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ポイント増加となりました。</a:t>
          </a:r>
        </a:p>
        <a:p>
          <a:r>
            <a:rPr kumimoji="1" lang="ja-JP" altLang="en-US" sz="1100">
              <a:latin typeface="ＭＳ Ｐゴシック" panose="020B0600070205080204" pitchFamily="50" charset="-128"/>
              <a:ea typeface="ＭＳ Ｐゴシック" panose="020B0600070205080204" pitchFamily="50" charset="-128"/>
            </a:rPr>
            <a:t>　　扶助費の推移　Ｒ元：</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Ｒ４：</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億円、Ｒ５：</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・今後も、社会保障関係経費等の増加が見込まれていることから、歳入確保・歳出の見直しの徹底を図り、持続可能な財政運営を行ってまいります。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・その他は、維持補修費、貸付金及び繰出金を対象としています。</a:t>
          </a:r>
        </a:p>
        <a:p>
          <a:r>
            <a:rPr kumimoji="1" lang="ja-JP" altLang="en-US" sz="900">
              <a:latin typeface="ＭＳ Ｐゴシック" panose="020B0600070205080204" pitchFamily="50" charset="-128"/>
              <a:ea typeface="ＭＳ Ｐゴシック" panose="020B0600070205080204" pitchFamily="50" charset="-128"/>
            </a:rPr>
            <a:t>・その他経費の経常経費充当一般財源は、国民健康保険制度の見直しに伴う国民健康保険事業特別会計の創設により、補助費等から繰出金に性質が変わったことでＨ</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年度に大幅に増加し、その後は横ばい傾向にあります。</a:t>
          </a:r>
        </a:p>
        <a:p>
          <a:r>
            <a:rPr kumimoji="1" lang="ja-JP" altLang="en-US" sz="900">
              <a:latin typeface="ＭＳ Ｐゴシック" panose="020B0600070205080204" pitchFamily="50" charset="-128"/>
              <a:ea typeface="ＭＳ Ｐゴシック" panose="020B0600070205080204" pitchFamily="50" charset="-128"/>
            </a:rPr>
            <a:t>・Ｒ６年度の経常経費充当一般財源は、Ｒ５年度と概ね同水準となった一方で、地方税等の増により算定上の分母となる経常一般財源等が増加したことで、その他経費は前年度から</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ポイント減少しました。</a:t>
          </a:r>
        </a:p>
        <a:p>
          <a:r>
            <a:rPr kumimoji="1" lang="ja-JP" altLang="en-US" sz="900">
              <a:latin typeface="ＭＳ Ｐゴシック" panose="020B0600070205080204" pitchFamily="50" charset="-128"/>
              <a:ea typeface="ＭＳ Ｐゴシック" panose="020B0600070205080204" pitchFamily="50" charset="-128"/>
            </a:rPr>
            <a:t>　　その他の推移　Ｒ元：</a:t>
          </a:r>
          <a:r>
            <a:rPr kumimoji="1" lang="en-US" altLang="ja-JP" sz="900">
              <a:latin typeface="ＭＳ Ｐゴシック" panose="020B0600070205080204" pitchFamily="50" charset="-128"/>
              <a:ea typeface="ＭＳ Ｐゴシック" panose="020B0600070205080204" pitchFamily="50" charset="-128"/>
            </a:rPr>
            <a:t>107</a:t>
          </a:r>
          <a:r>
            <a:rPr kumimoji="1" lang="ja-JP" altLang="en-US" sz="900">
              <a:latin typeface="ＭＳ Ｐゴシック" panose="020B0600070205080204" pitchFamily="50" charset="-128"/>
              <a:ea typeface="ＭＳ Ｐゴシック" panose="020B0600070205080204" pitchFamily="50" charset="-128"/>
            </a:rPr>
            <a:t>億円、Ｒ２：</a:t>
          </a:r>
          <a:r>
            <a:rPr kumimoji="1" lang="en-US" altLang="ja-JP" sz="900">
              <a:latin typeface="ＭＳ Ｐゴシック" panose="020B0600070205080204" pitchFamily="50" charset="-128"/>
              <a:ea typeface="ＭＳ Ｐゴシック" panose="020B0600070205080204" pitchFamily="50" charset="-128"/>
            </a:rPr>
            <a:t>92</a:t>
          </a:r>
          <a:r>
            <a:rPr kumimoji="1" lang="ja-JP" altLang="en-US" sz="900">
              <a:latin typeface="ＭＳ Ｐゴシック" panose="020B0600070205080204" pitchFamily="50" charset="-128"/>
              <a:ea typeface="ＭＳ Ｐゴシック" panose="020B0600070205080204" pitchFamily="50" charset="-128"/>
            </a:rPr>
            <a:t>億円、Ｒ３：</a:t>
          </a:r>
          <a:r>
            <a:rPr kumimoji="1" lang="en-US" altLang="ja-JP" sz="900">
              <a:latin typeface="ＭＳ Ｐゴシック" panose="020B0600070205080204" pitchFamily="50" charset="-128"/>
              <a:ea typeface="ＭＳ Ｐゴシック" panose="020B0600070205080204" pitchFamily="50" charset="-128"/>
            </a:rPr>
            <a:t>109</a:t>
          </a:r>
          <a:r>
            <a:rPr kumimoji="1" lang="ja-JP" altLang="en-US" sz="900">
              <a:latin typeface="ＭＳ Ｐゴシック" panose="020B0600070205080204" pitchFamily="50" charset="-128"/>
              <a:ea typeface="ＭＳ Ｐゴシック" panose="020B0600070205080204" pitchFamily="50" charset="-128"/>
            </a:rPr>
            <a:t>億円</a:t>
          </a:r>
        </a:p>
        <a:p>
          <a:r>
            <a:rPr kumimoji="1" lang="ja-JP" altLang="en-US" sz="900">
              <a:latin typeface="ＭＳ Ｐゴシック" panose="020B0600070205080204" pitchFamily="50" charset="-128"/>
              <a:ea typeface="ＭＳ Ｐゴシック" panose="020B0600070205080204" pitchFamily="50" charset="-128"/>
            </a:rPr>
            <a:t>　　　　　　　　　　　　Ｒ４：</a:t>
          </a:r>
          <a:r>
            <a:rPr kumimoji="1" lang="en-US" altLang="ja-JP" sz="900">
              <a:latin typeface="ＭＳ Ｐゴシック" panose="020B0600070205080204" pitchFamily="50" charset="-128"/>
              <a:ea typeface="ＭＳ Ｐゴシック" panose="020B0600070205080204" pitchFamily="50" charset="-128"/>
            </a:rPr>
            <a:t>107</a:t>
          </a:r>
          <a:r>
            <a:rPr kumimoji="1" lang="ja-JP" altLang="en-US" sz="900">
              <a:latin typeface="ＭＳ Ｐゴシック" panose="020B0600070205080204" pitchFamily="50" charset="-128"/>
              <a:ea typeface="ＭＳ Ｐゴシック" panose="020B0600070205080204" pitchFamily="50" charset="-128"/>
            </a:rPr>
            <a:t>億円、Ｒ５：</a:t>
          </a:r>
          <a:r>
            <a:rPr kumimoji="1" lang="en-US" altLang="ja-JP" sz="900">
              <a:latin typeface="ＭＳ Ｐゴシック" panose="020B0600070205080204" pitchFamily="50" charset="-128"/>
              <a:ea typeface="ＭＳ Ｐゴシック" panose="020B0600070205080204" pitchFamily="50" charset="-128"/>
            </a:rPr>
            <a:t>103</a:t>
          </a:r>
          <a:r>
            <a:rPr kumimoji="1" lang="ja-JP" altLang="en-US" sz="900">
              <a:latin typeface="ＭＳ Ｐゴシック" panose="020B0600070205080204" pitchFamily="50" charset="-128"/>
              <a:ea typeface="ＭＳ Ｐゴシック" panose="020B0600070205080204" pitchFamily="50" charset="-128"/>
            </a:rPr>
            <a:t>億円、Ｒ６：</a:t>
          </a:r>
          <a:r>
            <a:rPr kumimoji="1" lang="en-US" altLang="ja-JP" sz="900">
              <a:latin typeface="ＭＳ Ｐゴシック" panose="020B0600070205080204" pitchFamily="50" charset="-128"/>
              <a:ea typeface="ＭＳ Ｐゴシック" panose="020B0600070205080204" pitchFamily="50" charset="-128"/>
            </a:rPr>
            <a:t>102</a:t>
          </a:r>
          <a:r>
            <a:rPr kumimoji="1" lang="ja-JP" altLang="en-US" sz="900">
              <a:latin typeface="ＭＳ Ｐゴシック" panose="020B0600070205080204" pitchFamily="50" charset="-128"/>
              <a:ea typeface="ＭＳ Ｐゴシック" panose="020B0600070205080204" pitchFamily="50" charset="-128"/>
            </a:rPr>
            <a:t>億円</a:t>
          </a:r>
        </a:p>
        <a:p>
          <a:r>
            <a:rPr kumimoji="1" lang="ja-JP" altLang="en-US" sz="900">
              <a:latin typeface="ＭＳ Ｐゴシック" panose="020B0600070205080204" pitchFamily="50" charset="-128"/>
              <a:ea typeface="ＭＳ Ｐゴシック" panose="020B0600070205080204" pitchFamily="50" charset="-128"/>
            </a:rPr>
            <a:t>・今後も、公共土木施設等の老朽化に伴う維持補修費の増加などが見込まれますが、適正管理と事業の平準化等により持続可能な財政運営を行ってまいります。</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3" name="その他グラフ枠">
          <a:extLst>
            <a:ext uri="{FF2B5EF4-FFF2-40B4-BE49-F238E27FC236}">
              <a16:creationId xmlns:a16="http://schemas.microsoft.com/office/drawing/2014/main" id="{00000000-0008-0000-0400-0000E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5" name="その他最小値テキスト">
          <a:extLst>
            <a:ext uri="{FF2B5EF4-FFF2-40B4-BE49-F238E27FC236}">
              <a16:creationId xmlns:a16="http://schemas.microsoft.com/office/drawing/2014/main" id="{00000000-0008-0000-0400-0000E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7" name="その他最大値テキスト">
          <a:extLst>
            <a:ext uri="{FF2B5EF4-FFF2-40B4-BE49-F238E27FC236}">
              <a16:creationId xmlns:a16="http://schemas.microsoft.com/office/drawing/2014/main" id="{00000000-0008-0000-0400-0000ED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5671800" y="102997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40" name="その他平均値テキスト">
          <a:extLst>
            <a:ext uri="{FF2B5EF4-FFF2-40B4-BE49-F238E27FC236}">
              <a16:creationId xmlns:a16="http://schemas.microsoft.com/office/drawing/2014/main" id="{00000000-0008-0000-0400-0000F0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24130</xdr:rowOff>
    </xdr:from>
    <xdr:to>
      <xdr:col>78</xdr:col>
      <xdr:colOff>69850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782800" y="1048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24130</xdr:rowOff>
    </xdr:from>
    <xdr:to>
      <xdr:col>73</xdr:col>
      <xdr:colOff>180975</xdr:colOff>
      <xdr:row>61</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3893800" y="1048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004800" y="102997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59" name="その他該当値テキスト">
          <a:extLst>
            <a:ext uri="{FF2B5EF4-FFF2-40B4-BE49-F238E27FC236}">
              <a16:creationId xmlns:a16="http://schemas.microsoft.com/office/drawing/2014/main" id="{00000000-0008-0000-0400-000003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144780</xdr:rowOff>
    </xdr:from>
    <xdr:to>
      <xdr:col>78</xdr:col>
      <xdr:colOff>120650</xdr:colOff>
      <xdr:row>61</xdr:row>
      <xdr:rowOff>74930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5621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59707</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51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・Ｒ６年度は、地方税等の増により算定上の分母となる経常一般財源等は増加した一方で、地方消費税交付金の増などにより、経常経費充当一般財源が増加した結果、補助費等は前年度から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ポイント増加しました。</a:t>
          </a:r>
        </a:p>
        <a:p>
          <a:r>
            <a:rPr kumimoji="1" lang="ja-JP" altLang="en-US" sz="1100">
              <a:latin typeface="ＭＳ Ｐゴシック" panose="020B0600070205080204" pitchFamily="50" charset="-128"/>
              <a:ea typeface="ＭＳ Ｐゴシック" panose="020B0600070205080204" pitchFamily="50" charset="-128"/>
            </a:rPr>
            <a:t>　　補助費等の推移　Ｒ元：</a:t>
          </a:r>
          <a:r>
            <a:rPr kumimoji="1" lang="en-US" altLang="ja-JP" sz="1100">
              <a:latin typeface="ＭＳ Ｐゴシック" panose="020B0600070205080204" pitchFamily="50" charset="-128"/>
              <a:ea typeface="ＭＳ Ｐゴシック" panose="020B0600070205080204" pitchFamily="50" charset="-128"/>
            </a:rPr>
            <a:t>600</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609</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632</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Ｒ４：</a:t>
          </a:r>
          <a:r>
            <a:rPr kumimoji="1" lang="en-US" altLang="ja-JP" sz="1100">
              <a:latin typeface="ＭＳ Ｐゴシック" panose="020B0600070205080204" pitchFamily="50" charset="-128"/>
              <a:ea typeface="ＭＳ Ｐゴシック" panose="020B0600070205080204" pitchFamily="50" charset="-128"/>
            </a:rPr>
            <a:t>630</a:t>
          </a:r>
          <a:r>
            <a:rPr kumimoji="1" lang="ja-JP" altLang="en-US" sz="1100">
              <a:latin typeface="ＭＳ Ｐゴシック" panose="020B0600070205080204" pitchFamily="50" charset="-128"/>
              <a:ea typeface="ＭＳ Ｐゴシック" panose="020B0600070205080204" pitchFamily="50" charset="-128"/>
            </a:rPr>
            <a:t>億円、Ｒ５：</a:t>
          </a:r>
          <a:r>
            <a:rPr kumimoji="1" lang="en-US" altLang="ja-JP" sz="1100">
              <a:latin typeface="ＭＳ Ｐゴシック" panose="020B0600070205080204" pitchFamily="50" charset="-128"/>
              <a:ea typeface="ＭＳ Ｐゴシック" panose="020B0600070205080204" pitchFamily="50" charset="-128"/>
            </a:rPr>
            <a:t>650</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678</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・今後も、社会保障関係経費等の増加が見込まれていることから、歳入確保・歳出の見直しの徹底を図り、持続可能な財政運営を行ってまいります。</a:t>
          </a:r>
        </a:p>
      </xdr:txBody>
    </xdr:sp>
    <xdr:clientData/>
  </xdr:twoCellAnchor>
  <xdr:oneCellAnchor>
    <xdr:from>
      <xdr:col>62</xdr:col>
      <xdr:colOff>6350</xdr:colOff>
      <xdr:row>29</xdr:row>
      <xdr:rowOff>107950</xdr:rowOff>
    </xdr:from>
    <xdr:ext cx="298543" cy="225703"/>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57150</xdr:rowOff>
    </xdr:from>
    <xdr:to>
      <xdr:col>82</xdr:col>
      <xdr:colOff>107950</xdr:colOff>
      <xdr:row>37</xdr:row>
      <xdr:rowOff>82550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400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139700</xdr:rowOff>
    </xdr:from>
    <xdr:to>
      <xdr:col>78</xdr:col>
      <xdr:colOff>69850</xdr:colOff>
      <xdr:row>37</xdr:row>
      <xdr:rowOff>57150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11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139700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184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152400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18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31750</xdr:rowOff>
    </xdr:from>
    <xdr:to>
      <xdr:col>82</xdr:col>
      <xdr:colOff>158750</xdr:colOff>
      <xdr:row>37</xdr:row>
      <xdr:rowOff>133350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6350</xdr:rowOff>
    </xdr:from>
    <xdr:to>
      <xdr:col>78</xdr:col>
      <xdr:colOff>120650</xdr:colOff>
      <xdr:row>37</xdr:row>
      <xdr:rowOff>107950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118127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88900</xdr:rowOff>
    </xdr:from>
    <xdr:to>
      <xdr:col>74</xdr:col>
      <xdr:colOff>31750</xdr:colOff>
      <xdr:row>37</xdr:row>
      <xdr:rowOff>19050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29227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101600</xdr:rowOff>
    </xdr:from>
    <xdr:to>
      <xdr:col>65</xdr:col>
      <xdr:colOff>53975</xdr:colOff>
      <xdr:row>37</xdr:row>
      <xdr:rowOff>31750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41927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・Ｒ６年度においては、過年度事業債の元金償還が始まったことにより、経常経費充当一般財源は対前年度比</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％（約５億円）増加した一方で、地方税等の増により算定上の分母となる経常一般財源等は増加した結果、公債費は前年度から</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ポイント減少しました。</a:t>
          </a:r>
        </a:p>
        <a:p>
          <a:r>
            <a:rPr kumimoji="1" lang="ja-JP" altLang="en-US" sz="1050">
              <a:latin typeface="ＭＳ Ｐゴシック" panose="020B0600070205080204" pitchFamily="50" charset="-128"/>
              <a:ea typeface="ＭＳ Ｐゴシック" panose="020B0600070205080204" pitchFamily="50" charset="-128"/>
            </a:rPr>
            <a:t>　　公債費の推移　Ｒ元：</a:t>
          </a:r>
          <a:r>
            <a:rPr kumimoji="1" lang="en-US" altLang="ja-JP" sz="1050">
              <a:latin typeface="ＭＳ Ｐゴシック" panose="020B0600070205080204" pitchFamily="50" charset="-128"/>
              <a:ea typeface="ＭＳ Ｐゴシック" panose="020B0600070205080204" pitchFamily="50" charset="-128"/>
            </a:rPr>
            <a:t>595</a:t>
          </a:r>
          <a:r>
            <a:rPr kumimoji="1" lang="ja-JP" altLang="en-US" sz="1050">
              <a:latin typeface="ＭＳ Ｐゴシック" panose="020B0600070205080204" pitchFamily="50" charset="-128"/>
              <a:ea typeface="ＭＳ Ｐゴシック" panose="020B0600070205080204" pitchFamily="50" charset="-128"/>
            </a:rPr>
            <a:t>億円、Ｒ２：</a:t>
          </a:r>
          <a:r>
            <a:rPr kumimoji="1" lang="en-US" altLang="ja-JP" sz="1050">
              <a:latin typeface="ＭＳ Ｐゴシック" panose="020B0600070205080204" pitchFamily="50" charset="-128"/>
              <a:ea typeface="ＭＳ Ｐゴシック" panose="020B0600070205080204" pitchFamily="50" charset="-128"/>
            </a:rPr>
            <a:t>595</a:t>
          </a:r>
          <a:r>
            <a:rPr kumimoji="1" lang="ja-JP" altLang="en-US" sz="1050">
              <a:latin typeface="ＭＳ Ｐゴシック" panose="020B0600070205080204" pitchFamily="50" charset="-128"/>
              <a:ea typeface="ＭＳ Ｐゴシック" panose="020B0600070205080204" pitchFamily="50" charset="-128"/>
            </a:rPr>
            <a:t>億円、Ｒ３：</a:t>
          </a:r>
          <a:r>
            <a:rPr kumimoji="1" lang="en-US" altLang="ja-JP" sz="1050">
              <a:latin typeface="ＭＳ Ｐゴシック" panose="020B0600070205080204" pitchFamily="50" charset="-128"/>
              <a:ea typeface="ＭＳ Ｐゴシック" panose="020B0600070205080204" pitchFamily="50" charset="-128"/>
            </a:rPr>
            <a:t>598</a:t>
          </a:r>
          <a:r>
            <a:rPr kumimoji="1" lang="ja-JP" altLang="en-US" sz="1050">
              <a:latin typeface="ＭＳ Ｐゴシック" panose="020B0600070205080204" pitchFamily="50" charset="-128"/>
              <a:ea typeface="ＭＳ Ｐゴシック" panose="020B0600070205080204" pitchFamily="50" charset="-128"/>
            </a:rPr>
            <a:t>億円、</a:t>
          </a:r>
        </a:p>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Ｒ４：</a:t>
          </a:r>
          <a:r>
            <a:rPr kumimoji="1" lang="en-US" altLang="ja-JP" sz="1050">
              <a:latin typeface="ＭＳ Ｐゴシック" panose="020B0600070205080204" pitchFamily="50" charset="-128"/>
              <a:ea typeface="ＭＳ Ｐゴシック" panose="020B0600070205080204" pitchFamily="50" charset="-128"/>
            </a:rPr>
            <a:t>600</a:t>
          </a:r>
          <a:r>
            <a:rPr kumimoji="1" lang="ja-JP" altLang="en-US" sz="1050">
              <a:latin typeface="ＭＳ Ｐゴシック" panose="020B0600070205080204" pitchFamily="50" charset="-128"/>
              <a:ea typeface="ＭＳ Ｐゴシック" panose="020B0600070205080204" pitchFamily="50" charset="-128"/>
            </a:rPr>
            <a:t>億円、Ｒ５：</a:t>
          </a:r>
          <a:r>
            <a:rPr kumimoji="1" lang="en-US" altLang="ja-JP" sz="1050">
              <a:latin typeface="ＭＳ Ｐゴシック" panose="020B0600070205080204" pitchFamily="50" charset="-128"/>
              <a:ea typeface="ＭＳ Ｐゴシック" panose="020B0600070205080204" pitchFamily="50" charset="-128"/>
            </a:rPr>
            <a:t>599</a:t>
          </a:r>
          <a:r>
            <a:rPr kumimoji="1" lang="ja-JP" altLang="en-US" sz="1050">
              <a:latin typeface="ＭＳ Ｐゴシック" panose="020B0600070205080204" pitchFamily="50" charset="-128"/>
              <a:ea typeface="ＭＳ Ｐゴシック" panose="020B0600070205080204" pitchFamily="50" charset="-128"/>
            </a:rPr>
            <a:t>億円、Ｒ６：</a:t>
          </a:r>
          <a:r>
            <a:rPr kumimoji="1" lang="en-US" altLang="ja-JP" sz="1050">
              <a:latin typeface="ＭＳ Ｐゴシック" panose="020B0600070205080204" pitchFamily="50" charset="-128"/>
              <a:ea typeface="ＭＳ Ｐゴシック" panose="020B0600070205080204" pitchFamily="50" charset="-128"/>
            </a:rPr>
            <a:t>605</a:t>
          </a:r>
          <a:r>
            <a:rPr kumimoji="1" lang="ja-JP" altLang="en-US" sz="1050">
              <a:latin typeface="ＭＳ Ｐゴシック" panose="020B0600070205080204" pitchFamily="50" charset="-128"/>
              <a:ea typeface="ＭＳ Ｐゴシック" panose="020B0600070205080204" pitchFamily="50" charset="-128"/>
            </a:rPr>
            <a:t>億円</a:t>
          </a:r>
        </a:p>
        <a:p>
          <a:r>
            <a:rPr kumimoji="1" lang="ja-JP" altLang="en-US" sz="1050">
              <a:latin typeface="ＭＳ Ｐゴシック" panose="020B0600070205080204" pitchFamily="50" charset="-128"/>
              <a:ea typeface="ＭＳ Ｐゴシック" panose="020B0600070205080204" pitchFamily="50" charset="-128"/>
            </a:rPr>
            <a:t>・公債費における経常収支比率は、グループ内平均額を下回って推移しています。</a:t>
          </a:r>
        </a:p>
        <a:p>
          <a:r>
            <a:rPr kumimoji="1" lang="ja-JP" altLang="en-US" sz="1050">
              <a:latin typeface="ＭＳ Ｐゴシック" panose="020B0600070205080204" pitchFamily="50" charset="-128"/>
              <a:ea typeface="ＭＳ Ｐゴシック" panose="020B0600070205080204" pitchFamily="50" charset="-128"/>
            </a:rPr>
            <a:t>・今後も、財政規模に応じた、より的確な県債残高の管理を行ってまいります。</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10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76</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082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76</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449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77</xdr:row>
      <xdr:rowOff>20864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44928"/>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117220</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43543</xdr:rowOff>
    </xdr:from>
    <xdr:to>
      <xdr:col>15</xdr:col>
      <xdr:colOff>149225</xdr:colOff>
      <xdr:row>76</xdr:row>
      <xdr:rowOff>145143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155320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141514</xdr:rowOff>
    </xdr:from>
    <xdr:to>
      <xdr:col>6</xdr:col>
      <xdr:colOff>171450</xdr:colOff>
      <xdr:row>77</xdr:row>
      <xdr:rowOff>71664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81841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・Ｒ６年度の公債費以外の経費については、主に、定年延長に伴う退職手当の増などにより人件費が増加したことで、経常経費充当一般財源が増加した影響が大きく、前年度から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ポイント増加しました。</a:t>
          </a:r>
        </a:p>
        <a:p>
          <a:r>
            <a:rPr kumimoji="1" lang="ja-JP" altLang="en-US" sz="1100">
              <a:latin typeface="ＭＳ Ｐゴシック" panose="020B0600070205080204" pitchFamily="50" charset="-128"/>
              <a:ea typeface="ＭＳ Ｐゴシック" panose="020B0600070205080204" pitchFamily="50" charset="-128"/>
            </a:rPr>
            <a:t>公債費以外の推移 Ｒ元：</a:t>
          </a:r>
          <a:r>
            <a:rPr kumimoji="1" lang="en-US" altLang="ja-JP" sz="1100">
              <a:latin typeface="ＭＳ Ｐゴシック" panose="020B0600070205080204" pitchFamily="50" charset="-128"/>
              <a:ea typeface="ＭＳ Ｐゴシック" panose="020B0600070205080204" pitchFamily="50" charset="-128"/>
            </a:rPr>
            <a:t>1,921</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:1,916</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1,960</a:t>
          </a:r>
          <a:r>
            <a:rPr kumimoji="1" lang="ja-JP" altLang="en-US" sz="1100">
              <a:latin typeface="ＭＳ Ｐゴシック" panose="020B0600070205080204" pitchFamily="50" charset="-128"/>
              <a:ea typeface="ＭＳ Ｐゴシック" panose="020B0600070205080204" pitchFamily="50" charset="-128"/>
            </a:rPr>
            <a:t>億円、</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Ｒ４：</a:t>
          </a:r>
          <a:r>
            <a:rPr kumimoji="1" lang="en-US" altLang="ja-JP" sz="1100">
              <a:latin typeface="ＭＳ Ｐゴシック" panose="020B0600070205080204" pitchFamily="50" charset="-128"/>
              <a:ea typeface="ＭＳ Ｐゴシック" panose="020B0600070205080204" pitchFamily="50" charset="-128"/>
            </a:rPr>
            <a:t>1,949</a:t>
          </a:r>
          <a:r>
            <a:rPr kumimoji="1" lang="ja-JP" altLang="en-US" sz="1100">
              <a:latin typeface="ＭＳ Ｐゴシック" panose="020B0600070205080204" pitchFamily="50" charset="-128"/>
              <a:ea typeface="ＭＳ Ｐゴシック" panose="020B0600070205080204" pitchFamily="50" charset="-128"/>
            </a:rPr>
            <a:t>億円、Ｒ５：</a:t>
          </a:r>
          <a:r>
            <a:rPr kumimoji="1" lang="en-US" altLang="ja-JP" sz="1100">
              <a:latin typeface="ＭＳ Ｐゴシック" panose="020B0600070205080204" pitchFamily="50" charset="-128"/>
              <a:ea typeface="ＭＳ Ｐゴシック" panose="020B0600070205080204" pitchFamily="50" charset="-128"/>
            </a:rPr>
            <a:t>1,913</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2,024</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・当該指標については、人件費の占める割合が高く、人件費と同じ傾向にあることから、今後の対策を講じることで、持続可能な財政運営に取り組んでまいります。</a:t>
          </a:r>
        </a:p>
      </xdr:txBody>
    </xdr:sp>
    <xdr:clientData/>
  </xdr:twoCellAnchor>
  <xdr:oneCellAnchor>
    <xdr:from>
      <xdr:col>62</xdr:col>
      <xdr:colOff>6350</xdr:colOff>
      <xdr:row>69</xdr:row>
      <xdr:rowOff>107950</xdr:rowOff>
    </xdr:from>
    <xdr:ext cx="298543" cy="225703"/>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80</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500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80</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500100"/>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53521</xdr:rowOff>
    </xdr:from>
    <xdr:to>
      <xdr:col>73</xdr:col>
      <xdr:colOff>180975</xdr:colOff>
      <xdr:row>80</xdr:row>
      <xdr:rowOff>29029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255171"/>
          <a:ext cx="8890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53521</xdr:rowOff>
    </xdr:from>
    <xdr:to>
      <xdr:col>69</xdr:col>
      <xdr:colOff>92075</xdr:colOff>
      <xdr:row>81</xdr:row>
      <xdr:rowOff>86179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255171"/>
          <a:ext cx="889000" cy="7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147156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149679</xdr:rowOff>
    </xdr:from>
    <xdr:to>
      <xdr:col>74</xdr:col>
      <xdr:colOff>31750</xdr:colOff>
      <xdr:row>80</xdr:row>
      <xdr:rowOff>79829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64606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2721</xdr:rowOff>
    </xdr:from>
    <xdr:to>
      <xdr:col>69</xdr:col>
      <xdr:colOff>142875</xdr:colOff>
      <xdr:row>77</xdr:row>
      <xdr:rowOff>104321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89098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35379</xdr:rowOff>
    </xdr:from>
    <xdr:to>
      <xdr:col>65</xdr:col>
      <xdr:colOff>53975</xdr:colOff>
      <xdr:row>81</xdr:row>
      <xdr:rowOff>136979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9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121756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400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90929</xdr:rowOff>
    </xdr:from>
    <xdr:to>
      <xdr:col>29</xdr:col>
      <xdr:colOff>127000</xdr:colOff>
      <xdr:row>16</xdr:row>
      <xdr:rowOff>47952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10304"/>
          <a:ext cx="647700" cy="128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47952</xdr:rowOff>
    </xdr:from>
    <xdr:to>
      <xdr:col>26</xdr:col>
      <xdr:colOff>50800</xdr:colOff>
      <xdr:row>16</xdr:row>
      <xdr:rowOff>75070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38777"/>
          <a:ext cx="698500" cy="27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102503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3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75070</xdr:rowOff>
    </xdr:from>
    <xdr:to>
      <xdr:col>22</xdr:col>
      <xdr:colOff>114300</xdr:colOff>
      <xdr:row>16</xdr:row>
      <xdr:rowOff>98644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65895"/>
          <a:ext cx="698500" cy="2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82499</xdr:rowOff>
    </xdr:from>
    <xdr:to>
      <xdr:col>18</xdr:col>
      <xdr:colOff>177800</xdr:colOff>
      <xdr:row>16</xdr:row>
      <xdr:rowOff>98644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73324"/>
          <a:ext cx="698500" cy="1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40129</xdr:rowOff>
    </xdr:from>
    <xdr:to>
      <xdr:col>29</xdr:col>
      <xdr:colOff>177800</xdr:colOff>
      <xdr:row>15</xdr:row>
      <xdr:rowOff>141729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5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56656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0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168602</xdr:rowOff>
    </xdr:from>
    <xdr:to>
      <xdr:col>26</xdr:col>
      <xdr:colOff>101600</xdr:colOff>
      <xdr:row>16</xdr:row>
      <xdr:rowOff>98752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8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108929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24270</xdr:rowOff>
    </xdr:from>
    <xdr:to>
      <xdr:col>22</xdr:col>
      <xdr:colOff>165100</xdr:colOff>
      <xdr:row>16</xdr:row>
      <xdr:rowOff>125870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1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136047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8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47844</xdr:rowOff>
    </xdr:from>
    <xdr:to>
      <xdr:col>19</xdr:col>
      <xdr:colOff>38100</xdr:colOff>
      <xdr:row>16</xdr:row>
      <xdr:rowOff>149444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3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159621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0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31699</xdr:rowOff>
    </xdr:from>
    <xdr:to>
      <xdr:col>15</xdr:col>
      <xdr:colOff>101600</xdr:colOff>
      <xdr:row>16</xdr:row>
      <xdr:rowOff>133299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143476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9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63357</xdr:rowOff>
    </xdr:from>
    <xdr:to>
      <xdr:col>29</xdr:col>
      <xdr:colOff>127000</xdr:colOff>
      <xdr:row>37</xdr:row>
      <xdr:rowOff>64729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16607"/>
          <a:ext cx="647700" cy="17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64729</xdr:rowOff>
    </xdr:from>
    <xdr:to>
      <xdr:col>26</xdr:col>
      <xdr:colOff>50800</xdr:colOff>
      <xdr:row>37</xdr:row>
      <xdr:rowOff>113787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89429"/>
          <a:ext cx="698500" cy="4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113787</xdr:rowOff>
    </xdr:from>
    <xdr:to>
      <xdr:col>22</xdr:col>
      <xdr:colOff>114300</xdr:colOff>
      <xdr:row>37</xdr:row>
      <xdr:rowOff>198460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38487"/>
          <a:ext cx="698500" cy="84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198460</xdr:rowOff>
    </xdr:from>
    <xdr:to>
      <xdr:col>18</xdr:col>
      <xdr:colOff>177800</xdr:colOff>
      <xdr:row>37</xdr:row>
      <xdr:rowOff>255245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23160"/>
          <a:ext cx="698500" cy="5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12557</xdr:rowOff>
    </xdr:from>
    <xdr:to>
      <xdr:col>29</xdr:col>
      <xdr:colOff>177800</xdr:colOff>
      <xdr:row>36</xdr:row>
      <xdr:rowOff>114157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6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327534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3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13929</xdr:rowOff>
    </xdr:from>
    <xdr:to>
      <xdr:col>26</xdr:col>
      <xdr:colOff>101600</xdr:colOff>
      <xdr:row>37</xdr:row>
      <xdr:rowOff>115529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3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100306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25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62987</xdr:rowOff>
    </xdr:from>
    <xdr:to>
      <xdr:col>22</xdr:col>
      <xdr:colOff>165100</xdr:colOff>
      <xdr:row>37</xdr:row>
      <xdr:rowOff>164587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8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149364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7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147660</xdr:rowOff>
    </xdr:from>
    <xdr:to>
      <xdr:col>19</xdr:col>
      <xdr:colOff>38100</xdr:colOff>
      <xdr:row>37</xdr:row>
      <xdr:rowOff>249260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7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234037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204445</xdr:rowOff>
    </xdr:from>
    <xdr:to>
      <xdr:col>15</xdr:col>
      <xdr:colOff>101600</xdr:colOff>
      <xdr:row>37</xdr:row>
      <xdr:rowOff>306045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2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290822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939,965
920,639
1,876.86
491,138,881
471,173,633
8,065,555
274,945,203
776,003,100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114371</xdr:rowOff>
    </xdr:from>
    <xdr:to>
      <xdr:col>24</xdr:col>
      <xdr:colOff>63500</xdr:colOff>
      <xdr:row>35</xdr:row>
      <xdr:rowOff>161257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43671"/>
          <a:ext cx="838200" cy="21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49106</xdr:rowOff>
    </xdr:from>
    <xdr:to>
      <xdr:col>19</xdr:col>
      <xdr:colOff>177800</xdr:colOff>
      <xdr:row>35</xdr:row>
      <xdr:rowOff>161257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49856"/>
          <a:ext cx="889000" cy="1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162402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42019</xdr:rowOff>
    </xdr:from>
    <xdr:to>
      <xdr:col>15</xdr:col>
      <xdr:colOff>50800</xdr:colOff>
      <xdr:row>35</xdr:row>
      <xdr:rowOff>49106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04276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42019</xdr:rowOff>
    </xdr:from>
    <xdr:to>
      <xdr:col>10</xdr:col>
      <xdr:colOff>114300</xdr:colOff>
      <xdr:row>35</xdr:row>
      <xdr:rowOff>58821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42769"/>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63571</xdr:rowOff>
    </xdr:from>
    <xdr:to>
      <xdr:col>24</xdr:col>
      <xdr:colOff>114300</xdr:colOff>
      <xdr:row>34</xdr:row>
      <xdr:rowOff>165171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86448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4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110457</xdr:rowOff>
    </xdr:from>
    <xdr:to>
      <xdr:col>20</xdr:col>
      <xdr:colOff>38100</xdr:colOff>
      <xdr:row>36</xdr:row>
      <xdr:rowOff>40607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57134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88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169756</xdr:rowOff>
    </xdr:from>
    <xdr:to>
      <xdr:col>15</xdr:col>
      <xdr:colOff>101600</xdr:colOff>
      <xdr:row>35</xdr:row>
      <xdr:rowOff>99906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9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116433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7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162669</xdr:rowOff>
    </xdr:from>
    <xdr:to>
      <xdr:col>10</xdr:col>
      <xdr:colOff>165100</xdr:colOff>
      <xdr:row>35</xdr:row>
      <xdr:rowOff>92819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109346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6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8021</xdr:rowOff>
    </xdr:from>
    <xdr:to>
      <xdr:col>6</xdr:col>
      <xdr:colOff>38100</xdr:colOff>
      <xdr:row>35</xdr:row>
      <xdr:rowOff>109621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126148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8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18510</xdr:rowOff>
    </xdr:from>
    <xdr:to>
      <xdr:col>24</xdr:col>
      <xdr:colOff>63500</xdr:colOff>
      <xdr:row>58</xdr:row>
      <xdr:rowOff>46083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62610"/>
          <a:ext cx="8382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65481</xdr:rowOff>
    </xdr:from>
    <xdr:to>
      <xdr:col>19</xdr:col>
      <xdr:colOff>177800</xdr:colOff>
      <xdr:row>58</xdr:row>
      <xdr:rowOff>18510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38131"/>
          <a:ext cx="889000" cy="1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78452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100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65481</xdr:rowOff>
    </xdr:from>
    <xdr:to>
      <xdr:col>15</xdr:col>
      <xdr:colOff>50800</xdr:colOff>
      <xdr:row>58</xdr:row>
      <xdr:rowOff>13208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38131"/>
          <a:ext cx="889000" cy="1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166464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13208</xdr:rowOff>
    </xdr:from>
    <xdr:to>
      <xdr:col>10</xdr:col>
      <xdr:colOff>114300</xdr:colOff>
      <xdr:row>58</xdr:row>
      <xdr:rowOff>41489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57308"/>
          <a:ext cx="889000" cy="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10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166733</xdr:rowOff>
    </xdr:from>
    <xdr:to>
      <xdr:col>24</xdr:col>
      <xdr:colOff>114300</xdr:colOff>
      <xdr:row>58</xdr:row>
      <xdr:rowOff>96883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87662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6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139160</xdr:rowOff>
    </xdr:from>
    <xdr:to>
      <xdr:col>20</xdr:col>
      <xdr:colOff>38100</xdr:colOff>
      <xdr:row>58</xdr:row>
      <xdr:rowOff>69310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85837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6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14681</xdr:rowOff>
    </xdr:from>
    <xdr:to>
      <xdr:col>15</xdr:col>
      <xdr:colOff>101600</xdr:colOff>
      <xdr:row>57</xdr:row>
      <xdr:rowOff>116281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132808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133858</xdr:rowOff>
    </xdr:from>
    <xdr:to>
      <xdr:col>10</xdr:col>
      <xdr:colOff>165100</xdr:colOff>
      <xdr:row>58</xdr:row>
      <xdr:rowOff>64008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80535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162139</xdr:rowOff>
    </xdr:from>
    <xdr:to>
      <xdr:col>6</xdr:col>
      <xdr:colOff>38100</xdr:colOff>
      <xdr:row>58</xdr:row>
      <xdr:rowOff>92289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108816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1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145415</xdr:rowOff>
    </xdr:from>
    <xdr:to>
      <xdr:col>24</xdr:col>
      <xdr:colOff>63500</xdr:colOff>
      <xdr:row>75</xdr:row>
      <xdr:rowOff>39116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832715"/>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145415</xdr:rowOff>
    </xdr:from>
    <xdr:to>
      <xdr:col>19</xdr:col>
      <xdr:colOff>177800</xdr:colOff>
      <xdr:row>76</xdr:row>
      <xdr:rowOff>87264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32715"/>
          <a:ext cx="889000" cy="28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154767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87264</xdr:rowOff>
    </xdr:from>
    <xdr:to>
      <xdr:col>15</xdr:col>
      <xdr:colOff>50800</xdr:colOff>
      <xdr:row>76</xdr:row>
      <xdr:rowOff>92551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7464"/>
          <a:ext cx="889000" cy="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170737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26400</xdr:rowOff>
    </xdr:from>
    <xdr:to>
      <xdr:col>10</xdr:col>
      <xdr:colOff>114300</xdr:colOff>
      <xdr:row>76</xdr:row>
      <xdr:rowOff>92551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56600"/>
          <a:ext cx="889000" cy="6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127906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159766</xdr:rowOff>
    </xdr:from>
    <xdr:to>
      <xdr:col>24</xdr:col>
      <xdr:colOff>114300</xdr:colOff>
      <xdr:row>75</xdr:row>
      <xdr:rowOff>89916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11193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9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94615</xdr:rowOff>
    </xdr:from>
    <xdr:to>
      <xdr:col>20</xdr:col>
      <xdr:colOff>38100</xdr:colOff>
      <xdr:row>75</xdr:row>
      <xdr:rowOff>24765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41292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5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36464</xdr:rowOff>
    </xdr:from>
    <xdr:to>
      <xdr:col>15</xdr:col>
      <xdr:colOff>101600</xdr:colOff>
      <xdr:row>76</xdr:row>
      <xdr:rowOff>138064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129191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5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41751</xdr:rowOff>
    </xdr:from>
    <xdr:to>
      <xdr:col>10</xdr:col>
      <xdr:colOff>165100</xdr:colOff>
      <xdr:row>76</xdr:row>
      <xdr:rowOff>143351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134478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6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147050</xdr:rowOff>
    </xdr:from>
    <xdr:to>
      <xdr:col>6</xdr:col>
      <xdr:colOff>38100</xdr:colOff>
      <xdr:row>76</xdr:row>
      <xdr:rowOff>77200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93727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8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115012</xdr:rowOff>
    </xdr:from>
    <xdr:to>
      <xdr:col>24</xdr:col>
      <xdr:colOff>63500</xdr:colOff>
      <xdr:row>95</xdr:row>
      <xdr:rowOff>119262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02762"/>
          <a:ext cx="838200" cy="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74275</xdr:rowOff>
    </xdr:from>
    <xdr:to>
      <xdr:col>19</xdr:col>
      <xdr:colOff>177800</xdr:colOff>
      <xdr:row>95</xdr:row>
      <xdr:rowOff>115012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62025"/>
          <a:ext cx="8890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163887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74275</xdr:rowOff>
    </xdr:from>
    <xdr:to>
      <xdr:col>15</xdr:col>
      <xdr:colOff>50800</xdr:colOff>
      <xdr:row>95</xdr:row>
      <xdr:rowOff>139289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62025"/>
          <a:ext cx="889000" cy="6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139289</xdr:rowOff>
    </xdr:from>
    <xdr:to>
      <xdr:col>10</xdr:col>
      <xdr:colOff>114300</xdr:colOff>
      <xdr:row>95</xdr:row>
      <xdr:rowOff>170607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2703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15826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68462</xdr:rowOff>
    </xdr:from>
    <xdr:to>
      <xdr:col>24</xdr:col>
      <xdr:colOff>114300</xdr:colOff>
      <xdr:row>95</xdr:row>
      <xdr:rowOff>170062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46889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64212</xdr:rowOff>
    </xdr:from>
    <xdr:to>
      <xdr:col>20</xdr:col>
      <xdr:colOff>38100</xdr:colOff>
      <xdr:row>95</xdr:row>
      <xdr:rowOff>165812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10889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1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23475</xdr:rowOff>
    </xdr:from>
    <xdr:to>
      <xdr:col>15</xdr:col>
      <xdr:colOff>101600</xdr:colOff>
      <xdr:row>95</xdr:row>
      <xdr:rowOff>125075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141602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88489</xdr:rowOff>
    </xdr:from>
    <xdr:to>
      <xdr:col>10</xdr:col>
      <xdr:colOff>165100</xdr:colOff>
      <xdr:row>96</xdr:row>
      <xdr:rowOff>18639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119807</xdr:rowOff>
    </xdr:from>
    <xdr:to>
      <xdr:col>6</xdr:col>
      <xdr:colOff>38100</xdr:colOff>
      <xdr:row>96</xdr:row>
      <xdr:rowOff>49957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41084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56901</xdr:rowOff>
    </xdr:from>
    <xdr:to>
      <xdr:col>55</xdr:col>
      <xdr:colOff>0</xdr:colOff>
      <xdr:row>38</xdr:row>
      <xdr:rowOff>9878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400551"/>
          <a:ext cx="838200" cy="1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80630</xdr:rowOff>
    </xdr:from>
    <xdr:to>
      <xdr:col>50</xdr:col>
      <xdr:colOff>114300</xdr:colOff>
      <xdr:row>37</xdr:row>
      <xdr:rowOff>56901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909930"/>
          <a:ext cx="889000" cy="49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45700</xdr:rowOff>
    </xdr:from>
    <xdr:to>
      <xdr:col>45</xdr:col>
      <xdr:colOff>177800</xdr:colOff>
      <xdr:row>34</xdr:row>
      <xdr:rowOff>80630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03550"/>
          <a:ext cx="889000" cy="2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45700</xdr:rowOff>
    </xdr:from>
    <xdr:to>
      <xdr:col>41</xdr:col>
      <xdr:colOff>50800</xdr:colOff>
      <xdr:row>36</xdr:row>
      <xdr:rowOff>36144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03550"/>
          <a:ext cx="889000" cy="5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130528</xdr:rowOff>
    </xdr:from>
    <xdr:to>
      <xdr:col>55</xdr:col>
      <xdr:colOff>50800</xdr:colOff>
      <xdr:row>38</xdr:row>
      <xdr:rowOff>60678</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4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108955</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45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6101</xdr:rowOff>
    </xdr:from>
    <xdr:to>
      <xdr:col>50</xdr:col>
      <xdr:colOff>165100</xdr:colOff>
      <xdr:row>37</xdr:row>
      <xdr:rowOff>107701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98828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44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29830</xdr:rowOff>
    </xdr:from>
    <xdr:to>
      <xdr:col>46</xdr:col>
      <xdr:colOff>38100</xdr:colOff>
      <xdr:row>34</xdr:row>
      <xdr:rowOff>131430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122557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95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166350</xdr:rowOff>
    </xdr:from>
    <xdr:to>
      <xdr:col>41</xdr:col>
      <xdr:colOff>101600</xdr:colOff>
      <xdr:row>33</xdr:row>
      <xdr:rowOff>96500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87627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4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156794</xdr:rowOff>
    </xdr:from>
    <xdr:to>
      <xdr:col>36</xdr:col>
      <xdr:colOff>165100</xdr:colOff>
      <xdr:row>36</xdr:row>
      <xdr:rowOff>86944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78071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25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17024</xdr:rowOff>
    </xdr:from>
    <xdr:to>
      <xdr:col>55</xdr:col>
      <xdr:colOff>0</xdr:colOff>
      <xdr:row>58</xdr:row>
      <xdr:rowOff>143308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961124"/>
          <a:ext cx="838200" cy="12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143308</xdr:rowOff>
    </xdr:from>
    <xdr:to>
      <xdr:col>50</xdr:col>
      <xdr:colOff>114300</xdr:colOff>
      <xdr:row>59</xdr:row>
      <xdr:rowOff>74843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10087408"/>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37112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4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151440</xdr:rowOff>
    </xdr:from>
    <xdr:to>
      <xdr:col>45</xdr:col>
      <xdr:colOff>177800</xdr:colOff>
      <xdr:row>59</xdr:row>
      <xdr:rowOff>74843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10095540"/>
          <a:ext cx="889000" cy="9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140320</xdr:rowOff>
    </xdr:from>
    <xdr:to>
      <xdr:col>41</xdr:col>
      <xdr:colOff>50800</xdr:colOff>
      <xdr:row>58</xdr:row>
      <xdr:rowOff>151440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10084420"/>
          <a:ext cx="8890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137674</xdr:rowOff>
    </xdr:from>
    <xdr:to>
      <xdr:col>55</xdr:col>
      <xdr:colOff>50800</xdr:colOff>
      <xdr:row>58</xdr:row>
      <xdr:rowOff>67824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116101</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8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92508</xdr:rowOff>
    </xdr:from>
    <xdr:to>
      <xdr:col>50</xdr:col>
      <xdr:colOff>165100</xdr:colOff>
      <xdr:row>59</xdr:row>
      <xdr:rowOff>22658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1003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13785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24043</xdr:rowOff>
    </xdr:from>
    <xdr:to>
      <xdr:col>46</xdr:col>
      <xdr:colOff>38100</xdr:colOff>
      <xdr:row>59</xdr:row>
      <xdr:rowOff>125643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1013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116770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23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100640</xdr:rowOff>
    </xdr:from>
    <xdr:to>
      <xdr:col>41</xdr:col>
      <xdr:colOff>101600</xdr:colOff>
      <xdr:row>59</xdr:row>
      <xdr:rowOff>30790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1004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21917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1013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89520</xdr:rowOff>
    </xdr:from>
    <xdr:to>
      <xdr:col>36</xdr:col>
      <xdr:colOff>165100</xdr:colOff>
      <xdr:row>59</xdr:row>
      <xdr:rowOff>19670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100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10797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101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9740</xdr:rowOff>
    </xdr:from>
    <xdr:to>
      <xdr:col>55</xdr:col>
      <xdr:colOff>0</xdr:colOff>
      <xdr:row>76</xdr:row>
      <xdr:rowOff>158750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039940"/>
          <a:ext cx="838200" cy="14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158750</xdr:rowOff>
    </xdr:from>
    <xdr:to>
      <xdr:col>50</xdr:col>
      <xdr:colOff>114300</xdr:colOff>
      <xdr:row>77</xdr:row>
      <xdr:rowOff>21628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188950"/>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20695</xdr:rowOff>
    </xdr:from>
    <xdr:to>
      <xdr:col>45</xdr:col>
      <xdr:colOff>177800</xdr:colOff>
      <xdr:row>77</xdr:row>
      <xdr:rowOff>21628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222345"/>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113467</xdr:rowOff>
    </xdr:from>
    <xdr:to>
      <xdr:col>41</xdr:col>
      <xdr:colOff>50800</xdr:colOff>
      <xdr:row>77</xdr:row>
      <xdr:rowOff>20695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143667"/>
          <a:ext cx="889000" cy="7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130391</xdr:rowOff>
    </xdr:from>
    <xdr:to>
      <xdr:col>55</xdr:col>
      <xdr:colOff>50800</xdr:colOff>
      <xdr:row>76</xdr:row>
      <xdr:rowOff>60542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989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108818</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9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107950</xdr:rowOff>
    </xdr:from>
    <xdr:to>
      <xdr:col>50</xdr:col>
      <xdr:colOff>165100</xdr:colOff>
      <xdr:row>77</xdr:row>
      <xdr:rowOff>38100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29227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142278</xdr:rowOff>
    </xdr:from>
    <xdr:to>
      <xdr:col>46</xdr:col>
      <xdr:colOff>38100</xdr:colOff>
      <xdr:row>77</xdr:row>
      <xdr:rowOff>72428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1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63555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141345</xdr:rowOff>
    </xdr:from>
    <xdr:to>
      <xdr:col>41</xdr:col>
      <xdr:colOff>101600</xdr:colOff>
      <xdr:row>77</xdr:row>
      <xdr:rowOff>71495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62622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62667</xdr:rowOff>
    </xdr:from>
    <xdr:to>
      <xdr:col>36</xdr:col>
      <xdr:colOff>165100</xdr:colOff>
      <xdr:row>76</xdr:row>
      <xdr:rowOff>164267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0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155394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78702</xdr:rowOff>
    </xdr:from>
    <xdr:to>
      <xdr:col>55</xdr:col>
      <xdr:colOff>0</xdr:colOff>
      <xdr:row>96</xdr:row>
      <xdr:rowOff>99848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37902"/>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53598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169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99848</xdr:rowOff>
    </xdr:from>
    <xdr:to>
      <xdr:col>50</xdr:col>
      <xdr:colOff>114300</xdr:colOff>
      <xdr:row>97</xdr:row>
      <xdr:rowOff>38164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59048"/>
          <a:ext cx="889000" cy="10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55390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1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166218</xdr:rowOff>
    </xdr:from>
    <xdr:to>
      <xdr:col>45</xdr:col>
      <xdr:colOff>177800</xdr:colOff>
      <xdr:row>97</xdr:row>
      <xdr:rowOff>38164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625418"/>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166218</xdr:rowOff>
    </xdr:from>
    <xdr:to>
      <xdr:col>41</xdr:col>
      <xdr:colOff>50800</xdr:colOff>
      <xdr:row>97</xdr:row>
      <xdr:rowOff>137185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625418"/>
          <a:ext cx="889000" cy="14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63733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110062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27902</xdr:rowOff>
    </xdr:from>
    <xdr:to>
      <xdr:col>55</xdr:col>
      <xdr:colOff>50800</xdr:colOff>
      <xdr:row>96</xdr:row>
      <xdr:rowOff>129502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6329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6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49048</xdr:rowOff>
    </xdr:from>
    <xdr:to>
      <xdr:col>50</xdr:col>
      <xdr:colOff>165100</xdr:colOff>
      <xdr:row>96</xdr:row>
      <xdr:rowOff>150648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141775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6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158814</xdr:rowOff>
    </xdr:from>
    <xdr:to>
      <xdr:col>46</xdr:col>
      <xdr:colOff>38100</xdr:colOff>
      <xdr:row>97</xdr:row>
      <xdr:rowOff>88964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80091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1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115418</xdr:rowOff>
    </xdr:from>
    <xdr:to>
      <xdr:col>41</xdr:col>
      <xdr:colOff>101600</xdr:colOff>
      <xdr:row>97</xdr:row>
      <xdr:rowOff>45568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36695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86385</xdr:rowOff>
    </xdr:from>
    <xdr:to>
      <xdr:col>36</xdr:col>
      <xdr:colOff>165100</xdr:colOff>
      <xdr:row>98</xdr:row>
      <xdr:rowOff>16535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7662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0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41148</xdr:rowOff>
    </xdr:from>
    <xdr:to>
      <xdr:col>85</xdr:col>
      <xdr:colOff>127000</xdr:colOff>
      <xdr:row>39</xdr:row>
      <xdr:rowOff>41681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727698"/>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40183</xdr:rowOff>
    </xdr:from>
    <xdr:to>
      <xdr:col>81</xdr:col>
      <xdr:colOff>50800</xdr:colOff>
      <xdr:row>39</xdr:row>
      <xdr:rowOff>41681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726733"/>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68280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40183</xdr:rowOff>
    </xdr:from>
    <xdr:to>
      <xdr:col>76</xdr:col>
      <xdr:colOff>114300</xdr:colOff>
      <xdr:row>39</xdr:row>
      <xdr:rowOff>41161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726733"/>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79811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42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40449</xdr:rowOff>
    </xdr:from>
    <xdr:to>
      <xdr:col>71</xdr:col>
      <xdr:colOff>177800</xdr:colOff>
      <xdr:row>39</xdr:row>
      <xdr:rowOff>41161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726999"/>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161798</xdr:rowOff>
    </xdr:from>
    <xdr:to>
      <xdr:col>85</xdr:col>
      <xdr:colOff>177800</xdr:colOff>
      <xdr:row>39</xdr:row>
      <xdr:rowOff>91948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76725</xdr:rowOff>
    </xdr:from>
    <xdr:ext cx="378565"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91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162331</xdr:rowOff>
    </xdr:from>
    <xdr:to>
      <xdr:col>81</xdr:col>
      <xdr:colOff>101600</xdr:colOff>
      <xdr:row>39</xdr:row>
      <xdr:rowOff>92481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83608</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79317" y="6770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160833</xdr:rowOff>
    </xdr:from>
    <xdr:to>
      <xdr:col>76</xdr:col>
      <xdr:colOff>165100</xdr:colOff>
      <xdr:row>39</xdr:row>
      <xdr:rowOff>90983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82110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76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161811</xdr:rowOff>
    </xdr:from>
    <xdr:to>
      <xdr:col>72</xdr:col>
      <xdr:colOff>38100</xdr:colOff>
      <xdr:row>39</xdr:row>
      <xdr:rowOff>91961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83088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769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161099</xdr:rowOff>
    </xdr:from>
    <xdr:to>
      <xdr:col>67</xdr:col>
      <xdr:colOff>101600</xdr:colOff>
      <xdr:row>39</xdr:row>
      <xdr:rowOff>91249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82376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76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121183</xdr:rowOff>
    </xdr:from>
    <xdr:to>
      <xdr:col>85</xdr:col>
      <xdr:colOff>127000</xdr:colOff>
      <xdr:row>78</xdr:row>
      <xdr:rowOff>158445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94283"/>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128334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158445</xdr:rowOff>
    </xdr:from>
    <xdr:to>
      <xdr:col>81</xdr:col>
      <xdr:colOff>50800</xdr:colOff>
      <xdr:row>78</xdr:row>
      <xdr:rowOff>170495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531545"/>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131915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170495</xdr:rowOff>
    </xdr:from>
    <xdr:to>
      <xdr:col>76</xdr:col>
      <xdr:colOff>114300</xdr:colOff>
      <xdr:row>79</xdr:row>
      <xdr:rowOff>24682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543595"/>
          <a:ext cx="889000" cy="2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79566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24682</xdr:rowOff>
    </xdr:from>
    <xdr:to>
      <xdr:col>71</xdr:col>
      <xdr:colOff>177800</xdr:colOff>
      <xdr:row>79</xdr:row>
      <xdr:rowOff>50840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569232"/>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118950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70383</xdr:rowOff>
    </xdr:from>
    <xdr:to>
      <xdr:col>85</xdr:col>
      <xdr:colOff>177800</xdr:colOff>
      <xdr:row>79</xdr:row>
      <xdr:rowOff>533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4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48810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2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107645</xdr:rowOff>
    </xdr:from>
    <xdr:to>
      <xdr:col>81</xdr:col>
      <xdr:colOff>101600</xdr:colOff>
      <xdr:row>79</xdr:row>
      <xdr:rowOff>37795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28922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357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119695</xdr:rowOff>
    </xdr:from>
    <xdr:to>
      <xdr:col>76</xdr:col>
      <xdr:colOff>165100</xdr:colOff>
      <xdr:row>79</xdr:row>
      <xdr:rowOff>49845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40972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8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145332</xdr:rowOff>
    </xdr:from>
    <xdr:to>
      <xdr:col>72</xdr:col>
      <xdr:colOff>38100</xdr:colOff>
      <xdr:row>79</xdr:row>
      <xdr:rowOff>75482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51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66609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61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xdr:rowOff>
    </xdr:from>
    <xdr:to>
      <xdr:col>67</xdr:col>
      <xdr:colOff>101600</xdr:colOff>
      <xdr:row>79</xdr:row>
      <xdr:rowOff>101640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5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92767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159702</xdr:rowOff>
    </xdr:from>
    <xdr:to>
      <xdr:col>85</xdr:col>
      <xdr:colOff>127000</xdr:colOff>
      <xdr:row>98</xdr:row>
      <xdr:rowOff>44005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90352"/>
          <a:ext cx="8382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133071</xdr:rowOff>
    </xdr:from>
    <xdr:to>
      <xdr:col>81</xdr:col>
      <xdr:colOff>50800</xdr:colOff>
      <xdr:row>98</xdr:row>
      <xdr:rowOff>44005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63721"/>
          <a:ext cx="889000" cy="8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78109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133071</xdr:rowOff>
    </xdr:from>
    <xdr:to>
      <xdr:col>76</xdr:col>
      <xdr:colOff>114300</xdr:colOff>
      <xdr:row>97</xdr:row>
      <xdr:rowOff>148462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63721"/>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91152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89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148462</xdr:rowOff>
    </xdr:from>
    <xdr:to>
      <xdr:col>71</xdr:col>
      <xdr:colOff>177800</xdr:colOff>
      <xdr:row>98</xdr:row>
      <xdr:rowOff>66878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79112"/>
          <a:ext cx="889000" cy="8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17784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4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108902</xdr:rowOff>
    </xdr:from>
    <xdr:to>
      <xdr:col>85</xdr:col>
      <xdr:colOff>177800</xdr:colOff>
      <xdr:row>98</xdr:row>
      <xdr:rowOff>39052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23829</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164655</xdr:rowOff>
    </xdr:from>
    <xdr:to>
      <xdr:col>81</xdr:col>
      <xdr:colOff>101600</xdr:colOff>
      <xdr:row>98</xdr:row>
      <xdr:rowOff>94805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85932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88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82271</xdr:rowOff>
    </xdr:from>
    <xdr:to>
      <xdr:col>76</xdr:col>
      <xdr:colOff>165100</xdr:colOff>
      <xdr:row>98</xdr:row>
      <xdr:rowOff>12421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28948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97662</xdr:rowOff>
    </xdr:from>
    <xdr:to>
      <xdr:col>72</xdr:col>
      <xdr:colOff>38100</xdr:colOff>
      <xdr:row>98</xdr:row>
      <xdr:rowOff>27812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18939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16078</xdr:rowOff>
    </xdr:from>
    <xdr:to>
      <xdr:col>67</xdr:col>
      <xdr:colOff>101600</xdr:colOff>
      <xdr:row>98</xdr:row>
      <xdr:rowOff>117678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134205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44259</xdr:rowOff>
    </xdr:from>
    <xdr:to>
      <xdr:col>116</xdr:col>
      <xdr:colOff>63500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1323300" y="6730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44259</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164909</xdr:rowOff>
    </xdr:from>
    <xdr:to>
      <xdr:col>116</xdr:col>
      <xdr:colOff>114300</xdr:colOff>
      <xdr:row>39</xdr:row>
      <xdr:rowOff>95059</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79836</xdr:rowOff>
    </xdr:from>
    <xdr:ext cx="249299"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116073</xdr:rowOff>
    </xdr:from>
    <xdr:to>
      <xdr:col>116</xdr:col>
      <xdr:colOff>63500</xdr:colOff>
      <xdr:row>55</xdr:row>
      <xdr:rowOff>125723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545823"/>
          <a:ext cx="8382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116073</xdr:rowOff>
    </xdr:from>
    <xdr:to>
      <xdr:col>111</xdr:col>
      <xdr:colOff>177800</xdr:colOff>
      <xdr:row>55</xdr:row>
      <xdr:rowOff>120955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545823"/>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120955</xdr:rowOff>
    </xdr:from>
    <xdr:to>
      <xdr:col>107</xdr:col>
      <xdr:colOff>50800</xdr:colOff>
      <xdr:row>55</xdr:row>
      <xdr:rowOff>125919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550705"/>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125919</xdr:rowOff>
    </xdr:from>
    <xdr:to>
      <xdr:col>102</xdr:col>
      <xdr:colOff>114300</xdr:colOff>
      <xdr:row>55</xdr:row>
      <xdr:rowOff>127274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955566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74923</xdr:rowOff>
    </xdr:from>
    <xdr:to>
      <xdr:col>116</xdr:col>
      <xdr:colOff>114300</xdr:colOff>
      <xdr:row>56</xdr:row>
      <xdr:rowOff>5073</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5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53350</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4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65273</xdr:rowOff>
    </xdr:from>
    <xdr:to>
      <xdr:col>112</xdr:col>
      <xdr:colOff>38100</xdr:colOff>
      <xdr:row>55</xdr:row>
      <xdr:rowOff>166873</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49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158000</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58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70155</xdr:rowOff>
    </xdr:from>
    <xdr:to>
      <xdr:col>107</xdr:col>
      <xdr:colOff>101600</xdr:colOff>
      <xdr:row>56</xdr:row>
      <xdr:rowOff>305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4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162882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75119</xdr:rowOff>
    </xdr:from>
    <xdr:to>
      <xdr:col>102</xdr:col>
      <xdr:colOff>165100</xdr:colOff>
      <xdr:row>56</xdr:row>
      <xdr:rowOff>5269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5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167846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5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76474</xdr:rowOff>
    </xdr:from>
    <xdr:to>
      <xdr:col>98</xdr:col>
      <xdr:colOff>38100</xdr:colOff>
      <xdr:row>56</xdr:row>
      <xdr:rowOff>6624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50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169201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59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70663</xdr:rowOff>
    </xdr:from>
    <xdr:to>
      <xdr:col>116</xdr:col>
      <xdr:colOff>63500</xdr:colOff>
      <xdr:row>75</xdr:row>
      <xdr:rowOff>169418</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1323300" y="12929413"/>
          <a:ext cx="8382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70663</xdr:rowOff>
    </xdr:from>
    <xdr:to>
      <xdr:col>111</xdr:col>
      <xdr:colOff>177800</xdr:colOff>
      <xdr:row>75</xdr:row>
      <xdr:rowOff>140157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2929413"/>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140157</xdr:rowOff>
    </xdr:from>
    <xdr:to>
      <xdr:col>107</xdr:col>
      <xdr:colOff>50800</xdr:colOff>
      <xdr:row>76</xdr:row>
      <xdr:rowOff>137413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2998907"/>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8026</xdr:rowOff>
    </xdr:from>
    <xdr:to>
      <xdr:col>102</xdr:col>
      <xdr:colOff>114300</xdr:colOff>
      <xdr:row>76</xdr:row>
      <xdr:rowOff>137413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038226"/>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125392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31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118618</xdr:rowOff>
    </xdr:from>
    <xdr:to>
      <xdr:col>116</xdr:col>
      <xdr:colOff>114300</xdr:colOff>
      <xdr:row>76</xdr:row>
      <xdr:rowOff>48769</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141495</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28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19863</xdr:rowOff>
    </xdr:from>
    <xdr:to>
      <xdr:col>112</xdr:col>
      <xdr:colOff>38100</xdr:colOff>
      <xdr:row>75</xdr:row>
      <xdr:rowOff>121463</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28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137990</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6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89357</xdr:rowOff>
    </xdr:from>
    <xdr:to>
      <xdr:col>107</xdr:col>
      <xdr:colOff>101600</xdr:colOff>
      <xdr:row>76</xdr:row>
      <xdr:rowOff>19507</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36034</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7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86613</xdr:rowOff>
    </xdr:from>
    <xdr:to>
      <xdr:col>102</xdr:col>
      <xdr:colOff>165100</xdr:colOff>
      <xdr:row>77</xdr:row>
      <xdr:rowOff>16763</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7890</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20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128677</xdr:rowOff>
    </xdr:from>
    <xdr:to>
      <xdr:col>98</xdr:col>
      <xdr:colOff>38100</xdr:colOff>
      <xdr:row>76</xdr:row>
      <xdr:rowOff>58827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29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75354</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276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総合計画の基本目標に掲げる「人生１００年時代のフロンティア県」の実現に向けて、３つの基本方針の下、子育て支援・少子化対策や、企業誘致・スタートアップ支援等の産業振興、瀬戸内海国立公園指定９０周年や大阪・関西万博等を契機とした観光誘客・にぎわいづくりなど１７の重点施策を推進するとともに、国の補正予算を活用した物価高騰対策、防災・減災対策などに積極的に取り組んだところです。</a:t>
          </a:r>
        </a:p>
        <a:p>
          <a:r>
            <a:rPr kumimoji="1" lang="ja-JP" altLang="en-US" sz="1300">
              <a:latin typeface="ＭＳ Ｐゴシック" panose="020B0600070205080204" pitchFamily="50" charset="-128"/>
              <a:ea typeface="ＭＳ Ｐゴシック" panose="020B0600070205080204" pitchFamily="50" charset="-128"/>
            </a:rPr>
            <a:t>・住民一人当たりの総コストについては、</a:t>
          </a:r>
          <a:r>
            <a:rPr kumimoji="1" lang="en-US" altLang="ja-JP" sz="1300">
              <a:latin typeface="ＭＳ Ｐゴシック" panose="020B0600070205080204" pitchFamily="50" charset="-128"/>
              <a:ea typeface="ＭＳ Ｐゴシック" panose="020B0600070205080204" pitchFamily="50" charset="-128"/>
            </a:rPr>
            <a:t>501,267</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471,173,633</a:t>
          </a:r>
          <a:r>
            <a:rPr kumimoji="1" lang="ja-JP" altLang="en-US" sz="1300">
              <a:latin typeface="ＭＳ Ｐゴシック" panose="020B0600070205080204" pitchFamily="50" charset="-128"/>
              <a:ea typeface="ＭＳ Ｐゴシック" panose="020B0600070205080204" pitchFamily="50" charset="-128"/>
            </a:rPr>
            <a:t>千円／人口：</a:t>
          </a:r>
          <a:r>
            <a:rPr kumimoji="1" lang="en-US" altLang="ja-JP" sz="1300">
              <a:latin typeface="ＭＳ Ｐゴシック" panose="020B0600070205080204" pitchFamily="50" charset="-128"/>
              <a:ea typeface="ＭＳ Ｐゴシック" panose="020B0600070205080204" pitchFamily="50" charset="-128"/>
            </a:rPr>
            <a:t>939,965</a:t>
          </a:r>
          <a:r>
            <a:rPr kumimoji="1" lang="ja-JP" altLang="en-US" sz="1300">
              <a:latin typeface="ＭＳ Ｐゴシック" panose="020B0600070205080204" pitchFamily="50" charset="-128"/>
              <a:ea typeface="ＭＳ Ｐゴシック" panose="020B0600070205080204" pitchFamily="50" charset="-128"/>
            </a:rPr>
            <a:t>人）となっており、Ｒ５年度</a:t>
          </a:r>
          <a:r>
            <a:rPr kumimoji="1" lang="en-US" altLang="ja-JP" sz="1300">
              <a:latin typeface="ＭＳ Ｐゴシック" panose="020B0600070205080204" pitchFamily="50" charset="-128"/>
              <a:ea typeface="ＭＳ Ｐゴシック" panose="020B0600070205080204" pitchFamily="50" charset="-128"/>
            </a:rPr>
            <a:t>487,741</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462,664,477</a:t>
          </a:r>
          <a:r>
            <a:rPr kumimoji="1" lang="ja-JP" altLang="en-US" sz="1300">
              <a:latin typeface="ＭＳ Ｐゴシック" panose="020B0600070205080204" pitchFamily="50" charset="-128"/>
              <a:ea typeface="ＭＳ Ｐゴシック" panose="020B0600070205080204" pitchFamily="50" charset="-128"/>
            </a:rPr>
            <a:t>千円／人口：</a:t>
          </a:r>
          <a:r>
            <a:rPr kumimoji="1" lang="en-US" altLang="ja-JP" sz="1300">
              <a:latin typeface="ＭＳ Ｐゴシック" panose="020B0600070205080204" pitchFamily="50" charset="-128"/>
              <a:ea typeface="ＭＳ Ｐゴシック" panose="020B0600070205080204" pitchFamily="50" charset="-128"/>
            </a:rPr>
            <a:t>948,585</a:t>
          </a:r>
          <a:r>
            <a:rPr kumimoji="1" lang="ja-JP" altLang="en-US" sz="1300">
              <a:latin typeface="ＭＳ Ｐゴシック" panose="020B0600070205080204" pitchFamily="50" charset="-128"/>
              <a:ea typeface="ＭＳ Ｐゴシック" panose="020B0600070205080204" pitchFamily="50" charset="-128"/>
            </a:rPr>
            <a:t>人）と比べ、</a:t>
          </a:r>
          <a:r>
            <a:rPr kumimoji="1" lang="en-US" altLang="ja-JP" sz="1300">
              <a:latin typeface="ＭＳ Ｐゴシック" panose="020B0600070205080204" pitchFamily="50" charset="-128"/>
              <a:ea typeface="ＭＳ Ｐゴシック" panose="020B0600070205080204" pitchFamily="50" charset="-128"/>
            </a:rPr>
            <a:t>13,562</a:t>
          </a:r>
          <a:r>
            <a:rPr kumimoji="1" lang="ja-JP" altLang="en-US" sz="1300">
              <a:latin typeface="ＭＳ Ｐゴシック" panose="020B0600070205080204" pitchFamily="50" charset="-128"/>
              <a:ea typeface="ＭＳ Ｐゴシック" panose="020B0600070205080204" pitchFamily="50" charset="-128"/>
            </a:rPr>
            <a:t>円の増となっています。</a:t>
          </a:r>
        </a:p>
        <a:p>
          <a:r>
            <a:rPr kumimoji="1" lang="ja-JP" altLang="en-US" sz="1300">
              <a:latin typeface="ＭＳ Ｐゴシック" panose="020B0600070205080204" pitchFamily="50" charset="-128"/>
              <a:ea typeface="ＭＳ Ｐゴシック" panose="020B0600070205080204" pitchFamily="50" charset="-128"/>
            </a:rPr>
            <a:t>・補助費等については、入院医療機関病床確保事業等の新型コロナウイルス感染症対策経費の減少などにより、対前年度比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5,443</a:t>
          </a:r>
          <a:r>
            <a:rPr kumimoji="1" lang="ja-JP" altLang="en-US" sz="1300">
              <a:latin typeface="ＭＳ Ｐゴシック" panose="020B0600070205080204" pitchFamily="50" charset="-128"/>
              <a:ea typeface="ＭＳ Ｐゴシック" panose="020B0600070205080204" pitchFamily="50" charset="-128"/>
            </a:rPr>
            <a:t>円）の減となっており、その程度は、グループ内平均額や都道府県平均額を下回っています。</a:t>
          </a:r>
        </a:p>
        <a:p>
          <a:r>
            <a:rPr kumimoji="1" lang="ja-JP" altLang="en-US" sz="1300">
              <a:latin typeface="ＭＳ Ｐゴシック" panose="020B0600070205080204" pitchFamily="50" charset="-128"/>
              <a:ea typeface="ＭＳ Ｐゴシック" panose="020B0600070205080204" pitchFamily="50" charset="-128"/>
            </a:rPr>
            <a:t>・物件費については、県内宿泊等促進事業等の新型コロナウイルス感染症対策経費の減少などにより、対前年度比</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2,533</a:t>
          </a:r>
          <a:r>
            <a:rPr kumimoji="1" lang="ja-JP" altLang="en-US" sz="1300">
              <a:latin typeface="ＭＳ Ｐゴシック" panose="020B0600070205080204" pitchFamily="50" charset="-128"/>
              <a:ea typeface="ＭＳ Ｐゴシック" panose="020B0600070205080204" pitchFamily="50" charset="-128"/>
            </a:rPr>
            <a:t>円）の減となっており、その程度は、グループ内平均額を下回っています。</a:t>
          </a:r>
        </a:p>
        <a:p>
          <a:r>
            <a:rPr kumimoji="1" lang="ja-JP" altLang="en-US" sz="1300">
              <a:latin typeface="ＭＳ Ｐゴシック" panose="020B0600070205080204" pitchFamily="50" charset="-128"/>
              <a:ea typeface="ＭＳ Ｐゴシック" panose="020B0600070205080204" pitchFamily="50" charset="-128"/>
            </a:rPr>
            <a:t>・今後も、財政の持続可能性を確保しつつ、「人生１００年時代のフロンティア県」の実現に向けた各種施策に積極的に取り組みます。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939,965
920,639
1,876.86
491,138,881
471,173,633
8,065,555
274,945,203
776,003,100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44450</xdr:rowOff>
    </xdr:from>
    <xdr:to>
      <xdr:col>24</xdr:col>
      <xdr:colOff>63500</xdr:colOff>
      <xdr:row>32</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308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44450</xdr:rowOff>
    </xdr:from>
    <xdr:to>
      <xdr:col>19</xdr:col>
      <xdr:colOff>177800</xdr:colOff>
      <xdr:row>33</xdr:row>
      <xdr:rowOff>2540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085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166370</xdr:rowOff>
    </xdr:from>
    <xdr:to>
      <xdr:col>15</xdr:col>
      <xdr:colOff>50800</xdr:colOff>
      <xdr:row>33</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52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166370</xdr:rowOff>
    </xdr:from>
    <xdr:to>
      <xdr:col>10</xdr:col>
      <xdr:colOff>114300</xdr:colOff>
      <xdr:row>32</xdr:row>
      <xdr:rowOff>168275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52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10795</xdr:rowOff>
    </xdr:from>
    <xdr:to>
      <xdr:col>24</xdr:col>
      <xdr:colOff>114300</xdr:colOff>
      <xdr:row>32</xdr:row>
      <xdr:rowOff>112395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33672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165100</xdr:rowOff>
    </xdr:from>
    <xdr:to>
      <xdr:col>20</xdr:col>
      <xdr:colOff>38100</xdr:colOff>
      <xdr:row>32</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111777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2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123190</xdr:rowOff>
    </xdr:from>
    <xdr:to>
      <xdr:col>15</xdr:col>
      <xdr:colOff>101600</xdr:colOff>
      <xdr:row>33</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69867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115570</xdr:rowOff>
    </xdr:from>
    <xdr:to>
      <xdr:col>10</xdr:col>
      <xdr:colOff>165100</xdr:colOff>
      <xdr:row>33</xdr:row>
      <xdr:rowOff>45720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62247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117475</xdr:rowOff>
    </xdr:from>
    <xdr:to>
      <xdr:col>6</xdr:col>
      <xdr:colOff>38100</xdr:colOff>
      <xdr:row>33</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64152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41260</xdr:rowOff>
    </xdr:from>
    <xdr:to>
      <xdr:col>24</xdr:col>
      <xdr:colOff>63500</xdr:colOff>
      <xdr:row>59</xdr:row>
      <xdr:rowOff>86948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56810"/>
          <a:ext cx="838200" cy="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165346</xdr:rowOff>
    </xdr:from>
    <xdr:to>
      <xdr:col>19</xdr:col>
      <xdr:colOff>177800</xdr:colOff>
      <xdr:row>59</xdr:row>
      <xdr:rowOff>86948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09446"/>
          <a:ext cx="889000" cy="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31217</xdr:rowOff>
    </xdr:from>
    <xdr:to>
      <xdr:col>20</xdr:col>
      <xdr:colOff>38100</xdr:colOff>
      <xdr:row>59</xdr:row>
      <xdr:rowOff>132817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14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149344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9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165346</xdr:rowOff>
    </xdr:from>
    <xdr:to>
      <xdr:col>15</xdr:col>
      <xdr:colOff>50800</xdr:colOff>
      <xdr:row>59</xdr:row>
      <xdr:rowOff>7678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09446"/>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117728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2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7678</xdr:rowOff>
    </xdr:from>
    <xdr:to>
      <xdr:col>10</xdr:col>
      <xdr:colOff>114300</xdr:colOff>
      <xdr:row>59</xdr:row>
      <xdr:rowOff>67387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23228"/>
          <a:ext cx="889000" cy="5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59177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161910</xdr:rowOff>
    </xdr:from>
    <xdr:to>
      <xdr:col>24</xdr:col>
      <xdr:colOff>114300</xdr:colOff>
      <xdr:row>59</xdr:row>
      <xdr:rowOff>92060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0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76837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36148</xdr:rowOff>
    </xdr:from>
    <xdr:to>
      <xdr:col>20</xdr:col>
      <xdr:colOff>38100</xdr:colOff>
      <xdr:row>59</xdr:row>
      <xdr:rowOff>137748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128875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24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114546</xdr:rowOff>
    </xdr:from>
    <xdr:to>
      <xdr:col>15</xdr:col>
      <xdr:colOff>101600</xdr:colOff>
      <xdr:row>59</xdr:row>
      <xdr:rowOff>44696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3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128328</xdr:rowOff>
    </xdr:from>
    <xdr:to>
      <xdr:col>10</xdr:col>
      <xdr:colOff>165100</xdr:colOff>
      <xdr:row>59</xdr:row>
      <xdr:rowOff>58478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49605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16587</xdr:rowOff>
    </xdr:from>
    <xdr:to>
      <xdr:col>6</xdr:col>
      <xdr:colOff>38100</xdr:colOff>
      <xdr:row>59</xdr:row>
      <xdr:rowOff>118187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134714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70162</xdr:rowOff>
    </xdr:from>
    <xdr:to>
      <xdr:col>24</xdr:col>
      <xdr:colOff>63500</xdr:colOff>
      <xdr:row>78</xdr:row>
      <xdr:rowOff>90202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43262"/>
          <a:ext cx="8382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90202</xdr:rowOff>
    </xdr:from>
    <xdr:to>
      <xdr:col>19</xdr:col>
      <xdr:colOff>177800</xdr:colOff>
      <xdr:row>78</xdr:row>
      <xdr:rowOff>92500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6330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92500</xdr:rowOff>
    </xdr:from>
    <xdr:to>
      <xdr:col>15</xdr:col>
      <xdr:colOff>50800</xdr:colOff>
      <xdr:row>78</xdr:row>
      <xdr:rowOff>94208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65600"/>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94208</xdr:rowOff>
    </xdr:from>
    <xdr:to>
      <xdr:col>10</xdr:col>
      <xdr:colOff>114300</xdr:colOff>
      <xdr:row>78</xdr:row>
      <xdr:rowOff>101535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7308"/>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19362</xdr:rowOff>
    </xdr:from>
    <xdr:to>
      <xdr:col>24</xdr:col>
      <xdr:colOff>114300</xdr:colOff>
      <xdr:row>78</xdr:row>
      <xdr:rowOff>120962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105739</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0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39402</xdr:rowOff>
    </xdr:from>
    <xdr:to>
      <xdr:col>20</xdr:col>
      <xdr:colOff>38100</xdr:colOff>
      <xdr:row>78</xdr:row>
      <xdr:rowOff>141002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132129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5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41700</xdr:rowOff>
    </xdr:from>
    <xdr:to>
      <xdr:col>15</xdr:col>
      <xdr:colOff>101600</xdr:colOff>
      <xdr:row>78</xdr:row>
      <xdr:rowOff>143300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134427</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5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43408</xdr:rowOff>
    </xdr:from>
    <xdr:to>
      <xdr:col>10</xdr:col>
      <xdr:colOff>165100</xdr:colOff>
      <xdr:row>78</xdr:row>
      <xdr:rowOff>145008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136135</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5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50735</xdr:rowOff>
    </xdr:from>
    <xdr:to>
      <xdr:col>6</xdr:col>
      <xdr:colOff>38100</xdr:colOff>
      <xdr:row>78</xdr:row>
      <xdr:rowOff>152335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143462</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5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142633</xdr:rowOff>
    </xdr:from>
    <xdr:to>
      <xdr:col>24</xdr:col>
      <xdr:colOff>63500</xdr:colOff>
      <xdr:row>97</xdr:row>
      <xdr:rowOff>91466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30383"/>
          <a:ext cx="838200" cy="2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6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128308</xdr:rowOff>
    </xdr:from>
    <xdr:to>
      <xdr:col>19</xdr:col>
      <xdr:colOff>177800</xdr:colOff>
      <xdr:row>95</xdr:row>
      <xdr:rowOff>142633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730258"/>
          <a:ext cx="889000" cy="70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11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128308</xdr:rowOff>
    </xdr:from>
    <xdr:to>
      <xdr:col>15</xdr:col>
      <xdr:colOff>50800</xdr:colOff>
      <xdr:row>92</xdr:row>
      <xdr:rowOff>23000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730258"/>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23000</xdr:rowOff>
    </xdr:from>
    <xdr:to>
      <xdr:col>10</xdr:col>
      <xdr:colOff>114300</xdr:colOff>
      <xdr:row>93</xdr:row>
      <xdr:rowOff>45022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796400"/>
          <a:ext cx="889000" cy="1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40666</xdr:rowOff>
    </xdr:from>
    <xdr:to>
      <xdr:col>24</xdr:col>
      <xdr:colOff>114300</xdr:colOff>
      <xdr:row>97</xdr:row>
      <xdr:rowOff>142266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135793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91833</xdr:rowOff>
    </xdr:from>
    <xdr:to>
      <xdr:col>20</xdr:col>
      <xdr:colOff>38100</xdr:colOff>
      <xdr:row>96</xdr:row>
      <xdr:rowOff>21983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13110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4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77508</xdr:rowOff>
    </xdr:from>
    <xdr:to>
      <xdr:col>15</xdr:col>
      <xdr:colOff>101600</xdr:colOff>
      <xdr:row>92</xdr:row>
      <xdr:rowOff>7658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6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170235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77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143650</xdr:rowOff>
    </xdr:from>
    <xdr:to>
      <xdr:col>10</xdr:col>
      <xdr:colOff>165100</xdr:colOff>
      <xdr:row>92</xdr:row>
      <xdr:rowOff>73800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7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64927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3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165672</xdr:rowOff>
    </xdr:from>
    <xdr:to>
      <xdr:col>6</xdr:col>
      <xdr:colOff>38100</xdr:colOff>
      <xdr:row>93</xdr:row>
      <xdr:rowOff>95822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9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86949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36285</xdr:rowOff>
    </xdr:from>
    <xdr:to>
      <xdr:col>55</xdr:col>
      <xdr:colOff>0</xdr:colOff>
      <xdr:row>38</xdr:row>
      <xdr:rowOff>41728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51385"/>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156953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5986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49893</xdr:rowOff>
    </xdr:from>
    <xdr:to>
      <xdr:col>50</xdr:col>
      <xdr:colOff>114300</xdr:colOff>
      <xdr:row>38</xdr:row>
      <xdr:rowOff>36285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93543"/>
          <a:ext cx="889000" cy="15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6185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391728" y="600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49893</xdr:rowOff>
    </xdr:from>
    <xdr:to>
      <xdr:col>45</xdr:col>
      <xdr:colOff>177800</xdr:colOff>
      <xdr:row>37</xdr:row>
      <xdr:rowOff>153307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935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105971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117384</xdr:rowOff>
    </xdr:from>
    <xdr:to>
      <xdr:col>41</xdr:col>
      <xdr:colOff>50800</xdr:colOff>
      <xdr:row>37</xdr:row>
      <xdr:rowOff>153307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610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44285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162378</xdr:rowOff>
    </xdr:from>
    <xdr:to>
      <xdr:col>55</xdr:col>
      <xdr:colOff>50800</xdr:colOff>
      <xdr:row>38</xdr:row>
      <xdr:rowOff>92528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77305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156936</xdr:rowOff>
    </xdr:from>
    <xdr:to>
      <xdr:col>50</xdr:col>
      <xdr:colOff>165100</xdr:colOff>
      <xdr:row>38</xdr:row>
      <xdr:rowOff>87086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78212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91728"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170543</xdr:rowOff>
    </xdr:from>
    <xdr:to>
      <xdr:col>46</xdr:col>
      <xdr:colOff>38100</xdr:colOff>
      <xdr:row>37</xdr:row>
      <xdr:rowOff>100693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117220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1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102507</xdr:rowOff>
    </xdr:from>
    <xdr:to>
      <xdr:col>41</xdr:col>
      <xdr:colOff>101600</xdr:colOff>
      <xdr:row>38</xdr:row>
      <xdr:rowOff>32657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23784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66584</xdr:rowOff>
    </xdr:from>
    <xdr:to>
      <xdr:col>36</xdr:col>
      <xdr:colOff>165100</xdr:colOff>
      <xdr:row>37</xdr:row>
      <xdr:rowOff>168184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159311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5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101905</xdr:rowOff>
    </xdr:from>
    <xdr:to>
      <xdr:col>55</xdr:col>
      <xdr:colOff>0</xdr:colOff>
      <xdr:row>56</xdr:row>
      <xdr:rowOff>141033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03105"/>
          <a:ext cx="838200" cy="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141033</xdr:rowOff>
    </xdr:from>
    <xdr:to>
      <xdr:col>50</xdr:col>
      <xdr:colOff>114300</xdr:colOff>
      <xdr:row>57</xdr:row>
      <xdr:rowOff>23685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4223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4331</xdr:rowOff>
    </xdr:from>
    <xdr:to>
      <xdr:col>45</xdr:col>
      <xdr:colOff>177800</xdr:colOff>
      <xdr:row>57</xdr:row>
      <xdr:rowOff>23685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76981"/>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97561</xdr:rowOff>
    </xdr:from>
    <xdr:to>
      <xdr:col>41</xdr:col>
      <xdr:colOff>50800</xdr:colOff>
      <xdr:row>57</xdr:row>
      <xdr:rowOff>4331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98761"/>
          <a:ext cx="889000" cy="7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51105</xdr:rowOff>
    </xdr:from>
    <xdr:to>
      <xdr:col>55</xdr:col>
      <xdr:colOff>50800</xdr:colOff>
      <xdr:row>56</xdr:row>
      <xdr:rowOff>152705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29532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90233</xdr:rowOff>
    </xdr:from>
    <xdr:to>
      <xdr:col>50</xdr:col>
      <xdr:colOff>165100</xdr:colOff>
      <xdr:row>57</xdr:row>
      <xdr:rowOff>20383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9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11510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7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144335</xdr:rowOff>
    </xdr:from>
    <xdr:to>
      <xdr:col>46</xdr:col>
      <xdr:colOff>38100</xdr:colOff>
      <xdr:row>57</xdr:row>
      <xdr:rowOff>74485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65612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124981</xdr:rowOff>
    </xdr:from>
    <xdr:to>
      <xdr:col>41</xdr:col>
      <xdr:colOff>101600</xdr:colOff>
      <xdr:row>57</xdr:row>
      <xdr:rowOff>55131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46258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46761</xdr:rowOff>
    </xdr:from>
    <xdr:to>
      <xdr:col>36</xdr:col>
      <xdr:colOff>165100</xdr:colOff>
      <xdr:row>56</xdr:row>
      <xdr:rowOff>148361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139488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43590</xdr:rowOff>
    </xdr:from>
    <xdr:to>
      <xdr:col>55</xdr:col>
      <xdr:colOff>0</xdr:colOff>
      <xdr:row>75</xdr:row>
      <xdr:rowOff>2213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730890"/>
          <a:ext cx="8382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140500</xdr:rowOff>
    </xdr:from>
    <xdr:to>
      <xdr:col>50</xdr:col>
      <xdr:colOff>114300</xdr:colOff>
      <xdr:row>74</xdr:row>
      <xdr:rowOff>43590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84900"/>
          <a:ext cx="889000" cy="24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75190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2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104349</xdr:rowOff>
    </xdr:from>
    <xdr:to>
      <xdr:col>45</xdr:col>
      <xdr:colOff>177800</xdr:colOff>
      <xdr:row>72</xdr:row>
      <xdr:rowOff>140500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48749"/>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104349</xdr:rowOff>
    </xdr:from>
    <xdr:to>
      <xdr:col>41</xdr:col>
      <xdr:colOff>50800</xdr:colOff>
      <xdr:row>74</xdr:row>
      <xdr:rowOff>55461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448749"/>
          <a:ext cx="889000" cy="29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122863</xdr:rowOff>
    </xdr:from>
    <xdr:to>
      <xdr:col>55</xdr:col>
      <xdr:colOff>50800</xdr:colOff>
      <xdr:row>75</xdr:row>
      <xdr:rowOff>53013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101290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164240</xdr:rowOff>
    </xdr:from>
    <xdr:to>
      <xdr:col>50</xdr:col>
      <xdr:colOff>165100</xdr:colOff>
      <xdr:row>74</xdr:row>
      <xdr:rowOff>94390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6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85517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77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89700</xdr:rowOff>
    </xdr:from>
    <xdr:to>
      <xdr:col>46</xdr:col>
      <xdr:colOff>38100</xdr:colOff>
      <xdr:row>73</xdr:row>
      <xdr:rowOff>19850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4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5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53549</xdr:rowOff>
    </xdr:from>
    <xdr:to>
      <xdr:col>41</xdr:col>
      <xdr:colOff>101600</xdr:colOff>
      <xdr:row>72</xdr:row>
      <xdr:rowOff>155149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39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146276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4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4661</xdr:rowOff>
    </xdr:from>
    <xdr:to>
      <xdr:col>36</xdr:col>
      <xdr:colOff>165100</xdr:colOff>
      <xdr:row>74</xdr:row>
      <xdr:rowOff>106261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6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97388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146983</xdr:rowOff>
    </xdr:from>
    <xdr:to>
      <xdr:col>55</xdr:col>
      <xdr:colOff>0</xdr:colOff>
      <xdr:row>97</xdr:row>
      <xdr:rowOff>169532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77633"/>
          <a:ext cx="8382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169532</xdr:rowOff>
    </xdr:from>
    <xdr:to>
      <xdr:col>50</xdr:col>
      <xdr:colOff>114300</xdr:colOff>
      <xdr:row>98</xdr:row>
      <xdr:rowOff>93523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00182"/>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66749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3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8026</xdr:rowOff>
    </xdr:from>
    <xdr:to>
      <xdr:col>45</xdr:col>
      <xdr:colOff>177800</xdr:colOff>
      <xdr:row>98</xdr:row>
      <xdr:rowOff>93523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10126"/>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123437</xdr:rowOff>
    </xdr:from>
    <xdr:to>
      <xdr:col>41</xdr:col>
      <xdr:colOff>50800</xdr:colOff>
      <xdr:row>98</xdr:row>
      <xdr:rowOff>8026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54087"/>
          <a:ext cx="889000" cy="5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96183</xdr:rowOff>
    </xdr:from>
    <xdr:to>
      <xdr:col>55</xdr:col>
      <xdr:colOff>50800</xdr:colOff>
      <xdr:row>98</xdr:row>
      <xdr:rowOff>26333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11110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118732</xdr:rowOff>
    </xdr:from>
    <xdr:to>
      <xdr:col>50</xdr:col>
      <xdr:colOff>165100</xdr:colOff>
      <xdr:row>98</xdr:row>
      <xdr:rowOff>48882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40009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59411"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42723</xdr:rowOff>
    </xdr:from>
    <xdr:to>
      <xdr:col>46</xdr:col>
      <xdr:colOff>38100</xdr:colOff>
      <xdr:row>98</xdr:row>
      <xdr:rowOff>144323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135450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128676</xdr:rowOff>
    </xdr:from>
    <xdr:to>
      <xdr:col>41</xdr:col>
      <xdr:colOff>101600</xdr:colOff>
      <xdr:row>98</xdr:row>
      <xdr:rowOff>58826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49953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5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72637</xdr:rowOff>
    </xdr:from>
    <xdr:to>
      <xdr:col>36</xdr:col>
      <xdr:colOff>165100</xdr:colOff>
      <xdr:row>98</xdr:row>
      <xdr:rowOff>2787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165364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9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20219</xdr:rowOff>
    </xdr:from>
    <xdr:to>
      <xdr:col>85</xdr:col>
      <xdr:colOff>127000</xdr:colOff>
      <xdr:row>36</xdr:row>
      <xdr:rowOff>101448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92419"/>
          <a:ext cx="8382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61519</xdr:rowOff>
    </xdr:from>
    <xdr:to>
      <xdr:col>81</xdr:col>
      <xdr:colOff>50800</xdr:colOff>
      <xdr:row>36</xdr:row>
      <xdr:rowOff>101448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233719"/>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145745</xdr:rowOff>
    </xdr:from>
    <xdr:to>
      <xdr:col>81</xdr:col>
      <xdr:colOff>101600</xdr:colOff>
      <xdr:row>38</xdr:row>
      <xdr:rowOff>75895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8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67022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61519</xdr:rowOff>
    </xdr:from>
    <xdr:to>
      <xdr:col>76</xdr:col>
      <xdr:colOff>114300</xdr:colOff>
      <xdr:row>36</xdr:row>
      <xdr:rowOff>169875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233719"/>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134315</xdr:rowOff>
    </xdr:from>
    <xdr:to>
      <xdr:col>76</xdr:col>
      <xdr:colOff>165100</xdr:colOff>
      <xdr:row>38</xdr:row>
      <xdr:rowOff>64465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169875</xdr:rowOff>
    </xdr:from>
    <xdr:to>
      <xdr:col>71</xdr:col>
      <xdr:colOff>177800</xdr:colOff>
      <xdr:row>37</xdr:row>
      <xdr:rowOff>95352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42075"/>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85547</xdr:rowOff>
    </xdr:from>
    <xdr:to>
      <xdr:col>72</xdr:col>
      <xdr:colOff>38100</xdr:colOff>
      <xdr:row>39</xdr:row>
      <xdr:rowOff>15697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6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140869</xdr:rowOff>
    </xdr:from>
    <xdr:to>
      <xdr:col>85</xdr:col>
      <xdr:colOff>177800</xdr:colOff>
      <xdr:row>36</xdr:row>
      <xdr:rowOff>71019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163746</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50648</xdr:rowOff>
    </xdr:from>
    <xdr:to>
      <xdr:col>81</xdr:col>
      <xdr:colOff>101600</xdr:colOff>
      <xdr:row>36</xdr:row>
      <xdr:rowOff>152248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168775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9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10719</xdr:rowOff>
    </xdr:from>
    <xdr:to>
      <xdr:col>76</xdr:col>
      <xdr:colOff>165100</xdr:colOff>
      <xdr:row>36</xdr:row>
      <xdr:rowOff>112319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128846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119075</xdr:rowOff>
    </xdr:from>
    <xdr:to>
      <xdr:col>72</xdr:col>
      <xdr:colOff>38100</xdr:colOff>
      <xdr:row>37</xdr:row>
      <xdr:rowOff>49225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65752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44552</xdr:rowOff>
    </xdr:from>
    <xdr:to>
      <xdr:col>67</xdr:col>
      <xdr:colOff>101600</xdr:colOff>
      <xdr:row>37</xdr:row>
      <xdr:rowOff>146152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162679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62502</xdr:rowOff>
    </xdr:from>
    <xdr:to>
      <xdr:col>85</xdr:col>
      <xdr:colOff>127000</xdr:colOff>
      <xdr:row>56</xdr:row>
      <xdr:rowOff>80424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320802"/>
          <a:ext cx="838200" cy="36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28052</xdr:rowOff>
    </xdr:from>
    <xdr:to>
      <xdr:col>81</xdr:col>
      <xdr:colOff>50800</xdr:colOff>
      <xdr:row>56</xdr:row>
      <xdr:rowOff>80424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29252"/>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28052</xdr:rowOff>
    </xdr:from>
    <xdr:to>
      <xdr:col>76</xdr:col>
      <xdr:colOff>114300</xdr:colOff>
      <xdr:row>56</xdr:row>
      <xdr:rowOff>86847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29252"/>
          <a:ext cx="889000" cy="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86847</xdr:rowOff>
    </xdr:from>
    <xdr:to>
      <xdr:col>71</xdr:col>
      <xdr:colOff>177800</xdr:colOff>
      <xdr:row>56</xdr:row>
      <xdr:rowOff>167612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688047"/>
          <a:ext cx="889000" cy="8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11702</xdr:rowOff>
    </xdr:from>
    <xdr:to>
      <xdr:col>85</xdr:col>
      <xdr:colOff>177800</xdr:colOff>
      <xdr:row>54</xdr:row>
      <xdr:rowOff>113302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34579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12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29624</xdr:rowOff>
    </xdr:from>
    <xdr:to>
      <xdr:col>81</xdr:col>
      <xdr:colOff>101600</xdr:colOff>
      <xdr:row>56</xdr:row>
      <xdr:rowOff>131224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147751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01411" y="94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148702</xdr:rowOff>
    </xdr:from>
    <xdr:to>
      <xdr:col>76</xdr:col>
      <xdr:colOff>165100</xdr:colOff>
      <xdr:row>56</xdr:row>
      <xdr:rowOff>78852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95379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36047</xdr:rowOff>
    </xdr:from>
    <xdr:to>
      <xdr:col>72</xdr:col>
      <xdr:colOff>38100</xdr:colOff>
      <xdr:row>56</xdr:row>
      <xdr:rowOff>137647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3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154174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1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116812</xdr:rowOff>
    </xdr:from>
    <xdr:to>
      <xdr:col>67</xdr:col>
      <xdr:colOff>101600</xdr:colOff>
      <xdr:row>57</xdr:row>
      <xdr:rowOff>46962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63489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9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41148</xdr:rowOff>
    </xdr:from>
    <xdr:to>
      <xdr:col>85</xdr:col>
      <xdr:colOff>127000</xdr:colOff>
      <xdr:row>79</xdr:row>
      <xdr:rowOff>41681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85698"/>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40182</xdr:rowOff>
    </xdr:from>
    <xdr:to>
      <xdr:col>81</xdr:col>
      <xdr:colOff>50800</xdr:colOff>
      <xdr:row>79</xdr:row>
      <xdr:rowOff>41681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84732"/>
          <a:ext cx="8890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68266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2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40182</xdr:rowOff>
    </xdr:from>
    <xdr:to>
      <xdr:col>76</xdr:col>
      <xdr:colOff>114300</xdr:colOff>
      <xdr:row>79</xdr:row>
      <xdr:rowOff>41160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84732"/>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79812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2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40450</xdr:rowOff>
    </xdr:from>
    <xdr:to>
      <xdr:col>71</xdr:col>
      <xdr:colOff>177800</xdr:colOff>
      <xdr:row>79</xdr:row>
      <xdr:rowOff>41160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85000"/>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161798</xdr:rowOff>
    </xdr:from>
    <xdr:to>
      <xdr:col>85</xdr:col>
      <xdr:colOff>177800</xdr:colOff>
      <xdr:row>79</xdr:row>
      <xdr:rowOff>91948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76725</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49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162331</xdr:rowOff>
    </xdr:from>
    <xdr:to>
      <xdr:col>81</xdr:col>
      <xdr:colOff>101600</xdr:colOff>
      <xdr:row>79</xdr:row>
      <xdr:rowOff>92481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83608</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79317" y="1362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160832</xdr:rowOff>
    </xdr:from>
    <xdr:to>
      <xdr:col>76</xdr:col>
      <xdr:colOff>165100</xdr:colOff>
      <xdr:row>79</xdr:row>
      <xdr:rowOff>90982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82109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2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161810</xdr:rowOff>
    </xdr:from>
    <xdr:to>
      <xdr:col>72</xdr:col>
      <xdr:colOff>38100</xdr:colOff>
      <xdr:row>79</xdr:row>
      <xdr:rowOff>91960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83087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62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161100</xdr:rowOff>
    </xdr:from>
    <xdr:to>
      <xdr:col>67</xdr:col>
      <xdr:colOff>101600</xdr:colOff>
      <xdr:row>79</xdr:row>
      <xdr:rowOff>91250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82377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62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120563</xdr:rowOff>
    </xdr:from>
    <xdr:to>
      <xdr:col>85</xdr:col>
      <xdr:colOff>127000</xdr:colOff>
      <xdr:row>98</xdr:row>
      <xdr:rowOff>158152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922663"/>
          <a:ext cx="838200" cy="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123730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1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158152</xdr:rowOff>
    </xdr:from>
    <xdr:to>
      <xdr:col>81</xdr:col>
      <xdr:colOff>50800</xdr:colOff>
      <xdr:row>98</xdr:row>
      <xdr:rowOff>170202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960252"/>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127278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4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170202</xdr:rowOff>
    </xdr:from>
    <xdr:to>
      <xdr:col>76</xdr:col>
      <xdr:colOff>114300</xdr:colOff>
      <xdr:row>99</xdr:row>
      <xdr:rowOff>23930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972302"/>
          <a:ext cx="8890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74733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23930</xdr:rowOff>
    </xdr:from>
    <xdr:to>
      <xdr:col>71</xdr:col>
      <xdr:colOff>177800</xdr:colOff>
      <xdr:row>99</xdr:row>
      <xdr:rowOff>49696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997480"/>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69763</xdr:rowOff>
    </xdr:from>
    <xdr:to>
      <xdr:col>85</xdr:col>
      <xdr:colOff>177800</xdr:colOff>
      <xdr:row>98</xdr:row>
      <xdr:rowOff>171363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48190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85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107352</xdr:rowOff>
    </xdr:from>
    <xdr:to>
      <xdr:col>81</xdr:col>
      <xdr:colOff>101600</xdr:colOff>
      <xdr:row>99</xdr:row>
      <xdr:rowOff>37502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9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28629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700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119402</xdr:rowOff>
    </xdr:from>
    <xdr:to>
      <xdr:col>76</xdr:col>
      <xdr:colOff>165100</xdr:colOff>
      <xdr:row>99</xdr:row>
      <xdr:rowOff>49552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92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40679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7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144580</xdr:rowOff>
    </xdr:from>
    <xdr:to>
      <xdr:col>72</xdr:col>
      <xdr:colOff>38100</xdr:colOff>
      <xdr:row>99</xdr:row>
      <xdr:rowOff>74730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65857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70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170346</xdr:rowOff>
    </xdr:from>
    <xdr:to>
      <xdr:col>67</xdr:col>
      <xdr:colOff>101600</xdr:colOff>
      <xdr:row>99</xdr:row>
      <xdr:rowOff>100496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9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91623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70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・教育費については、県立アリーナ整備事業や老朽校舎等改築事業の増加などにより、対前年度比</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15,784</a:t>
          </a:r>
          <a:r>
            <a:rPr kumimoji="1" lang="ja-JP" altLang="en-US" sz="1300">
              <a:latin typeface="ＭＳ Ｐゴシック" panose="020B0600070205080204" pitchFamily="50" charset="-128"/>
              <a:ea typeface="ＭＳ Ｐゴシック" panose="020B0600070205080204" pitchFamily="50" charset="-128"/>
            </a:rPr>
            <a:t>円）の増となっており、その程度は、グループ内平均額や都道府県平均額を上回っています。</a:t>
          </a:r>
        </a:p>
        <a:p>
          <a:r>
            <a:rPr kumimoji="1" lang="ja-JP" altLang="en-US" sz="1300">
              <a:latin typeface="ＭＳ Ｐゴシック" panose="020B0600070205080204" pitchFamily="50" charset="-128"/>
              <a:ea typeface="ＭＳ Ｐゴシック" panose="020B0600070205080204" pitchFamily="50" charset="-128"/>
            </a:rPr>
            <a:t>・衛生費については、入院医療機関病床確保事業や入院医療費等助成事業等の新型コロナウイルス感染症対策経費の減少などにより、対前年度比</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7,657</a:t>
          </a:r>
          <a:r>
            <a:rPr kumimoji="1" lang="ja-JP" altLang="en-US" sz="1300">
              <a:latin typeface="ＭＳ Ｐゴシック" panose="020B0600070205080204" pitchFamily="50" charset="-128"/>
              <a:ea typeface="ＭＳ Ｐゴシック" panose="020B0600070205080204" pitchFamily="50" charset="-128"/>
            </a:rPr>
            <a:t>円）の減となっており、その程度は、グループ内平均額や都道府県平均額を下回っています。</a:t>
          </a:r>
        </a:p>
        <a:p>
          <a:r>
            <a:rPr kumimoji="1" lang="ja-JP" altLang="en-US" sz="1300">
              <a:latin typeface="ＭＳ Ｐゴシック" panose="020B0600070205080204" pitchFamily="50" charset="-128"/>
              <a:ea typeface="ＭＳ Ｐゴシック" panose="020B0600070205080204" pitchFamily="50" charset="-128"/>
            </a:rPr>
            <a:t>・今後も、財政の持続可能性を確保しつつ、「人生１００年時代のフロンティア県」の実現に向けた各種施策に積極的に取り組みます。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については、年度間の財源の調整を行い、財政の健全性を確保することを目的としており、災害対策、景気変動による税収等の減、地方交付税の減等の備えとして積立を行っています。可能な限り財政調整基金の取崩しを抑制し、基金への積み増しを行ったことにより、Ｒ６年度の基金残高は対前年度比</a:t>
          </a:r>
          <a:r>
            <a:rPr kumimoji="1" lang="en-US" altLang="ja-JP" sz="800">
              <a:latin typeface="ＭＳ ゴシック" pitchFamily="49" charset="-128"/>
              <a:ea typeface="ＭＳ ゴシック" pitchFamily="49" charset="-128"/>
            </a:rPr>
            <a:t>2.9</a:t>
          </a:r>
          <a:r>
            <a:rPr kumimoji="1" lang="ja-JP" altLang="en-US" sz="800">
              <a:latin typeface="ＭＳ ゴシック" pitchFamily="49" charset="-128"/>
              <a:ea typeface="ＭＳ ゴシック" pitchFamily="49" charset="-128"/>
            </a:rPr>
            <a:t>％（＋５億円）の増となりました。財政調整基金残高の標準財政規模比は、</a:t>
          </a:r>
          <a:r>
            <a:rPr kumimoji="1" lang="en-US" altLang="ja-JP" sz="800">
              <a:latin typeface="ＭＳ ゴシック" pitchFamily="49" charset="-128"/>
              <a:ea typeface="ＭＳ ゴシック" pitchFamily="49" charset="-128"/>
            </a:rPr>
            <a:t>0.07</a:t>
          </a:r>
          <a:r>
            <a:rPr kumimoji="1" lang="ja-JP" altLang="en-US" sz="800">
              <a:latin typeface="ＭＳ ゴシック" pitchFamily="49" charset="-128"/>
              <a:ea typeface="ＭＳ ゴシック" pitchFamily="49" charset="-128"/>
            </a:rPr>
            <a:t>ポイント増加しています。</a:t>
          </a:r>
        </a:p>
        <a:p>
          <a:r>
            <a:rPr kumimoji="1" lang="ja-JP" altLang="en-US" sz="800">
              <a:latin typeface="ＭＳ ゴシック" pitchFamily="49" charset="-128"/>
              <a:ea typeface="ＭＳ ゴシック" pitchFamily="49" charset="-128"/>
            </a:rPr>
            <a:t>・実質収支額については、対前年度比</a:t>
          </a:r>
          <a:r>
            <a:rPr kumimoji="1" lang="en-US" altLang="ja-JP" sz="800">
              <a:latin typeface="ＭＳ ゴシック" pitchFamily="49" charset="-128"/>
              <a:ea typeface="ＭＳ ゴシック" pitchFamily="49" charset="-128"/>
            </a:rPr>
            <a:t>13.5</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億円）の増となり、標準財政規模比は、</a:t>
          </a:r>
          <a:r>
            <a:rPr kumimoji="1" lang="en-US" altLang="ja-JP" sz="800">
              <a:latin typeface="ＭＳ ゴシック" pitchFamily="49" charset="-128"/>
              <a:ea typeface="ＭＳ ゴシック" pitchFamily="49" charset="-128"/>
            </a:rPr>
            <a:t>0.3</a:t>
          </a:r>
          <a:r>
            <a:rPr kumimoji="1" lang="ja-JP" altLang="en-US" sz="800">
              <a:latin typeface="ＭＳ ゴシック" pitchFamily="49" charset="-128"/>
              <a:ea typeface="ＭＳ ゴシック" pitchFamily="49" charset="-128"/>
            </a:rPr>
            <a:t>ポイント増加しています。</a:t>
          </a:r>
        </a:p>
        <a:p>
          <a:r>
            <a:rPr kumimoji="1" lang="ja-JP" altLang="en-US" sz="800">
              <a:latin typeface="ＭＳ ゴシック" pitchFamily="49" charset="-128"/>
              <a:ea typeface="ＭＳ ゴシック" pitchFamily="49" charset="-128"/>
            </a:rPr>
            <a:t>・実質単年度収支は、単年度収支の増（</a:t>
          </a:r>
          <a:r>
            <a:rPr kumimoji="1" lang="en-US" altLang="ja-JP" sz="800">
              <a:latin typeface="ＭＳ ゴシック" pitchFamily="49" charset="-128"/>
              <a:ea typeface="ＭＳ ゴシック" pitchFamily="49" charset="-128"/>
            </a:rPr>
            <a:t>R5:</a:t>
          </a:r>
          <a:r>
            <a:rPr kumimoji="1" lang="ja-JP" altLang="en-US" sz="800">
              <a:latin typeface="ＭＳ ゴシック" pitchFamily="49" charset="-128"/>
              <a:ea typeface="ＭＳ ゴシック" pitchFamily="49" charset="-128"/>
            </a:rPr>
            <a:t>６億円→</a:t>
          </a:r>
          <a:r>
            <a:rPr kumimoji="1" lang="en-US" altLang="ja-JP" sz="800">
              <a:latin typeface="ＭＳ ゴシック" pitchFamily="49" charset="-128"/>
              <a:ea typeface="ＭＳ ゴシック" pitchFamily="49" charset="-128"/>
            </a:rPr>
            <a:t>R6:10</a:t>
          </a:r>
          <a:r>
            <a:rPr kumimoji="1" lang="ja-JP" altLang="en-US" sz="800">
              <a:latin typeface="ＭＳ ゴシック" pitchFamily="49" charset="-128"/>
              <a:ea typeface="ＭＳ ゴシック" pitchFamily="49" charset="-128"/>
            </a:rPr>
            <a:t>億円）に加え、財政調整基金の積立額の増（３億円）や取崩額の減（△６億円）により、前年度に比べて</a:t>
          </a:r>
          <a:r>
            <a:rPr kumimoji="1" lang="en-US" altLang="ja-JP" sz="800">
              <a:latin typeface="ＭＳ ゴシック" pitchFamily="49" charset="-128"/>
              <a:ea typeface="ＭＳ ゴシック" pitchFamily="49" charset="-128"/>
            </a:rPr>
            <a:t>13</a:t>
          </a:r>
          <a:r>
            <a:rPr kumimoji="1" lang="ja-JP" altLang="en-US" sz="800">
              <a:latin typeface="ＭＳ ゴシック" pitchFamily="49" charset="-128"/>
              <a:ea typeface="ＭＳ ゴシック" pitchFamily="49" charset="-128"/>
            </a:rPr>
            <a:t>億円増加し、標準財政規模比は、</a:t>
          </a:r>
          <a:r>
            <a:rPr kumimoji="1" lang="en-US" altLang="ja-JP" sz="800">
              <a:latin typeface="ＭＳ ゴシック" pitchFamily="49" charset="-128"/>
              <a:ea typeface="ＭＳ ゴシック" pitchFamily="49" charset="-128"/>
            </a:rPr>
            <a:t>0.46</a:t>
          </a:r>
          <a:r>
            <a:rPr kumimoji="1" lang="ja-JP" altLang="en-US" sz="800">
              <a:latin typeface="ＭＳ ゴシック" pitchFamily="49" charset="-128"/>
              <a:ea typeface="ＭＳ ゴシック" pitchFamily="49" charset="-128"/>
            </a:rPr>
            <a:t>ポイント増加しています。</a:t>
          </a:r>
        </a:p>
        <a:p>
          <a:r>
            <a:rPr kumimoji="1" lang="ja-JP" altLang="en-US" sz="800">
              <a:latin typeface="ＭＳ ゴシック" pitchFamily="49" charset="-128"/>
              <a:ea typeface="ＭＳ ゴシック" pitchFamily="49" charset="-128"/>
            </a:rPr>
            <a:t>・今後も、山積する諸課題に的確に対応し、県民の安全・安心なくらしを守り、県内経済の発展を支援するため、必要となる財政支出を効率的・効果的に行っていくことが重要であることから、中長期を見据えた、計画的で持続可能な財政運営を行ってまい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香川県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・いずれの会計においても、実質赤字額は生じていません。</a:t>
          </a:r>
        </a:p>
        <a:p>
          <a:r>
            <a:rPr kumimoji="1" lang="ja-JP" altLang="en-US" sz="1400">
              <a:latin typeface="ＭＳ ゴシック" pitchFamily="49" charset="-128"/>
              <a:ea typeface="ＭＳ ゴシック" pitchFamily="49" charset="-128"/>
            </a:rPr>
            <a:t>・今後も、一般会計及びその他の会計とも、収入確保及び歳出削減に努めます。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491138881</v>
      </c>
      <c r="BO4" s="396"/>
      <c r="BP4" s="396"/>
      <c r="BQ4" s="396"/>
      <c r="BR4" s="396"/>
      <c r="BS4" s="396"/>
      <c r="BT4" s="396"/>
      <c r="BU4" s="397"/>
      <c r="BV4" s="395">
        <v>477854963</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2.9</v>
      </c>
      <c r="CU4" s="545"/>
      <c r="CV4" s="545"/>
      <c r="CW4" s="545"/>
      <c r="CX4" s="545"/>
      <c r="CY4" s="545"/>
      <c r="CZ4" s="545"/>
      <c r="DA4" s="546"/>
      <c r="DB4" s="544">
        <v>2.6</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471173633</v>
      </c>
      <c r="BO5" s="375"/>
      <c r="BP5" s="375"/>
      <c r="BQ5" s="375"/>
      <c r="BR5" s="375"/>
      <c r="BS5" s="375"/>
      <c r="BT5" s="375"/>
      <c r="BU5" s="376"/>
      <c r="BV5" s="374">
        <v>462664477</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93.2</v>
      </c>
      <c r="CU5" s="369"/>
      <c r="CV5" s="369"/>
      <c r="CW5" s="369"/>
      <c r="CX5" s="369"/>
      <c r="CY5" s="369"/>
      <c r="CZ5" s="369"/>
      <c r="DA5" s="370"/>
      <c r="DB5" s="368">
        <v>92.4</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12850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19965248</v>
      </c>
      <c r="BO6" s="375"/>
      <c r="BP6" s="375"/>
      <c r="BQ6" s="375"/>
      <c r="BR6" s="375"/>
      <c r="BS6" s="375"/>
      <c r="BT6" s="375"/>
      <c r="BU6" s="376"/>
      <c r="BV6" s="374">
        <v>15190486</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93.6</v>
      </c>
      <c r="CU6" s="498"/>
      <c r="CV6" s="498"/>
      <c r="CW6" s="498"/>
      <c r="CX6" s="498"/>
      <c r="CY6" s="498"/>
      <c r="CZ6" s="498"/>
      <c r="DA6" s="499"/>
      <c r="DB6" s="497">
        <v>93.3</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1</v>
      </c>
      <c r="AJ7" s="418"/>
      <c r="AK7" s="418"/>
      <c r="AL7" s="418"/>
      <c r="AM7" s="418"/>
      <c r="AN7" s="418"/>
      <c r="AO7" s="418"/>
      <c r="AP7" s="419"/>
      <c r="AQ7" s="417">
        <v>9800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11899693</v>
      </c>
      <c r="BO7" s="375"/>
      <c r="BP7" s="375"/>
      <c r="BQ7" s="375"/>
      <c r="BR7" s="375"/>
      <c r="BS7" s="375"/>
      <c r="BT7" s="375"/>
      <c r="BU7" s="376"/>
      <c r="BV7" s="374">
        <v>8083798</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274945203</v>
      </c>
      <c r="CU7" s="375"/>
      <c r="CV7" s="375"/>
      <c r="CW7" s="375"/>
      <c r="CX7" s="375"/>
      <c r="CY7" s="375"/>
      <c r="CZ7" s="375"/>
      <c r="DA7" s="376"/>
      <c r="DB7" s="374">
        <v>270112017</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8100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8065555</v>
      </c>
      <c r="BO8" s="375"/>
      <c r="BP8" s="375"/>
      <c r="BQ8" s="375"/>
      <c r="BR8" s="375"/>
      <c r="BS8" s="375"/>
      <c r="BT8" s="375"/>
      <c r="BU8" s="376"/>
      <c r="BV8" s="374">
        <v>7106688</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0.45889999999999997</v>
      </c>
      <c r="CU8" s="495"/>
      <c r="CV8" s="495"/>
      <c r="CW8" s="495"/>
      <c r="CX8" s="495"/>
      <c r="CY8" s="495"/>
      <c r="CZ8" s="495"/>
      <c r="DA8" s="496"/>
      <c r="DB8" s="494">
        <v>0.44329000000000002</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950244</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9400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958867</v>
      </c>
      <c r="BO9" s="375"/>
      <c r="BP9" s="375"/>
      <c r="BQ9" s="375"/>
      <c r="BR9" s="375"/>
      <c r="BS9" s="375"/>
      <c r="BT9" s="375"/>
      <c r="BU9" s="376"/>
      <c r="BV9" s="374">
        <v>568715</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17.600000000000001</v>
      </c>
      <c r="CU9" s="369"/>
      <c r="CV9" s="369"/>
      <c r="CW9" s="369"/>
      <c r="CX9" s="369"/>
      <c r="CY9" s="369"/>
      <c r="CZ9" s="369"/>
      <c r="DA9" s="370"/>
      <c r="DB9" s="368">
        <v>18.100000000000001</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976263</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8500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3482307</v>
      </c>
      <c r="BO10" s="375"/>
      <c r="BP10" s="375"/>
      <c r="BQ10" s="375"/>
      <c r="BR10" s="375"/>
      <c r="BS10" s="375"/>
      <c r="BT10" s="375"/>
      <c r="BU10" s="376"/>
      <c r="BV10" s="374">
        <v>3190161</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39</v>
      </c>
      <c r="AJ11" s="418"/>
      <c r="AK11" s="418"/>
      <c r="AL11" s="418"/>
      <c r="AM11" s="418"/>
      <c r="AN11" s="418"/>
      <c r="AO11" s="418"/>
      <c r="AP11" s="419"/>
      <c r="AQ11" s="417">
        <v>8000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939965</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2993479</v>
      </c>
      <c r="BO12" s="375"/>
      <c r="BP12" s="375"/>
      <c r="BQ12" s="375"/>
      <c r="BR12" s="375"/>
      <c r="BS12" s="375"/>
      <c r="BT12" s="375"/>
      <c r="BU12" s="376"/>
      <c r="BV12" s="374">
        <v>3561321</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127</v>
      </c>
      <c r="N13" s="434"/>
      <c r="O13" s="434"/>
      <c r="P13" s="434"/>
      <c r="Q13" s="435"/>
      <c r="R13" s="477">
        <v>920639</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1447695</v>
      </c>
      <c r="BO13" s="375"/>
      <c r="BP13" s="375"/>
      <c r="BQ13" s="375"/>
      <c r="BR13" s="375"/>
      <c r="BS13" s="375"/>
      <c r="BT13" s="375"/>
      <c r="BU13" s="376"/>
      <c r="BV13" s="374">
        <v>197555</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10.9</v>
      </c>
      <c r="CU13" s="369"/>
      <c r="CV13" s="369"/>
      <c r="CW13" s="369"/>
      <c r="CX13" s="369"/>
      <c r="CY13" s="369"/>
      <c r="CZ13" s="369"/>
      <c r="DA13" s="370"/>
      <c r="DB13" s="368">
        <v>10.199999999999999</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948585</v>
      </c>
      <c r="S14" s="437"/>
      <c r="T14" s="437"/>
      <c r="U14" s="437"/>
      <c r="V14" s="438"/>
      <c r="W14" s="460"/>
      <c r="X14" s="461"/>
      <c r="Y14" s="462"/>
      <c r="Z14" s="414" t="s">
        <v>131</v>
      </c>
      <c r="AA14" s="415"/>
      <c r="AB14" s="415"/>
      <c r="AC14" s="415"/>
      <c r="AD14" s="415"/>
      <c r="AE14" s="415"/>
      <c r="AF14" s="415"/>
      <c r="AG14" s="415"/>
      <c r="AH14" s="416"/>
      <c r="AI14" s="417">
        <v>3750</v>
      </c>
      <c r="AJ14" s="418"/>
      <c r="AK14" s="418"/>
      <c r="AL14" s="418"/>
      <c r="AM14" s="419"/>
      <c r="AN14" s="417">
        <v>12150000</v>
      </c>
      <c r="AO14" s="418"/>
      <c r="AP14" s="418"/>
      <c r="AQ14" s="418"/>
      <c r="AR14" s="418"/>
      <c r="AS14" s="419"/>
      <c r="AT14" s="417">
        <v>3240</v>
      </c>
      <c r="AU14" s="418"/>
      <c r="AV14" s="418"/>
      <c r="AW14" s="418"/>
      <c r="AX14" s="418"/>
      <c r="AY14" s="420"/>
      <c r="AZ14" s="392" t="s">
        <v>132</v>
      </c>
      <c r="BA14" s="393"/>
      <c r="BB14" s="393"/>
      <c r="BC14" s="393"/>
      <c r="BD14" s="393"/>
      <c r="BE14" s="393"/>
      <c r="BF14" s="393"/>
      <c r="BG14" s="393"/>
      <c r="BH14" s="393"/>
      <c r="BI14" s="393"/>
      <c r="BJ14" s="393"/>
      <c r="BK14" s="393"/>
      <c r="BL14" s="393"/>
      <c r="BM14" s="394"/>
      <c r="BN14" s="395">
        <v>113423248</v>
      </c>
      <c r="BO14" s="396"/>
      <c r="BP14" s="396"/>
      <c r="BQ14" s="396"/>
      <c r="BR14" s="396"/>
      <c r="BS14" s="396"/>
      <c r="BT14" s="396"/>
      <c r="BU14" s="397"/>
      <c r="BV14" s="395">
        <v>110246240</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159.69999999999999</v>
      </c>
      <c r="CU14" s="425"/>
      <c r="CV14" s="425"/>
      <c r="CW14" s="425"/>
      <c r="CX14" s="425"/>
      <c r="CY14" s="425"/>
      <c r="CZ14" s="425"/>
      <c r="DA14" s="426"/>
      <c r="DB14" s="424">
        <v>165.1</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127</v>
      </c>
      <c r="N15" s="434"/>
      <c r="O15" s="434"/>
      <c r="P15" s="434"/>
      <c r="Q15" s="435"/>
      <c r="R15" s="436">
        <v>931557</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246437954</v>
      </c>
      <c r="BO15" s="375"/>
      <c r="BP15" s="375"/>
      <c r="BQ15" s="375"/>
      <c r="BR15" s="375"/>
      <c r="BS15" s="375"/>
      <c r="BT15" s="375"/>
      <c r="BU15" s="376"/>
      <c r="BV15" s="374">
        <v>241052354</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9</v>
      </c>
      <c r="AJ16" s="418"/>
      <c r="AK16" s="418"/>
      <c r="AL16" s="418"/>
      <c r="AM16" s="419"/>
      <c r="AN16" s="417">
        <v>26991</v>
      </c>
      <c r="AO16" s="418"/>
      <c r="AP16" s="418"/>
      <c r="AQ16" s="418"/>
      <c r="AR16" s="418"/>
      <c r="AS16" s="419"/>
      <c r="AT16" s="417">
        <v>2999</v>
      </c>
      <c r="AU16" s="418"/>
      <c r="AV16" s="418"/>
      <c r="AW16" s="418"/>
      <c r="AX16" s="418"/>
      <c r="AY16" s="420"/>
      <c r="AZ16" s="371" t="s">
        <v>140</v>
      </c>
      <c r="BA16" s="372"/>
      <c r="BB16" s="372"/>
      <c r="BC16" s="372"/>
      <c r="BD16" s="372"/>
      <c r="BE16" s="372"/>
      <c r="BF16" s="372"/>
      <c r="BG16" s="372"/>
      <c r="BH16" s="372"/>
      <c r="BI16" s="372"/>
      <c r="BJ16" s="372"/>
      <c r="BK16" s="372"/>
      <c r="BL16" s="372"/>
      <c r="BM16" s="373"/>
      <c r="BN16" s="374">
        <v>140764989</v>
      </c>
      <c r="BO16" s="375"/>
      <c r="BP16" s="375"/>
      <c r="BQ16" s="375"/>
      <c r="BR16" s="375"/>
      <c r="BS16" s="375"/>
      <c r="BT16" s="375"/>
      <c r="BU16" s="376"/>
      <c r="BV16" s="374">
        <v>136621947</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1839</v>
      </c>
      <c r="AJ17" s="418"/>
      <c r="AK17" s="418"/>
      <c r="AL17" s="418"/>
      <c r="AM17" s="419"/>
      <c r="AN17" s="417">
        <v>6123870</v>
      </c>
      <c r="AO17" s="418"/>
      <c r="AP17" s="418"/>
      <c r="AQ17" s="418"/>
      <c r="AR17" s="418"/>
      <c r="AS17" s="419"/>
      <c r="AT17" s="417">
        <v>3330</v>
      </c>
      <c r="AU17" s="418"/>
      <c r="AV17" s="418"/>
      <c r="AW17" s="418"/>
      <c r="AX17" s="418"/>
      <c r="AY17" s="420"/>
      <c r="AZ17" s="371" t="s">
        <v>144</v>
      </c>
      <c r="BA17" s="372"/>
      <c r="BB17" s="372"/>
      <c r="BC17" s="372"/>
      <c r="BD17" s="372"/>
      <c r="BE17" s="372"/>
      <c r="BF17" s="372"/>
      <c r="BG17" s="372"/>
      <c r="BH17" s="372"/>
      <c r="BI17" s="372"/>
      <c r="BJ17" s="372"/>
      <c r="BK17" s="372"/>
      <c r="BL17" s="372"/>
      <c r="BM17" s="373"/>
      <c r="BN17" s="374">
        <v>262893839</v>
      </c>
      <c r="BO17" s="375"/>
      <c r="BP17" s="375"/>
      <c r="BQ17" s="375"/>
      <c r="BR17" s="375"/>
      <c r="BS17" s="375"/>
      <c r="BT17" s="375"/>
      <c r="BU17" s="376"/>
      <c r="BV17" s="374">
        <v>251207605</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1877</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7142</v>
      </c>
      <c r="AJ18" s="418"/>
      <c r="AK18" s="418"/>
      <c r="AL18" s="418"/>
      <c r="AM18" s="419"/>
      <c r="AN18" s="417">
        <v>25768619</v>
      </c>
      <c r="AO18" s="418"/>
      <c r="AP18" s="418"/>
      <c r="AQ18" s="418"/>
      <c r="AR18" s="418"/>
      <c r="AS18" s="419"/>
      <c r="AT18" s="417">
        <v>3608</v>
      </c>
      <c r="AU18" s="418"/>
      <c r="AV18" s="418"/>
      <c r="AW18" s="418"/>
      <c r="AX18" s="418"/>
      <c r="AY18" s="420"/>
      <c r="AZ18" s="377" t="s">
        <v>147</v>
      </c>
      <c r="BA18" s="378"/>
      <c r="BB18" s="378"/>
      <c r="BC18" s="378"/>
      <c r="BD18" s="378"/>
      <c r="BE18" s="378"/>
      <c r="BF18" s="378"/>
      <c r="BG18" s="378"/>
      <c r="BH18" s="378"/>
      <c r="BI18" s="378"/>
      <c r="BJ18" s="378"/>
      <c r="BK18" s="378"/>
      <c r="BL18" s="378"/>
      <c r="BM18" s="379"/>
      <c r="BN18" s="380">
        <v>342985552</v>
      </c>
      <c r="BO18" s="381"/>
      <c r="BP18" s="381"/>
      <c r="BQ18" s="381"/>
      <c r="BR18" s="381"/>
      <c r="BS18" s="381"/>
      <c r="BT18" s="381"/>
      <c r="BU18" s="382"/>
      <c r="BV18" s="380">
        <v>330917603</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501</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403</v>
      </c>
      <c r="AJ19" s="418"/>
      <c r="AK19" s="418"/>
      <c r="AL19" s="418"/>
      <c r="AM19" s="419"/>
      <c r="AN19" s="417">
        <v>1125176</v>
      </c>
      <c r="AO19" s="418"/>
      <c r="AP19" s="418"/>
      <c r="AQ19" s="418"/>
      <c r="AR19" s="418"/>
      <c r="AS19" s="419"/>
      <c r="AT19" s="417">
        <v>2792</v>
      </c>
      <c r="AU19" s="418"/>
      <c r="AV19" s="418"/>
      <c r="AW19" s="418"/>
      <c r="AX19" s="418"/>
      <c r="AY19" s="420"/>
      <c r="AZ19" s="392" t="s">
        <v>150</v>
      </c>
      <c r="BA19" s="393"/>
      <c r="BB19" s="393"/>
      <c r="BC19" s="393"/>
      <c r="BD19" s="393"/>
      <c r="BE19" s="393"/>
      <c r="BF19" s="393"/>
      <c r="BG19" s="393"/>
      <c r="BH19" s="393"/>
      <c r="BI19" s="393"/>
      <c r="BJ19" s="393"/>
      <c r="BK19" s="393"/>
      <c r="BL19" s="393"/>
      <c r="BM19" s="394"/>
      <c r="BN19" s="395">
        <v>776003100</v>
      </c>
      <c r="BO19" s="396"/>
      <c r="BP19" s="396"/>
      <c r="BQ19" s="396"/>
      <c r="BR19" s="396"/>
      <c r="BS19" s="396"/>
      <c r="BT19" s="396"/>
      <c r="BU19" s="397"/>
      <c r="BV19" s="395">
        <v>797306589</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406985</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13134</v>
      </c>
      <c r="AJ20" s="418"/>
      <c r="AK20" s="418"/>
      <c r="AL20" s="418"/>
      <c r="AM20" s="419"/>
      <c r="AN20" s="417">
        <v>45167665</v>
      </c>
      <c r="AO20" s="418"/>
      <c r="AP20" s="418"/>
      <c r="AQ20" s="418"/>
      <c r="AR20" s="418"/>
      <c r="AS20" s="419"/>
      <c r="AT20" s="417">
        <v>3439</v>
      </c>
      <c r="AU20" s="418"/>
      <c r="AV20" s="418"/>
      <c r="AW20" s="418"/>
      <c r="AX20" s="418"/>
      <c r="AY20" s="420"/>
      <c r="AZ20" s="371" t="s">
        <v>153</v>
      </c>
      <c r="BA20" s="372"/>
      <c r="BB20" s="372"/>
      <c r="BC20" s="372"/>
      <c r="BD20" s="372"/>
      <c r="BE20" s="372"/>
      <c r="BF20" s="372"/>
      <c r="BG20" s="372"/>
      <c r="BH20" s="372"/>
      <c r="BI20" s="372"/>
      <c r="BJ20" s="372"/>
      <c r="BK20" s="372"/>
      <c r="BL20" s="372"/>
      <c r="BM20" s="373"/>
      <c r="BN20" s="374">
        <v>167077569</v>
      </c>
      <c r="BO20" s="375"/>
      <c r="BP20" s="375"/>
      <c r="BQ20" s="375"/>
      <c r="BR20" s="375"/>
      <c r="BS20" s="375"/>
      <c r="BT20" s="375"/>
      <c r="BU20" s="376"/>
      <c r="BV20" s="374">
        <v>173841352</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99.7</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469122243</v>
      </c>
      <c r="BO21" s="381"/>
      <c r="BP21" s="381"/>
      <c r="BQ21" s="381"/>
      <c r="BR21" s="381"/>
      <c r="BS21" s="381"/>
      <c r="BT21" s="381"/>
      <c r="BU21" s="382"/>
      <c r="BV21" s="380">
        <v>467971810</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38308755</v>
      </c>
      <c r="BO22" s="375"/>
      <c r="BP22" s="375"/>
      <c r="BQ22" s="375"/>
      <c r="BR22" s="375"/>
      <c r="BS22" s="375"/>
      <c r="BT22" s="375"/>
      <c r="BU22" s="376"/>
      <c r="BV22" s="374">
        <v>36099201</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2030646</v>
      </c>
      <c r="BO23" s="375"/>
      <c r="BP23" s="375"/>
      <c r="BQ23" s="375"/>
      <c r="BR23" s="375"/>
      <c r="BS23" s="375"/>
      <c r="BT23" s="375"/>
      <c r="BU23" s="376"/>
      <c r="BV23" s="374">
        <v>2249035</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t="s">
        <v>118</v>
      </c>
      <c r="BO24" s="375"/>
      <c r="BP24" s="375"/>
      <c r="BQ24" s="375"/>
      <c r="BR24" s="375"/>
      <c r="BS24" s="375"/>
      <c r="BT24" s="375"/>
      <c r="BU24" s="376"/>
      <c r="BV24" s="374" t="s">
        <v>118</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17199816</v>
      </c>
      <c r="BO26" s="396"/>
      <c r="BP26" s="396"/>
      <c r="BQ26" s="396"/>
      <c r="BR26" s="396"/>
      <c r="BS26" s="396"/>
      <c r="BT26" s="396"/>
      <c r="BU26" s="397"/>
      <c r="BV26" s="395">
        <v>16710988</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32554444</v>
      </c>
      <c r="BO27" s="375"/>
      <c r="BP27" s="375"/>
      <c r="BQ27" s="375"/>
      <c r="BR27" s="375"/>
      <c r="BS27" s="375"/>
      <c r="BT27" s="375"/>
      <c r="BU27" s="376"/>
      <c r="BV27" s="374">
        <v>30750489</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32357192</v>
      </c>
      <c r="BO28" s="381"/>
      <c r="BP28" s="381"/>
      <c r="BQ28" s="381"/>
      <c r="BR28" s="381"/>
      <c r="BS28" s="381"/>
      <c r="BT28" s="381"/>
      <c r="BU28" s="382"/>
      <c r="BV28" s="380">
        <v>32117728</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国民健康保険事業特別会計</v>
      </c>
      <c r="X32" s="362"/>
      <c r="Y32" s="362"/>
      <c r="Z32" s="362"/>
      <c r="AA32" s="362"/>
      <c r="AB32" s="362"/>
      <c r="AC32" s="362"/>
      <c r="AD32" s="362"/>
      <c r="AE32" s="362"/>
      <c r="AF32" s="362"/>
      <c r="AG32" s="362"/>
      <c r="AH32" s="362"/>
      <c r="AI32" s="362"/>
      <c r="AJ32" s="362"/>
      <c r="AK32" s="362"/>
      <c r="AL32" s="144"/>
      <c r="AM32" s="361">
        <f>IF(AO32="","",MAX(C32:D41,U32:V41)+1)</f>
        <v>13</v>
      </c>
      <c r="AN32" s="361"/>
      <c r="AO32" s="362" t="str">
        <f>IF('各会計、関係団体の財政状況及び健全化判断比率'!B30="","",'各会計、関係団体の財政状況及び健全化判断比率'!B30)</f>
        <v>香川県立病院事業会計</v>
      </c>
      <c r="AP32" s="362"/>
      <c r="AQ32" s="362"/>
      <c r="AR32" s="362"/>
      <c r="AS32" s="362"/>
      <c r="AT32" s="362"/>
      <c r="AU32" s="362"/>
      <c r="AV32" s="362"/>
      <c r="AW32" s="362"/>
      <c r="AX32" s="362"/>
      <c r="AY32" s="362"/>
      <c r="AZ32" s="362"/>
      <c r="BA32" s="362"/>
      <c r="BB32" s="362"/>
      <c r="BC32" s="362"/>
      <c r="BD32" s="144"/>
      <c r="BE32" s="361">
        <f>IF(BG32="","",MAX(C32:D41,U32:V41,AM32:AN41)+1)</f>
        <v>15</v>
      </c>
      <c r="BF32" s="361"/>
      <c r="BG32" s="362" t="str">
        <f>IF('各会計、関係団体の財政状況及び健全化判断比率'!B32="","",'各会計、関係団体の財政状況及び健全化判断比率'!B32)</f>
        <v>臨海工業地帯造成事業特別会計</v>
      </c>
      <c r="BH32" s="362"/>
      <c r="BI32" s="362"/>
      <c r="BJ32" s="362"/>
      <c r="BK32" s="362"/>
      <c r="BL32" s="362"/>
      <c r="BM32" s="362"/>
      <c r="BN32" s="362"/>
      <c r="BO32" s="362"/>
      <c r="BP32" s="362"/>
      <c r="BQ32" s="362"/>
      <c r="BR32" s="362"/>
      <c r="BS32" s="362"/>
      <c r="BT32" s="362"/>
      <c r="BU32" s="362"/>
      <c r="BV32" s="144"/>
      <c r="BW32" s="361">
        <f>IF(BY32="","",MAX(C32:D41,U32:V41,AM32:AN41,BE32:BF41)+1)</f>
        <v>18</v>
      </c>
      <c r="BX32" s="361"/>
      <c r="BY32" s="362" t="str">
        <f>IF('各会計、関係団体の財政状況及び健全化判断比率'!B68="","",'各会計、関係団体の財政状況及び健全化判断比率'!B68)</f>
        <v>香川県広域水道企業団（水道事業会計）</v>
      </c>
      <c r="BZ32" s="362"/>
      <c r="CA32" s="362"/>
      <c r="CB32" s="362"/>
      <c r="CC32" s="362"/>
      <c r="CD32" s="362"/>
      <c r="CE32" s="362"/>
      <c r="CF32" s="362"/>
      <c r="CG32" s="362"/>
      <c r="CH32" s="362"/>
      <c r="CI32" s="362"/>
      <c r="CJ32" s="362"/>
      <c r="CK32" s="362"/>
      <c r="CL32" s="362"/>
      <c r="CM32" s="362"/>
      <c r="CN32" s="144"/>
      <c r="CO32" s="361">
        <f>IF(CQ32="","",MAX(C32:D41,U32:V41,AM32:AN41,BE32:BF41,BW32:BX41)+1)</f>
        <v>20</v>
      </c>
      <c r="CP32" s="361"/>
      <c r="CQ32" s="362" t="str">
        <f>IF('各会計、関係団体の財政状況及び健全化判断比率'!BS7="","",'各会計、関係団体の財政状況及び健全化判断比率'!BS7)</f>
        <v>公益財団法人　香川県環境保全公社</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母子父子寡婦福祉資金特別会計</v>
      </c>
      <c r="F33" s="362"/>
      <c r="G33" s="362"/>
      <c r="H33" s="362"/>
      <c r="I33" s="362"/>
      <c r="J33" s="362"/>
      <c r="K33" s="362"/>
      <c r="L33" s="362"/>
      <c r="M33" s="362"/>
      <c r="N33" s="362"/>
      <c r="O33" s="362"/>
      <c r="P33" s="362"/>
      <c r="Q33" s="362"/>
      <c r="R33" s="362"/>
      <c r="S33" s="362"/>
      <c r="T33" s="144"/>
      <c r="U33" s="361">
        <f t="shared" ref="U33:U41" si="0">IF(W33="","",U32+1)</f>
        <v>12</v>
      </c>
      <c r="V33" s="361"/>
      <c r="W33" s="362" t="str">
        <f>IF('各会計、関係団体の財政状況及び健全化判断比率'!B29="","",'各会計、関係団体の財政状況及び健全化判断比率'!B29)</f>
        <v>駐車場事業特別会計</v>
      </c>
      <c r="X33" s="362"/>
      <c r="Y33" s="362"/>
      <c r="Z33" s="362"/>
      <c r="AA33" s="362"/>
      <c r="AB33" s="362"/>
      <c r="AC33" s="362"/>
      <c r="AD33" s="362"/>
      <c r="AE33" s="362"/>
      <c r="AF33" s="362"/>
      <c r="AG33" s="362"/>
      <c r="AH33" s="362"/>
      <c r="AI33" s="362"/>
      <c r="AJ33" s="362"/>
      <c r="AK33" s="362"/>
      <c r="AL33" s="144"/>
      <c r="AM33" s="361">
        <f t="shared" ref="AM33:AM41" si="1">IF(AO33="","",AM32+1)</f>
        <v>14</v>
      </c>
      <c r="AN33" s="361"/>
      <c r="AO33" s="362" t="str">
        <f>IF('各会計、関係団体の財政状況及び健全化判断比率'!B31="","",'各会計、関係団体の財政状況及び健全化判断比率'!B31)</f>
        <v>香川県流域下水道事業会計</v>
      </c>
      <c r="AP33" s="362"/>
      <c r="AQ33" s="362"/>
      <c r="AR33" s="362"/>
      <c r="AS33" s="362"/>
      <c r="AT33" s="362"/>
      <c r="AU33" s="362"/>
      <c r="AV33" s="362"/>
      <c r="AW33" s="362"/>
      <c r="AX33" s="362"/>
      <c r="AY33" s="362"/>
      <c r="AZ33" s="362"/>
      <c r="BA33" s="362"/>
      <c r="BB33" s="362"/>
      <c r="BC33" s="362"/>
      <c r="BD33" s="144"/>
      <c r="BE33" s="361">
        <f t="shared" ref="BE33:BE41" si="2">IF(BG33="","",BE32+1)</f>
        <v>16</v>
      </c>
      <c r="BF33" s="361"/>
      <c r="BG33" s="362" t="str">
        <f>IF('各会計、関係団体の財政状況及び健全化判断比率'!B33="","",'各会計、関係団体の財政状況及び健全化判断比率'!B33)</f>
        <v>番の州地区臨海工業用土地造成事業特別会計</v>
      </c>
      <c r="BH33" s="362"/>
      <c r="BI33" s="362"/>
      <c r="BJ33" s="362"/>
      <c r="BK33" s="362"/>
      <c r="BL33" s="362"/>
      <c r="BM33" s="362"/>
      <c r="BN33" s="362"/>
      <c r="BO33" s="362"/>
      <c r="BP33" s="362"/>
      <c r="BQ33" s="362"/>
      <c r="BR33" s="362"/>
      <c r="BS33" s="362"/>
      <c r="BT33" s="362"/>
      <c r="BU33" s="362"/>
      <c r="BV33" s="144"/>
      <c r="BW33" s="361">
        <f t="shared" ref="BW33:BW41" si="3">IF(BY33="","",BW32+1)</f>
        <v>19</v>
      </c>
      <c r="BX33" s="361"/>
      <c r="BY33" s="362" t="str">
        <f>IF('各会計、関係団体の財政状況及び健全化判断比率'!B69="","",'各会計、関係団体の財政状況及び健全化判断比率'!B69)</f>
        <v>香川県広域水道企業団（工業用水事業会計）</v>
      </c>
      <c r="BZ33" s="362"/>
      <c r="CA33" s="362"/>
      <c r="CB33" s="362"/>
      <c r="CC33" s="362"/>
      <c r="CD33" s="362"/>
      <c r="CE33" s="362"/>
      <c r="CF33" s="362"/>
      <c r="CG33" s="362"/>
      <c r="CH33" s="362"/>
      <c r="CI33" s="362"/>
      <c r="CJ33" s="362"/>
      <c r="CK33" s="362"/>
      <c r="CL33" s="362"/>
      <c r="CM33" s="362"/>
      <c r="CN33" s="144"/>
      <c r="CO33" s="361">
        <f t="shared" ref="CO33:CO41" si="4">IF(CQ33="","",CO32+1)</f>
        <v>21</v>
      </c>
      <c r="CP33" s="361"/>
      <c r="CQ33" s="362" t="str">
        <f>IF('各会計、関係団体の財政状況及び健全化判断比率'!BS8="","",'各会計、関係団体の財政状況及び健全化判断比率'!BS8)</f>
        <v>公益財団法人　香川県下水道公社</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中小企業高度化資金特別会計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t="str">
        <f t="shared" si="1"/>
        <v/>
      </c>
      <c r="AN34" s="361"/>
      <c r="AO34" s="362"/>
      <c r="AP34" s="362"/>
      <c r="AQ34" s="362"/>
      <c r="AR34" s="362"/>
      <c r="AS34" s="362"/>
      <c r="AT34" s="362"/>
      <c r="AU34" s="362"/>
      <c r="AV34" s="362"/>
      <c r="AW34" s="362"/>
      <c r="AX34" s="362"/>
      <c r="AY34" s="362"/>
      <c r="AZ34" s="362"/>
      <c r="BA34" s="362"/>
      <c r="BB34" s="362"/>
      <c r="BC34" s="362"/>
      <c r="BD34" s="144"/>
      <c r="BE34" s="361">
        <f t="shared" si="2"/>
        <v>17</v>
      </c>
      <c r="BF34" s="361"/>
      <c r="BG34" s="362" t="str">
        <f>IF('各会計、関係団体の財政状況及び健全化判断比率'!B34="","",'各会計、関係団体の財政状況及び健全化判断比率'!B34)</f>
        <v>内陸工業団地造成事業特別会計</v>
      </c>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22</v>
      </c>
      <c r="CP34" s="361"/>
      <c r="CQ34" s="362" t="str">
        <f>IF('各会計、関係団体の財政状況及び健全化判断比率'!BS9="","",'各会計、関係団体の財政状況及び健全化判断比率'!BS9)</f>
        <v>公益財団法人　香川県児童・青少年健全育成事業団</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集中管理特別会計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t="str">
        <f t="shared" si="1"/>
        <v/>
      </c>
      <c r="AN35" s="361"/>
      <c r="AO35" s="362"/>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23</v>
      </c>
      <c r="CP35" s="361"/>
      <c r="CQ35" s="362" t="str">
        <f>IF('各会計、関係団体の財政状況及び健全化判断比率'!BS10="","",'各会計、関係団体の財政状況及び健全化判断比率'!BS10)</f>
        <v>公益財団法人　明治百年記念香川県青少年基金</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証紙特別会計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24</v>
      </c>
      <c r="CP36" s="361"/>
      <c r="CQ36" s="362" t="str">
        <f>IF('各会計、関係団体の財政状況及び健全化判断比率'!BS11="","",'各会計、関係団体の財政状況及び健全化判断比率'!BS11)</f>
        <v>公益財団法人　香川県水産振興基金</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栗林公園特別会計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25</v>
      </c>
      <c r="CP37" s="361"/>
      <c r="CQ37" s="362" t="str">
        <f>IF('各会計、関係団体の財政状況及び健全化判断比率'!BS12="","",'各会計、関係団体の財政状況及び健全化判断比率'!BS12)</f>
        <v>公益財団法人　かがわ水と緑の財団</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吉野川総合開発香川用水建設事業特別会計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26</v>
      </c>
      <c r="CP38" s="361"/>
      <c r="CQ38" s="362" t="str">
        <f>IF('各会計、関係団体の財政状況及び健全化判断比率'!BS13="","",'各会計、関係団体の財政状況及び健全化判断比率'!BS13)</f>
        <v>公益財団法人　瀬戸大橋記念公園管理協会</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林業・木材産業改善資金特別会計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27</v>
      </c>
      <c r="CP39" s="361"/>
      <c r="CQ39" s="362" t="str">
        <f>IF('各会計、関係団体の財政状況及び健全化判断比率'!BS14="","",'各会計、関係団体の財政状況及び健全化判断比率'!BS14)</f>
        <v>公益財団法人　置県百年記念香川県文化芸術振興財団</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沿岸漁業改善資金特別会計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28</v>
      </c>
      <c r="CP40" s="361"/>
      <c r="CQ40" s="362" t="str">
        <f>IF('各会計、関係団体の財政状況及び健全化判断比率'!BS15="","",'各会計、関係団体の財政状況及び健全化判断比率'!BS15)</f>
        <v>公益財団法人　香川県国際交流協会</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県立大学特別会計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29</v>
      </c>
      <c r="CP41" s="361"/>
      <c r="CQ41" s="362" t="str">
        <f>IF('各会計、関係団体の財政状況及び健全化判断比率'!BS16="","",'各会計、関係団体の財政状況及び健全化判断比率'!BS16)</f>
        <v>公益財団法人　香川いのちのリレー財団</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tNvPvmuOz6OH9bzrm3aHcJ/mMm/VHMesK+cYwdi1FWfIp+NF5si/DzMyKcri7cxBlN4QHmXeSSnR4OJvF98L4g==" saltValue="i9KSKHEK/6jPZIjg686kc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2">
      <c r="A34" s="10"/>
      <c r="B34" s="19"/>
      <c r="C34" s="1112" t="s">
        <v>519</v>
      </c>
      <c r="D34" s="1112"/>
      <c r="E34" s="1113"/>
      <c r="F34" s="20">
        <v>3.65</v>
      </c>
      <c r="G34" s="21">
        <v>2.4300000000000002</v>
      </c>
      <c r="H34" s="21">
        <v>2.35</v>
      </c>
      <c r="I34" s="21">
        <v>2.54</v>
      </c>
      <c r="J34" s="22">
        <v>2.84</v>
      </c>
      <c r="K34" s="10"/>
      <c r="L34" s="10"/>
      <c r="M34" s="10"/>
      <c r="N34" s="10"/>
      <c r="O34" s="10"/>
      <c r="P34" s="10"/>
    </row>
    <row r="35" spans="1:16" ht="39" customHeight="1" x14ac:dyDescent="0.2">
      <c r="A35" s="10"/>
      <c r="B35" s="23"/>
      <c r="C35" s="1108" t="s">
        <v>520</v>
      </c>
      <c r="D35" s="1108"/>
      <c r="E35" s="1109"/>
      <c r="F35" s="24">
        <v>2.2000000000000002</v>
      </c>
      <c r="G35" s="25">
        <v>2.92</v>
      </c>
      <c r="H35" s="25">
        <v>3.66</v>
      </c>
      <c r="I35" s="25">
        <v>3.26</v>
      </c>
      <c r="J35" s="26">
        <v>2.4300000000000002</v>
      </c>
      <c r="K35" s="10"/>
      <c r="L35" s="10"/>
      <c r="M35" s="10"/>
      <c r="N35" s="10"/>
      <c r="O35" s="10"/>
      <c r="P35" s="10"/>
    </row>
    <row r="36" spans="1:16" ht="39" customHeight="1" x14ac:dyDescent="0.2">
      <c r="A36" s="10"/>
      <c r="B36" s="23"/>
      <c r="C36" s="1108" t="s">
        <v>521</v>
      </c>
      <c r="D36" s="1108"/>
      <c r="E36" s="1109"/>
      <c r="F36" s="24">
        <v>0.01</v>
      </c>
      <c r="G36" s="25">
        <v>0.02</v>
      </c>
      <c r="H36" s="25">
        <v>0.02</v>
      </c>
      <c r="I36" s="25">
        <v>7.0000000000000007E-2</v>
      </c>
      <c r="J36" s="26">
        <v>0.08</v>
      </c>
      <c r="K36" s="10"/>
      <c r="L36" s="10"/>
      <c r="M36" s="10"/>
      <c r="N36" s="10"/>
      <c r="O36" s="10"/>
      <c r="P36" s="10"/>
    </row>
    <row r="37" spans="1:16" ht="39" customHeight="1" x14ac:dyDescent="0.2">
      <c r="A37" s="10"/>
      <c r="B37" s="23"/>
      <c r="C37" s="1108" t="s">
        <v>522</v>
      </c>
      <c r="D37" s="1108"/>
      <c r="E37" s="1109"/>
      <c r="F37" s="24">
        <v>0.06</v>
      </c>
      <c r="G37" s="25">
        <v>7.0000000000000007E-2</v>
      </c>
      <c r="H37" s="25">
        <v>7.0000000000000007E-2</v>
      </c>
      <c r="I37" s="25">
        <v>7.0000000000000007E-2</v>
      </c>
      <c r="J37" s="26">
        <v>7.0000000000000007E-2</v>
      </c>
      <c r="K37" s="10"/>
      <c r="L37" s="10"/>
      <c r="M37" s="10"/>
      <c r="N37" s="10"/>
      <c r="O37" s="10"/>
      <c r="P37" s="10"/>
    </row>
    <row r="38" spans="1:16" ht="39" customHeight="1" x14ac:dyDescent="0.2">
      <c r="A38" s="10"/>
      <c r="B38" s="23"/>
      <c r="C38" s="1108" t="s">
        <v>523</v>
      </c>
      <c r="D38" s="1108"/>
      <c r="E38" s="1109"/>
      <c r="F38" s="24">
        <v>0</v>
      </c>
      <c r="G38" s="25">
        <v>0</v>
      </c>
      <c r="H38" s="25">
        <v>0</v>
      </c>
      <c r="I38" s="25">
        <v>0</v>
      </c>
      <c r="J38" s="26">
        <v>0.01</v>
      </c>
      <c r="K38" s="10"/>
      <c r="L38" s="10"/>
      <c r="M38" s="10"/>
      <c r="N38" s="10"/>
      <c r="O38" s="10"/>
      <c r="P38" s="10"/>
    </row>
    <row r="39" spans="1:16" ht="39" customHeight="1" x14ac:dyDescent="0.2">
      <c r="A39" s="10"/>
      <c r="B39" s="23"/>
      <c r="C39" s="1108" t="s">
        <v>524</v>
      </c>
      <c r="D39" s="1108"/>
      <c r="E39" s="1109"/>
      <c r="F39" s="24">
        <v>0</v>
      </c>
      <c r="G39" s="25">
        <v>0</v>
      </c>
      <c r="H39" s="25">
        <v>0</v>
      </c>
      <c r="I39" s="25">
        <v>0</v>
      </c>
      <c r="J39" s="26">
        <v>0</v>
      </c>
      <c r="K39" s="10"/>
      <c r="L39" s="10"/>
      <c r="M39" s="10"/>
      <c r="N39" s="10"/>
      <c r="O39" s="10"/>
      <c r="P39" s="10"/>
    </row>
    <row r="40" spans="1:16" ht="39" customHeight="1" x14ac:dyDescent="0.2">
      <c r="A40" s="10"/>
      <c r="B40" s="23"/>
      <c r="C40" s="1108" t="s">
        <v>525</v>
      </c>
      <c r="D40" s="1108"/>
      <c r="E40" s="1109"/>
      <c r="F40" s="24">
        <v>0</v>
      </c>
      <c r="G40" s="25">
        <v>0</v>
      </c>
      <c r="H40" s="25">
        <v>0</v>
      </c>
      <c r="I40" s="25">
        <v>0</v>
      </c>
      <c r="J40" s="26">
        <v>0</v>
      </c>
      <c r="K40" s="10"/>
      <c r="L40" s="10"/>
      <c r="M40" s="10"/>
      <c r="N40" s="10"/>
      <c r="O40" s="10"/>
      <c r="P40" s="10"/>
    </row>
    <row r="41" spans="1:16" ht="39" customHeight="1" x14ac:dyDescent="0.2">
      <c r="A41" s="10"/>
      <c r="B41" s="23"/>
      <c r="C41" s="1108" t="s">
        <v>526</v>
      </c>
      <c r="D41" s="1108"/>
      <c r="E41" s="1109"/>
      <c r="F41" s="24">
        <v>0</v>
      </c>
      <c r="G41" s="25">
        <v>0</v>
      </c>
      <c r="H41" s="25">
        <v>0</v>
      </c>
      <c r="I41" s="25">
        <v>0</v>
      </c>
      <c r="J41" s="26">
        <v>0</v>
      </c>
      <c r="K41" s="10"/>
      <c r="L41" s="10"/>
      <c r="M41" s="10"/>
      <c r="N41" s="10"/>
      <c r="O41" s="10"/>
      <c r="P41" s="10"/>
    </row>
    <row r="42" spans="1:16" ht="39" customHeight="1" x14ac:dyDescent="0.2">
      <c r="A42" s="10"/>
      <c r="B42" s="27"/>
      <c r="C42" s="1108" t="s">
        <v>527</v>
      </c>
      <c r="D42" s="1108"/>
      <c r="E42" s="1109"/>
      <c r="F42" s="24" t="s">
        <v>475</v>
      </c>
      <c r="G42" s="25" t="s">
        <v>475</v>
      </c>
      <c r="H42" s="25" t="s">
        <v>475</v>
      </c>
      <c r="I42" s="25" t="s">
        <v>475</v>
      </c>
      <c r="J42" s="26" t="s">
        <v>475</v>
      </c>
      <c r="K42" s="10"/>
      <c r="L42" s="10"/>
      <c r="M42" s="10"/>
      <c r="N42" s="10"/>
      <c r="O42" s="10"/>
      <c r="P42" s="10"/>
    </row>
    <row r="43" spans="1:16" ht="39" customHeight="1" thickBot="1" x14ac:dyDescent="0.25">
      <c r="A43" s="10"/>
      <c r="B43" s="28"/>
      <c r="C43" s="1110" t="s">
        <v>528</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JKwBRPQqFva80iLHPeLSWDL+htNMK1gXLCwZXLBY6mmksuAxfx3W791eSKieBFbyN41rvzHW3gm/50LdCXToHA==" saltValue="sxmFR1i/6CDlT6ECgc6H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59853</v>
      </c>
      <c r="L45" s="46">
        <v>60111</v>
      </c>
      <c r="M45" s="46">
        <v>60389</v>
      </c>
      <c r="N45" s="46">
        <v>60225</v>
      </c>
      <c r="O45" s="47">
        <v>60714</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475</v>
      </c>
      <c r="L46" s="50" t="s">
        <v>475</v>
      </c>
      <c r="M46" s="50" t="s">
        <v>475</v>
      </c>
      <c r="N46" s="50" t="s">
        <v>475</v>
      </c>
      <c r="O46" s="51" t="s">
        <v>475</v>
      </c>
      <c r="P46" s="34"/>
      <c r="Q46" s="34"/>
      <c r="R46" s="34"/>
      <c r="S46" s="34"/>
      <c r="T46" s="34"/>
      <c r="U46" s="34"/>
    </row>
    <row r="47" spans="1:21" ht="30.75" customHeight="1" x14ac:dyDescent="0.2">
      <c r="A47" s="34"/>
      <c r="B47" s="1139"/>
      <c r="C47" s="1140"/>
      <c r="D47" s="48"/>
      <c r="E47" s="1116" t="s">
        <v>13</v>
      </c>
      <c r="F47" s="1116"/>
      <c r="G47" s="1116"/>
      <c r="H47" s="1116"/>
      <c r="I47" s="1116"/>
      <c r="J47" s="1117"/>
      <c r="K47" s="49" t="s">
        <v>475</v>
      </c>
      <c r="L47" s="50" t="s">
        <v>475</v>
      </c>
      <c r="M47" s="50" t="s">
        <v>475</v>
      </c>
      <c r="N47" s="50" t="s">
        <v>475</v>
      </c>
      <c r="O47" s="51" t="s">
        <v>475</v>
      </c>
      <c r="P47" s="34"/>
      <c r="Q47" s="34"/>
      <c r="R47" s="34"/>
      <c r="S47" s="34"/>
      <c r="T47" s="34"/>
      <c r="U47" s="34"/>
    </row>
    <row r="48" spans="1:21" ht="30.75" customHeight="1" x14ac:dyDescent="0.2">
      <c r="A48" s="34"/>
      <c r="B48" s="1139"/>
      <c r="C48" s="1140"/>
      <c r="D48" s="48"/>
      <c r="E48" s="1116" t="s">
        <v>14</v>
      </c>
      <c r="F48" s="1116"/>
      <c r="G48" s="1116"/>
      <c r="H48" s="1116"/>
      <c r="I48" s="1116"/>
      <c r="J48" s="1117"/>
      <c r="K48" s="49">
        <v>1600</v>
      </c>
      <c r="L48" s="50">
        <v>1176</v>
      </c>
      <c r="M48" s="50">
        <v>1411</v>
      </c>
      <c r="N48" s="50">
        <v>1209</v>
      </c>
      <c r="O48" s="51">
        <v>1361</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475</v>
      </c>
      <c r="L49" s="50" t="s">
        <v>475</v>
      </c>
      <c r="M49" s="50" t="s">
        <v>475</v>
      </c>
      <c r="N49" s="50" t="s">
        <v>475</v>
      </c>
      <c r="O49" s="51" t="s">
        <v>475</v>
      </c>
      <c r="P49" s="34"/>
      <c r="Q49" s="34"/>
      <c r="R49" s="34"/>
      <c r="S49" s="34"/>
      <c r="T49" s="34"/>
      <c r="U49" s="34"/>
    </row>
    <row r="50" spans="1:21" ht="30.75" customHeight="1" x14ac:dyDescent="0.2">
      <c r="A50" s="34"/>
      <c r="B50" s="1139"/>
      <c r="C50" s="1140"/>
      <c r="D50" s="48"/>
      <c r="E50" s="1116" t="s">
        <v>16</v>
      </c>
      <c r="F50" s="1116"/>
      <c r="G50" s="1116"/>
      <c r="H50" s="1116"/>
      <c r="I50" s="1116"/>
      <c r="J50" s="1117"/>
      <c r="K50" s="49">
        <v>223</v>
      </c>
      <c r="L50" s="50">
        <v>202</v>
      </c>
      <c r="M50" s="50">
        <v>180</v>
      </c>
      <c r="N50" s="50">
        <v>93</v>
      </c>
      <c r="O50" s="51">
        <v>49</v>
      </c>
      <c r="P50" s="34"/>
      <c r="Q50" s="34"/>
      <c r="R50" s="34"/>
      <c r="S50" s="34"/>
      <c r="T50" s="34"/>
      <c r="U50" s="34"/>
    </row>
    <row r="51" spans="1:21" ht="30.75" customHeight="1" x14ac:dyDescent="0.2">
      <c r="A51" s="34"/>
      <c r="B51" s="1141"/>
      <c r="C51" s="1142"/>
      <c r="D51" s="52"/>
      <c r="E51" s="1116" t="s">
        <v>17</v>
      </c>
      <c r="F51" s="1116"/>
      <c r="G51" s="1116"/>
      <c r="H51" s="1116"/>
      <c r="I51" s="1116"/>
      <c r="J51" s="1117"/>
      <c r="K51" s="49">
        <v>14</v>
      </c>
      <c r="L51" s="50">
        <v>1</v>
      </c>
      <c r="M51" s="50">
        <v>0</v>
      </c>
      <c r="N51" s="50">
        <v>1</v>
      </c>
      <c r="O51" s="51">
        <v>1</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40074</v>
      </c>
      <c r="L52" s="50">
        <v>38876</v>
      </c>
      <c r="M52" s="50">
        <v>37785</v>
      </c>
      <c r="N52" s="50">
        <v>36523</v>
      </c>
      <c r="O52" s="51">
        <v>33793</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21616</v>
      </c>
      <c r="L53" s="55">
        <v>22614</v>
      </c>
      <c r="M53" s="55">
        <v>24195</v>
      </c>
      <c r="N53" s="55">
        <v>25005</v>
      </c>
      <c r="O53" s="56">
        <v>28332</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3">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c r="L57" s="68"/>
      <c r="M57" s="68"/>
      <c r="N57" s="68"/>
      <c r="O57" s="69"/>
      <c r="P57" s="34"/>
      <c r="Q57" s="34"/>
      <c r="R57" s="34"/>
      <c r="S57" s="34"/>
      <c r="T57" s="34"/>
      <c r="U57" s="34"/>
    </row>
    <row r="58" spans="1:21" ht="30.75" customHeight="1" x14ac:dyDescent="0.2">
      <c r="A58" s="34"/>
      <c r="B58" s="1124"/>
      <c r="C58" s="1125"/>
      <c r="D58" s="1131" t="s">
        <v>26</v>
      </c>
      <c r="E58" s="1132"/>
      <c r="F58" s="1132"/>
      <c r="G58" s="1132"/>
      <c r="H58" s="1132"/>
      <c r="I58" s="1132"/>
      <c r="J58" s="1133"/>
      <c r="K58" s="70"/>
      <c r="L58" s="71"/>
      <c r="M58" s="71"/>
      <c r="N58" s="71"/>
      <c r="O58" s="72"/>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c r="L59" s="74"/>
      <c r="M59" s="74"/>
      <c r="N59" s="74"/>
      <c r="O59" s="75"/>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mqOKe24YXk0UgrK2sy17bR/pGmD43aCpGjdeRQavA/+Y4EXtTArI3Rnj/PwMosuA8n129yHZbZTwVUvsL0iPOQ==" saltValue="hfs3RHqnDjuEChZnI99w5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513</v>
      </c>
      <c r="J40" s="336" t="s">
        <v>514</v>
      </c>
      <c r="K40" s="336" t="s">
        <v>515</v>
      </c>
      <c r="L40" s="336" t="s">
        <v>516</v>
      </c>
      <c r="M40" s="337" t="s">
        <v>517</v>
      </c>
    </row>
    <row r="41" spans="2:13" ht="27.75" customHeight="1" x14ac:dyDescent="0.2">
      <c r="B41" s="1157" t="s">
        <v>30</v>
      </c>
      <c r="C41" s="1158"/>
      <c r="D41" s="85"/>
      <c r="E41" s="1159" t="s">
        <v>31</v>
      </c>
      <c r="F41" s="1159"/>
      <c r="G41" s="1159"/>
      <c r="H41" s="1160"/>
      <c r="I41" s="338">
        <v>860813</v>
      </c>
      <c r="J41" s="339">
        <v>851547</v>
      </c>
      <c r="K41" s="339">
        <v>824610</v>
      </c>
      <c r="L41" s="339">
        <v>797454</v>
      </c>
      <c r="M41" s="340">
        <v>776125</v>
      </c>
    </row>
    <row r="42" spans="2:13" ht="27.75" customHeight="1" x14ac:dyDescent="0.2">
      <c r="B42" s="1147"/>
      <c r="C42" s="1148"/>
      <c r="D42" s="86"/>
      <c r="E42" s="1151" t="s">
        <v>32</v>
      </c>
      <c r="F42" s="1151"/>
      <c r="G42" s="1151"/>
      <c r="H42" s="1152"/>
      <c r="I42" s="341">
        <v>373</v>
      </c>
      <c r="J42" s="342">
        <v>248</v>
      </c>
      <c r="K42" s="342">
        <v>43</v>
      </c>
      <c r="L42" s="342" t="s">
        <v>475</v>
      </c>
      <c r="M42" s="343" t="s">
        <v>475</v>
      </c>
    </row>
    <row r="43" spans="2:13" ht="27.75" customHeight="1" x14ac:dyDescent="0.2">
      <c r="B43" s="1147"/>
      <c r="C43" s="1148"/>
      <c r="D43" s="86"/>
      <c r="E43" s="1151" t="s">
        <v>33</v>
      </c>
      <c r="F43" s="1151"/>
      <c r="G43" s="1151"/>
      <c r="H43" s="1152"/>
      <c r="I43" s="341">
        <v>16750</v>
      </c>
      <c r="J43" s="342">
        <v>15822</v>
      </c>
      <c r="K43" s="342">
        <v>15274</v>
      </c>
      <c r="L43" s="342">
        <v>15167</v>
      </c>
      <c r="M43" s="343">
        <v>14973</v>
      </c>
    </row>
    <row r="44" spans="2:13" ht="27.75" customHeight="1" x14ac:dyDescent="0.2">
      <c r="B44" s="1147"/>
      <c r="C44" s="1148"/>
      <c r="D44" s="86"/>
      <c r="E44" s="1151" t="s">
        <v>34</v>
      </c>
      <c r="F44" s="1151"/>
      <c r="G44" s="1151"/>
      <c r="H44" s="1152"/>
      <c r="I44" s="341" t="s">
        <v>475</v>
      </c>
      <c r="J44" s="342" t="s">
        <v>475</v>
      </c>
      <c r="K44" s="342" t="s">
        <v>475</v>
      </c>
      <c r="L44" s="342" t="s">
        <v>475</v>
      </c>
      <c r="M44" s="343" t="s">
        <v>475</v>
      </c>
    </row>
    <row r="45" spans="2:13" ht="27.75" customHeight="1" x14ac:dyDescent="0.2">
      <c r="B45" s="1147"/>
      <c r="C45" s="1148"/>
      <c r="D45" s="86"/>
      <c r="E45" s="1151" t="s">
        <v>35</v>
      </c>
      <c r="F45" s="1151"/>
      <c r="G45" s="1151"/>
      <c r="H45" s="1152"/>
      <c r="I45" s="341">
        <v>95958</v>
      </c>
      <c r="J45" s="342">
        <v>91121</v>
      </c>
      <c r="K45" s="342">
        <v>88464</v>
      </c>
      <c r="L45" s="342">
        <v>87514</v>
      </c>
      <c r="M45" s="343">
        <v>83420</v>
      </c>
    </row>
    <row r="46" spans="2:13" ht="27.75" customHeight="1" x14ac:dyDescent="0.2">
      <c r="B46" s="1147"/>
      <c r="C46" s="1148"/>
      <c r="D46" s="87"/>
      <c r="E46" s="1161" t="s">
        <v>36</v>
      </c>
      <c r="F46" s="1161"/>
      <c r="G46" s="1161"/>
      <c r="H46" s="1162"/>
      <c r="I46" s="341">
        <v>67</v>
      </c>
      <c r="J46" s="342">
        <v>35</v>
      </c>
      <c r="K46" s="342">
        <v>8</v>
      </c>
      <c r="L46" s="342">
        <v>18</v>
      </c>
      <c r="M46" s="343">
        <v>18</v>
      </c>
    </row>
    <row r="47" spans="2:13" ht="27.75" customHeight="1" x14ac:dyDescent="0.2">
      <c r="B47" s="1147"/>
      <c r="C47" s="1148"/>
      <c r="D47" s="88"/>
      <c r="E47" s="1163" t="s">
        <v>37</v>
      </c>
      <c r="F47" s="1164"/>
      <c r="G47" s="1164"/>
      <c r="H47" s="1165"/>
      <c r="I47" s="341" t="s">
        <v>475</v>
      </c>
      <c r="J47" s="342" t="s">
        <v>475</v>
      </c>
      <c r="K47" s="342" t="s">
        <v>475</v>
      </c>
      <c r="L47" s="342" t="s">
        <v>475</v>
      </c>
      <c r="M47" s="343" t="s">
        <v>475</v>
      </c>
    </row>
    <row r="48" spans="2:13" ht="27.75" customHeight="1" x14ac:dyDescent="0.2">
      <c r="B48" s="1147"/>
      <c r="C48" s="1148"/>
      <c r="D48" s="86"/>
      <c r="E48" s="1151" t="s">
        <v>38</v>
      </c>
      <c r="F48" s="1151"/>
      <c r="G48" s="1151"/>
      <c r="H48" s="1152"/>
      <c r="I48" s="341" t="s">
        <v>475</v>
      </c>
      <c r="J48" s="342" t="s">
        <v>475</v>
      </c>
      <c r="K48" s="342" t="s">
        <v>475</v>
      </c>
      <c r="L48" s="342" t="s">
        <v>475</v>
      </c>
      <c r="M48" s="343" t="s">
        <v>475</v>
      </c>
    </row>
    <row r="49" spans="2:13" ht="27.75" customHeight="1" x14ac:dyDescent="0.2">
      <c r="B49" s="1149"/>
      <c r="C49" s="1150"/>
      <c r="D49" s="86"/>
      <c r="E49" s="1151" t="s">
        <v>39</v>
      </c>
      <c r="F49" s="1151"/>
      <c r="G49" s="1151"/>
      <c r="H49" s="1152"/>
      <c r="I49" s="341" t="s">
        <v>475</v>
      </c>
      <c r="J49" s="342" t="s">
        <v>475</v>
      </c>
      <c r="K49" s="342" t="s">
        <v>475</v>
      </c>
      <c r="L49" s="342" t="s">
        <v>475</v>
      </c>
      <c r="M49" s="343" t="s">
        <v>475</v>
      </c>
    </row>
    <row r="50" spans="2:13" ht="27.75" customHeight="1" x14ac:dyDescent="0.2">
      <c r="B50" s="1145" t="s">
        <v>40</v>
      </c>
      <c r="C50" s="1146"/>
      <c r="D50" s="89"/>
      <c r="E50" s="1151" t="s">
        <v>41</v>
      </c>
      <c r="F50" s="1151"/>
      <c r="G50" s="1151"/>
      <c r="H50" s="1152"/>
      <c r="I50" s="341">
        <v>42121</v>
      </c>
      <c r="J50" s="342">
        <v>58453</v>
      </c>
      <c r="K50" s="342">
        <v>69445</v>
      </c>
      <c r="L50" s="342">
        <v>72631</v>
      </c>
      <c r="M50" s="343">
        <v>73940</v>
      </c>
    </row>
    <row r="51" spans="2:13" ht="27.75" customHeight="1" x14ac:dyDescent="0.2">
      <c r="B51" s="1147"/>
      <c r="C51" s="1148"/>
      <c r="D51" s="86"/>
      <c r="E51" s="1151" t="s">
        <v>42</v>
      </c>
      <c r="F51" s="1151"/>
      <c r="G51" s="1151"/>
      <c r="H51" s="1152"/>
      <c r="I51" s="341">
        <v>14144</v>
      </c>
      <c r="J51" s="342">
        <v>13780</v>
      </c>
      <c r="K51" s="342">
        <v>13364</v>
      </c>
      <c r="L51" s="342">
        <v>12976</v>
      </c>
      <c r="M51" s="343">
        <v>12599</v>
      </c>
    </row>
    <row r="52" spans="2:13" ht="27.75" customHeight="1" x14ac:dyDescent="0.2">
      <c r="B52" s="1149"/>
      <c r="C52" s="1150"/>
      <c r="D52" s="86"/>
      <c r="E52" s="1151" t="s">
        <v>43</v>
      </c>
      <c r="F52" s="1151"/>
      <c r="G52" s="1151"/>
      <c r="H52" s="1152"/>
      <c r="I52" s="341">
        <v>478869</v>
      </c>
      <c r="J52" s="342">
        <v>472393</v>
      </c>
      <c r="K52" s="342">
        <v>450819</v>
      </c>
      <c r="L52" s="342">
        <v>428202</v>
      </c>
      <c r="M52" s="343">
        <v>402425</v>
      </c>
    </row>
    <row r="53" spans="2:13" ht="27.75" customHeight="1" thickBot="1" x14ac:dyDescent="0.25">
      <c r="B53" s="1153" t="s">
        <v>20</v>
      </c>
      <c r="C53" s="1154"/>
      <c r="D53" s="90"/>
      <c r="E53" s="1155" t="s">
        <v>44</v>
      </c>
      <c r="F53" s="1155"/>
      <c r="G53" s="1155"/>
      <c r="H53" s="1156"/>
      <c r="I53" s="344">
        <v>438828</v>
      </c>
      <c r="J53" s="345">
        <v>414148</v>
      </c>
      <c r="K53" s="345">
        <v>394770</v>
      </c>
      <c r="L53" s="345">
        <v>386344</v>
      </c>
      <c r="M53" s="346">
        <v>385573</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QJilNz5US7MNhNwHRHIbGDCYHoYkbyn0RMTxIf+MrDG0u/8l6jSmkdzD4ZrAftoPIPd73Xc4c8/zXP6J5DeF+w==" saltValue="Qnz8g0BjYKQZYnwd/oDP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515</v>
      </c>
      <c r="G54" s="98" t="s">
        <v>516</v>
      </c>
      <c r="H54" s="99" t="s">
        <v>517</v>
      </c>
    </row>
    <row r="55" spans="2:8" ht="52.5" customHeight="1" x14ac:dyDescent="0.2">
      <c r="B55" s="100"/>
      <c r="C55" s="1171" t="s">
        <v>46</v>
      </c>
      <c r="D55" s="1171"/>
      <c r="E55" s="1172"/>
      <c r="F55" s="347">
        <v>17082</v>
      </c>
      <c r="G55" s="347">
        <v>16711</v>
      </c>
      <c r="H55" s="348">
        <v>17200</v>
      </c>
    </row>
    <row r="56" spans="2:8" ht="52.5" customHeight="1" x14ac:dyDescent="0.2">
      <c r="B56" s="101"/>
      <c r="C56" s="1173" t="s">
        <v>47</v>
      </c>
      <c r="D56" s="1173"/>
      <c r="E56" s="1174"/>
      <c r="F56" s="349">
        <v>29694</v>
      </c>
      <c r="G56" s="349">
        <v>30750</v>
      </c>
      <c r="H56" s="350">
        <v>32554</v>
      </c>
    </row>
    <row r="57" spans="2:8" ht="53.25" customHeight="1" x14ac:dyDescent="0.2">
      <c r="B57" s="101"/>
      <c r="C57" s="1175" t="s">
        <v>48</v>
      </c>
      <c r="D57" s="1175"/>
      <c r="E57" s="1176"/>
      <c r="F57" s="351">
        <v>29462</v>
      </c>
      <c r="G57" s="351">
        <v>32118</v>
      </c>
      <c r="H57" s="352">
        <v>32357</v>
      </c>
    </row>
    <row r="58" spans="2:8" ht="45.75" customHeight="1" x14ac:dyDescent="0.2">
      <c r="B58" s="102"/>
      <c r="C58" s="1166" t="s">
        <v>570</v>
      </c>
      <c r="D58" s="1167"/>
      <c r="E58" s="1168"/>
      <c r="F58" s="353">
        <v>8711</v>
      </c>
      <c r="G58" s="353">
        <v>10189</v>
      </c>
      <c r="H58" s="354">
        <v>13153</v>
      </c>
    </row>
    <row r="59" spans="2:8" ht="45.75" customHeight="1" x14ac:dyDescent="0.2">
      <c r="B59" s="102"/>
      <c r="C59" s="1166" t="s">
        <v>571</v>
      </c>
      <c r="D59" s="1167"/>
      <c r="E59" s="1168"/>
      <c r="F59" s="353">
        <v>5031</v>
      </c>
      <c r="G59" s="353">
        <v>5027</v>
      </c>
      <c r="H59" s="354">
        <v>5008</v>
      </c>
    </row>
    <row r="60" spans="2:8" ht="45.75" customHeight="1" x14ac:dyDescent="0.2">
      <c r="B60" s="102"/>
      <c r="C60" s="1166" t="s">
        <v>572</v>
      </c>
      <c r="D60" s="1167"/>
      <c r="E60" s="1168"/>
      <c r="F60" s="353">
        <v>1264</v>
      </c>
      <c r="G60" s="353">
        <v>1733</v>
      </c>
      <c r="H60" s="354">
        <v>2897</v>
      </c>
    </row>
    <row r="61" spans="2:8" ht="45.75" customHeight="1" x14ac:dyDescent="0.2">
      <c r="B61" s="102"/>
      <c r="C61" s="1166" t="s">
        <v>573</v>
      </c>
      <c r="D61" s="1167"/>
      <c r="E61" s="1168"/>
      <c r="F61" s="353">
        <v>2999</v>
      </c>
      <c r="G61" s="353">
        <v>2360</v>
      </c>
      <c r="H61" s="354">
        <v>2332</v>
      </c>
    </row>
    <row r="62" spans="2:8" ht="45.75" customHeight="1" thickBot="1" x14ac:dyDescent="0.25">
      <c r="B62" s="103"/>
      <c r="C62" s="1166" t="s">
        <v>574</v>
      </c>
      <c r="D62" s="1167"/>
      <c r="E62" s="1168"/>
      <c r="F62" s="355" t="s">
        <v>475</v>
      </c>
      <c r="G62" s="355">
        <v>617</v>
      </c>
      <c r="H62" s="356">
        <v>2070</v>
      </c>
    </row>
    <row r="63" spans="2:8" ht="52.5" customHeight="1" thickBot="1" x14ac:dyDescent="0.25">
      <c r="B63" s="104"/>
      <c r="C63" s="1169" t="s">
        <v>49</v>
      </c>
      <c r="D63" s="1169"/>
      <c r="E63" s="1170"/>
      <c r="F63" s="357">
        <v>76238</v>
      </c>
      <c r="G63" s="357">
        <v>79579</v>
      </c>
      <c r="H63" s="358">
        <v>82111</v>
      </c>
    </row>
    <row r="64" spans="2:8" ht="13" x14ac:dyDescent="0.2"/>
  </sheetData>
  <sheetProtection algorithmName="SHA-512" hashValue="IZn1bFuzKgT9qDHpzTRDXJoTxtz0JPbzZI2nBlY0WGJsBfT5o+0TbKeu78xQGrVb4f37L+9fy78XBkv/j8AxCQ==" saltValue="CcMqlYMgD9t8wagiLCLa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506</v>
      </c>
      <c r="B3" s="120"/>
      <c r="C3" s="121"/>
      <c r="D3" s="122">
        <v>67962</v>
      </c>
      <c r="E3" s="123"/>
      <c r="F3" s="124">
        <v>95429</v>
      </c>
      <c r="G3" s="125"/>
      <c r="H3" s="126"/>
    </row>
    <row r="4" spans="1:8" x14ac:dyDescent="0.2">
      <c r="A4" s="127"/>
      <c r="B4" s="128"/>
      <c r="C4" s="129"/>
      <c r="D4" s="130">
        <v>18525</v>
      </c>
      <c r="E4" s="131"/>
      <c r="F4" s="132">
        <v>19371</v>
      </c>
      <c r="G4" s="133"/>
      <c r="H4" s="134"/>
    </row>
    <row r="5" spans="1:8" x14ac:dyDescent="0.2">
      <c r="A5" s="115" t="s">
        <v>508</v>
      </c>
      <c r="B5" s="120"/>
      <c r="C5" s="121"/>
      <c r="D5" s="122">
        <v>67281</v>
      </c>
      <c r="E5" s="123"/>
      <c r="F5" s="124">
        <v>93540</v>
      </c>
      <c r="G5" s="125"/>
      <c r="H5" s="126"/>
    </row>
    <row r="6" spans="1:8" x14ac:dyDescent="0.2">
      <c r="A6" s="127"/>
      <c r="B6" s="128"/>
      <c r="C6" s="129"/>
      <c r="D6" s="130">
        <v>22117</v>
      </c>
      <c r="E6" s="131"/>
      <c r="F6" s="132">
        <v>20617</v>
      </c>
      <c r="G6" s="133"/>
      <c r="H6" s="134"/>
    </row>
    <row r="7" spans="1:8" x14ac:dyDescent="0.2">
      <c r="A7" s="115" t="s">
        <v>509</v>
      </c>
      <c r="B7" s="120"/>
      <c r="C7" s="121"/>
      <c r="D7" s="122">
        <v>61472</v>
      </c>
      <c r="E7" s="123"/>
      <c r="F7" s="124">
        <v>88232</v>
      </c>
      <c r="G7" s="125"/>
      <c r="H7" s="126"/>
    </row>
    <row r="8" spans="1:8" x14ac:dyDescent="0.2">
      <c r="A8" s="127"/>
      <c r="B8" s="128"/>
      <c r="C8" s="129"/>
      <c r="D8" s="130">
        <v>23241</v>
      </c>
      <c r="E8" s="131"/>
      <c r="F8" s="132">
        <v>18955</v>
      </c>
      <c r="G8" s="133"/>
      <c r="H8" s="134"/>
    </row>
    <row r="9" spans="1:8" x14ac:dyDescent="0.2">
      <c r="A9" s="115" t="s">
        <v>510</v>
      </c>
      <c r="B9" s="120"/>
      <c r="C9" s="121"/>
      <c r="D9" s="122">
        <v>67779</v>
      </c>
      <c r="E9" s="123"/>
      <c r="F9" s="124">
        <v>88906</v>
      </c>
      <c r="G9" s="125"/>
      <c r="H9" s="126"/>
    </row>
    <row r="10" spans="1:8" x14ac:dyDescent="0.2">
      <c r="A10" s="127"/>
      <c r="B10" s="128"/>
      <c r="C10" s="129"/>
      <c r="D10" s="130">
        <v>25382</v>
      </c>
      <c r="E10" s="131"/>
      <c r="F10" s="132">
        <v>19827</v>
      </c>
      <c r="G10" s="133"/>
      <c r="H10" s="134"/>
    </row>
    <row r="11" spans="1:8" x14ac:dyDescent="0.2">
      <c r="A11" s="115" t="s">
        <v>511</v>
      </c>
      <c r="B11" s="120"/>
      <c r="C11" s="121"/>
      <c r="D11" s="122">
        <v>75513</v>
      </c>
      <c r="E11" s="123"/>
      <c r="F11" s="124">
        <v>97156</v>
      </c>
      <c r="G11" s="125"/>
      <c r="H11" s="126"/>
    </row>
    <row r="12" spans="1:8" x14ac:dyDescent="0.2">
      <c r="A12" s="127"/>
      <c r="B12" s="128"/>
      <c r="C12" s="135"/>
      <c r="D12" s="130">
        <v>31084</v>
      </c>
      <c r="E12" s="131"/>
      <c r="F12" s="132">
        <v>23118</v>
      </c>
      <c r="G12" s="133"/>
      <c r="H12" s="134"/>
    </row>
    <row r="13" spans="1:8" x14ac:dyDescent="0.2">
      <c r="A13" s="115"/>
      <c r="B13" s="120"/>
      <c r="C13" s="121"/>
      <c r="D13" s="122">
        <v>68001</v>
      </c>
      <c r="E13" s="123"/>
      <c r="F13" s="124">
        <v>92653</v>
      </c>
      <c r="G13" s="136"/>
      <c r="H13" s="126"/>
    </row>
    <row r="14" spans="1:8" x14ac:dyDescent="0.2">
      <c r="A14" s="127"/>
      <c r="B14" s="128"/>
      <c r="C14" s="129"/>
      <c r="D14" s="130">
        <v>24070</v>
      </c>
      <c r="E14" s="131"/>
      <c r="F14" s="132">
        <v>20378</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3.74</v>
      </c>
      <c r="C19" s="137">
        <f>ROUND(VALUE(SUBSTITUTE(実質収支比率等に係る経年分析!G$48,"▲","-")),2)</f>
        <v>2.5099999999999998</v>
      </c>
      <c r="D19" s="137">
        <f>ROUND(VALUE(SUBSTITUTE(実質収支比率等に係る経年分析!H$48,"▲","-")),2)</f>
        <v>2.44</v>
      </c>
      <c r="E19" s="137">
        <f>ROUND(VALUE(SUBSTITUTE(実質収支比率等に係る経年分析!I$48,"▲","-")),2)</f>
        <v>2.63</v>
      </c>
      <c r="F19" s="137">
        <f>ROUND(VALUE(SUBSTITUTE(実質収支比率等に係る経年分析!J$48,"▲","-")),2)</f>
        <v>2.93</v>
      </c>
    </row>
    <row r="20" spans="1:11" x14ac:dyDescent="0.2">
      <c r="A20" s="137" t="s">
        <v>54</v>
      </c>
      <c r="B20" s="137">
        <f>ROUND(VALUE(SUBSTITUTE(実質収支比率等に係る経年分析!F$47,"▲","-")),2)</f>
        <v>4.62</v>
      </c>
      <c r="C20" s="137">
        <f>ROUND(VALUE(SUBSTITUTE(実質収支比率等に係る経年分析!G$47,"▲","-")),2)</f>
        <v>6.12</v>
      </c>
      <c r="D20" s="137">
        <f>ROUND(VALUE(SUBSTITUTE(実質収支比率等に係る経年分析!H$47,"▲","-")),2)</f>
        <v>6.36</v>
      </c>
      <c r="E20" s="137">
        <f>ROUND(VALUE(SUBSTITUTE(実質収支比率等に係る経年分析!I$47,"▲","-")),2)</f>
        <v>6.19</v>
      </c>
      <c r="F20" s="137">
        <f>ROUND(VALUE(SUBSTITUTE(実質収支比率等に係る経年分析!J$47,"▲","-")),2)</f>
        <v>6.26</v>
      </c>
    </row>
    <row r="21" spans="1:11" x14ac:dyDescent="0.2">
      <c r="A21" s="137" t="s">
        <v>55</v>
      </c>
      <c r="B21" s="137">
        <f>IF(ISNUMBER(VALUE(SUBSTITUTE(実質収支比率等に係る経年分析!F$49,"▲","-"))),ROUND(VALUE(SUBSTITUTE(実質収支比率等に係る経年分析!F$49,"▲","-")),2),NA())</f>
        <v>1.66</v>
      </c>
      <c r="C21" s="137">
        <f>IF(ISNUMBER(VALUE(SUBSTITUTE(実質収支比率等に係る経年分析!G$49,"▲","-"))),ROUND(VALUE(SUBSTITUTE(実質収支比率等に係る経年分析!G$49,"▲","-")),2),NA())</f>
        <v>0.71</v>
      </c>
      <c r="D21" s="137">
        <f>IF(ISNUMBER(VALUE(SUBSTITUTE(実質収支比率等に係る経年分析!H$49,"▲","-"))),ROUND(VALUE(SUBSTITUTE(実質収支比率等に係る経年分析!H$49,"▲","-")),2),NA())</f>
        <v>-7.0000000000000007E-2</v>
      </c>
      <c r="E21" s="137">
        <f>IF(ISNUMBER(VALUE(SUBSTITUTE(実質収支比率等に係る経年分析!I$49,"▲","-"))),ROUND(VALUE(SUBSTITUTE(実質収支比率等に係る経年分析!I$49,"▲","-")),2),NA())</f>
        <v>7.0000000000000007E-2</v>
      </c>
      <c r="F21" s="137">
        <f>IF(ISNUMBER(VALUE(SUBSTITUTE(実質収支比率等に係る経年分析!J$49,"▲","-"))),ROUND(VALUE(SUBSTITUTE(実質収支比率等に係る経年分析!J$49,"▲","-")),2),NA())</f>
        <v>0.53</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中小企業高度化資金特別会計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母子父子寡婦福祉資金特別会計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集中管理特別会計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v>
      </c>
    </row>
    <row r="32" spans="1:11" x14ac:dyDescent="0.2">
      <c r="A32" s="138" t="str">
        <f>IF(連結実質赤字比率に係る赤字・黒字の構成分析!C$38="",NA(),連結実質赤字比率に係る赤字・黒字の構成分析!C$38)</f>
        <v>奨学金特別会計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0.01</v>
      </c>
    </row>
    <row r="33" spans="1:16" x14ac:dyDescent="0.2">
      <c r="A33" s="138" t="str">
        <f>IF(連結実質赤字比率に係る赤字・黒字の構成分析!C$37="",NA(),連結実質赤字比率に係る赤字・黒字の構成分析!C$37)</f>
        <v>証紙特別会計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0.06</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7.0000000000000007E-2</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7.0000000000000007E-2</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7.0000000000000007E-2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7.0000000000000007E-2</v>
      </c>
    </row>
    <row r="34" spans="1:16" x14ac:dyDescent="0.2">
      <c r="A34" s="138" t="str">
        <f>IF(連結実質赤字比率に係る赤字・黒字の構成分析!C$36="",NA(),連結実質赤字比率に係る赤字・黒字の構成分析!C$36)</f>
        <v>香川県流域下水道事業会計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0.01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0.02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0.02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7.0000000000000007E-2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0.08</v>
      </c>
    </row>
    <row r="35" spans="1:16" x14ac:dyDescent="0.2">
      <c r="A35" s="138" t="str">
        <f>IF(連結実質赤字比率に係る赤字・黒字の構成分析!C$35="",NA(),連結実質赤字比率に係る赤字・黒字の構成分析!C$35)</f>
        <v>香川県立病院事業会計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2.2000000000000002</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2.92</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3.66</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3.26</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2.4300000000000002</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3.65</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2.4300000000000002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2.35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2.54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2.84</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40074</v>
      </c>
      <c r="E42" s="139"/>
      <c r="F42" s="139"/>
      <c r="G42" s="139">
        <f>'実質公債費比率（分子）の構造'!L$52</f>
        <v>38876</v>
      </c>
      <c r="H42" s="139"/>
      <c r="I42" s="139"/>
      <c r="J42" s="139">
        <f>'実質公債費比率（分子）の構造'!M$52</f>
        <v>37785</v>
      </c>
      <c r="K42" s="139"/>
      <c r="L42" s="139"/>
      <c r="M42" s="139">
        <f>'実質公債費比率（分子）の構造'!N$52</f>
        <v>36523</v>
      </c>
      <c r="N42" s="139"/>
      <c r="O42" s="139"/>
      <c r="P42" s="139">
        <f>'実質公債費比率（分子）の構造'!O$52</f>
        <v>33793</v>
      </c>
    </row>
    <row r="43" spans="1:16" x14ac:dyDescent="0.2">
      <c r="A43" s="139" t="s">
        <v>17</v>
      </c>
      <c r="B43" s="139">
        <f>'実質公債費比率（分子）の構造'!K$51</f>
        <v>14</v>
      </c>
      <c r="C43" s="139"/>
      <c r="D43" s="139"/>
      <c r="E43" s="139">
        <f>'実質公債費比率（分子）の構造'!L$51</f>
        <v>1</v>
      </c>
      <c r="F43" s="139"/>
      <c r="G43" s="139"/>
      <c r="H43" s="139">
        <f>'実質公債費比率（分子）の構造'!M$51</f>
        <v>0</v>
      </c>
      <c r="I43" s="139"/>
      <c r="J43" s="139"/>
      <c r="K43" s="139">
        <f>'実質公債費比率（分子）の構造'!N$51</f>
        <v>1</v>
      </c>
      <c r="L43" s="139"/>
      <c r="M43" s="139"/>
      <c r="N43" s="139">
        <f>'実質公債費比率（分子）の構造'!O$51</f>
        <v>1</v>
      </c>
      <c r="O43" s="139"/>
      <c r="P43" s="139"/>
    </row>
    <row r="44" spans="1:16" x14ac:dyDescent="0.2">
      <c r="A44" s="139" t="s">
        <v>63</v>
      </c>
      <c r="B44" s="139">
        <f>'実質公債費比率（分子）の構造'!K$50</f>
        <v>223</v>
      </c>
      <c r="C44" s="139"/>
      <c r="D44" s="139"/>
      <c r="E44" s="139">
        <f>'実質公債費比率（分子）の構造'!L$50</f>
        <v>202</v>
      </c>
      <c r="F44" s="139"/>
      <c r="G44" s="139"/>
      <c r="H44" s="139">
        <f>'実質公債費比率（分子）の構造'!M$50</f>
        <v>180</v>
      </c>
      <c r="I44" s="139"/>
      <c r="J44" s="139"/>
      <c r="K44" s="139">
        <f>'実質公債費比率（分子）の構造'!N$50</f>
        <v>93</v>
      </c>
      <c r="L44" s="139"/>
      <c r="M44" s="139"/>
      <c r="N44" s="139">
        <f>'実質公債費比率（分子）の構造'!O$50</f>
        <v>49</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1600</v>
      </c>
      <c r="C46" s="139"/>
      <c r="D46" s="139"/>
      <c r="E46" s="139">
        <f>'実質公債費比率（分子）の構造'!L$48</f>
        <v>1176</v>
      </c>
      <c r="F46" s="139"/>
      <c r="G46" s="139"/>
      <c r="H46" s="139">
        <f>'実質公債費比率（分子）の構造'!M$48</f>
        <v>1411</v>
      </c>
      <c r="I46" s="139"/>
      <c r="J46" s="139"/>
      <c r="K46" s="139">
        <f>'実質公債費比率（分子）の構造'!N$48</f>
        <v>1209</v>
      </c>
      <c r="L46" s="139"/>
      <c r="M46" s="139"/>
      <c r="N46" s="139">
        <f>'実質公債費比率（分子）の構造'!O$48</f>
        <v>1361</v>
      </c>
      <c r="O46" s="139"/>
      <c r="P46" s="139"/>
    </row>
    <row r="47" spans="1:16" x14ac:dyDescent="0.2">
      <c r="A47" s="139" t="s">
        <v>13</v>
      </c>
      <c r="B47" s="139" t="str">
        <f>'実質公債費比率（分子）の構造'!K$47</f>
        <v>-</v>
      </c>
      <c r="C47" s="139"/>
      <c r="D47" s="139"/>
      <c r="E47" s="139" t="str">
        <f>'実質公債費比率（分子）の構造'!L$47</f>
        <v>-</v>
      </c>
      <c r="F47" s="139"/>
      <c r="G47" s="139"/>
      <c r="H47" s="139" t="str">
        <f>'実質公債費比率（分子）の構造'!M$47</f>
        <v>-</v>
      </c>
      <c r="I47" s="139"/>
      <c r="J47" s="139"/>
      <c r="K47" s="139" t="str">
        <f>'実質公債費比率（分子）の構造'!N$47</f>
        <v>-</v>
      </c>
      <c r="L47" s="139"/>
      <c r="M47" s="139"/>
      <c r="N47" s="139" t="str">
        <f>'実質公債費比率（分子）の構造'!O$47</f>
        <v>-</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59853</v>
      </c>
      <c r="C49" s="139"/>
      <c r="D49" s="139"/>
      <c r="E49" s="139">
        <f>'実質公債費比率（分子）の構造'!L$45</f>
        <v>60111</v>
      </c>
      <c r="F49" s="139"/>
      <c r="G49" s="139"/>
      <c r="H49" s="139">
        <f>'実質公債費比率（分子）の構造'!M$45</f>
        <v>60389</v>
      </c>
      <c r="I49" s="139"/>
      <c r="J49" s="139"/>
      <c r="K49" s="139">
        <f>'実質公債費比率（分子）の構造'!N$45</f>
        <v>60225</v>
      </c>
      <c r="L49" s="139"/>
      <c r="M49" s="139"/>
      <c r="N49" s="139">
        <f>'実質公債費比率（分子）の構造'!O$45</f>
        <v>60714</v>
      </c>
      <c r="O49" s="139"/>
      <c r="P49" s="139"/>
    </row>
    <row r="50" spans="1:16" x14ac:dyDescent="0.2">
      <c r="A50" s="139" t="s">
        <v>68</v>
      </c>
      <c r="B50" s="139" t="e">
        <f>NA()</f>
        <v>#N/A</v>
      </c>
      <c r="C50" s="139">
        <f>IF(ISNUMBER('実質公債費比率（分子）の構造'!K$53),'実質公債費比率（分子）の構造'!K$53,NA())</f>
        <v>21616</v>
      </c>
      <c r="D50" s="139" t="e">
        <f>NA()</f>
        <v>#N/A</v>
      </c>
      <c r="E50" s="139" t="e">
        <f>NA()</f>
        <v>#N/A</v>
      </c>
      <c r="F50" s="139">
        <f>IF(ISNUMBER('実質公債費比率（分子）の構造'!L$53),'実質公債費比率（分子）の構造'!L$53,NA())</f>
        <v>22614</v>
      </c>
      <c r="G50" s="139" t="e">
        <f>NA()</f>
        <v>#N/A</v>
      </c>
      <c r="H50" s="139" t="e">
        <f>NA()</f>
        <v>#N/A</v>
      </c>
      <c r="I50" s="139">
        <f>IF(ISNUMBER('実質公債費比率（分子）の構造'!M$53),'実質公債費比率（分子）の構造'!M$53,NA())</f>
        <v>24195</v>
      </c>
      <c r="J50" s="139" t="e">
        <f>NA()</f>
        <v>#N/A</v>
      </c>
      <c r="K50" s="139" t="e">
        <f>NA()</f>
        <v>#N/A</v>
      </c>
      <c r="L50" s="139">
        <f>IF(ISNUMBER('実質公債費比率（分子）の構造'!N$53),'実質公債費比率（分子）の構造'!N$53,NA())</f>
        <v>25005</v>
      </c>
      <c r="M50" s="139" t="e">
        <f>NA()</f>
        <v>#N/A</v>
      </c>
      <c r="N50" s="139" t="e">
        <f>NA()</f>
        <v>#N/A</v>
      </c>
      <c r="O50" s="139">
        <f>IF(ISNUMBER('実質公債費比率（分子）の構造'!O$53),'実質公債費比率（分子）の構造'!O$53,NA())</f>
        <v>28332</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478869</v>
      </c>
      <c r="E56" s="138"/>
      <c r="F56" s="138"/>
      <c r="G56" s="138">
        <f>'将来負担比率（分子）の構造'!J$52</f>
        <v>472393</v>
      </c>
      <c r="H56" s="138"/>
      <c r="I56" s="138"/>
      <c r="J56" s="138">
        <f>'将来負担比率（分子）の構造'!K$52</f>
        <v>450819</v>
      </c>
      <c r="K56" s="138"/>
      <c r="L56" s="138"/>
      <c r="M56" s="138">
        <f>'将来負担比率（分子）の構造'!L$52</f>
        <v>428202</v>
      </c>
      <c r="N56" s="138"/>
      <c r="O56" s="138"/>
      <c r="P56" s="138">
        <f>'将来負担比率（分子）の構造'!M$52</f>
        <v>402425</v>
      </c>
    </row>
    <row r="57" spans="1:16" x14ac:dyDescent="0.2">
      <c r="A57" s="138" t="s">
        <v>42</v>
      </c>
      <c r="B57" s="138"/>
      <c r="C57" s="138"/>
      <c r="D57" s="138">
        <f>'将来負担比率（分子）の構造'!I$51</f>
        <v>14144</v>
      </c>
      <c r="E57" s="138"/>
      <c r="F57" s="138"/>
      <c r="G57" s="138">
        <f>'将来負担比率（分子）の構造'!J$51</f>
        <v>13780</v>
      </c>
      <c r="H57" s="138"/>
      <c r="I57" s="138"/>
      <c r="J57" s="138">
        <f>'将来負担比率（分子）の構造'!K$51</f>
        <v>13364</v>
      </c>
      <c r="K57" s="138"/>
      <c r="L57" s="138"/>
      <c r="M57" s="138">
        <f>'将来負担比率（分子）の構造'!L$51</f>
        <v>12976</v>
      </c>
      <c r="N57" s="138"/>
      <c r="O57" s="138"/>
      <c r="P57" s="138">
        <f>'将来負担比率（分子）の構造'!M$51</f>
        <v>12599</v>
      </c>
    </row>
    <row r="58" spans="1:16" x14ac:dyDescent="0.2">
      <c r="A58" s="138" t="s">
        <v>41</v>
      </c>
      <c r="B58" s="138"/>
      <c r="C58" s="138"/>
      <c r="D58" s="138">
        <f>'将来負担比率（分子）の構造'!I$50</f>
        <v>42121</v>
      </c>
      <c r="E58" s="138"/>
      <c r="F58" s="138"/>
      <c r="G58" s="138">
        <f>'将来負担比率（分子）の構造'!J$50</f>
        <v>58453</v>
      </c>
      <c r="H58" s="138"/>
      <c r="I58" s="138"/>
      <c r="J58" s="138">
        <f>'将来負担比率（分子）の構造'!K$50</f>
        <v>69445</v>
      </c>
      <c r="K58" s="138"/>
      <c r="L58" s="138"/>
      <c r="M58" s="138">
        <f>'将来負担比率（分子）の構造'!L$50</f>
        <v>72631</v>
      </c>
      <c r="N58" s="138"/>
      <c r="O58" s="138"/>
      <c r="P58" s="138">
        <f>'将来負担比率（分子）の構造'!M$50</f>
        <v>73940</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67</v>
      </c>
      <c r="C61" s="138"/>
      <c r="D61" s="138"/>
      <c r="E61" s="138">
        <f>'将来負担比率（分子）の構造'!J$46</f>
        <v>35</v>
      </c>
      <c r="F61" s="138"/>
      <c r="G61" s="138"/>
      <c r="H61" s="138">
        <f>'将来負担比率（分子）の構造'!K$46</f>
        <v>8</v>
      </c>
      <c r="I61" s="138"/>
      <c r="J61" s="138"/>
      <c r="K61" s="138">
        <f>'将来負担比率（分子）の構造'!L$46</f>
        <v>18</v>
      </c>
      <c r="L61" s="138"/>
      <c r="M61" s="138"/>
      <c r="N61" s="138">
        <f>'将来負担比率（分子）の構造'!M$46</f>
        <v>18</v>
      </c>
      <c r="O61" s="138"/>
      <c r="P61" s="138"/>
    </row>
    <row r="62" spans="1:16" x14ac:dyDescent="0.2">
      <c r="A62" s="138" t="s">
        <v>35</v>
      </c>
      <c r="B62" s="138">
        <f>'将来負担比率（分子）の構造'!I$45</f>
        <v>95958</v>
      </c>
      <c r="C62" s="138"/>
      <c r="D62" s="138"/>
      <c r="E62" s="138">
        <f>'将来負担比率（分子）の構造'!J$45</f>
        <v>91121</v>
      </c>
      <c r="F62" s="138"/>
      <c r="G62" s="138"/>
      <c r="H62" s="138">
        <f>'将来負担比率（分子）の構造'!K$45</f>
        <v>88464</v>
      </c>
      <c r="I62" s="138"/>
      <c r="J62" s="138"/>
      <c r="K62" s="138">
        <f>'将来負担比率（分子）の構造'!L$45</f>
        <v>87514</v>
      </c>
      <c r="L62" s="138"/>
      <c r="M62" s="138"/>
      <c r="N62" s="138">
        <f>'将来負担比率（分子）の構造'!M$45</f>
        <v>83420</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16750</v>
      </c>
      <c r="C64" s="138"/>
      <c r="D64" s="138"/>
      <c r="E64" s="138">
        <f>'将来負担比率（分子）の構造'!J$43</f>
        <v>15822</v>
      </c>
      <c r="F64" s="138"/>
      <c r="G64" s="138"/>
      <c r="H64" s="138">
        <f>'将来負担比率（分子）の構造'!K$43</f>
        <v>15274</v>
      </c>
      <c r="I64" s="138"/>
      <c r="J64" s="138"/>
      <c r="K64" s="138">
        <f>'将来負担比率（分子）の構造'!L$43</f>
        <v>15167</v>
      </c>
      <c r="L64" s="138"/>
      <c r="M64" s="138"/>
      <c r="N64" s="138">
        <f>'将来負担比率（分子）の構造'!M$43</f>
        <v>14973</v>
      </c>
      <c r="O64" s="138"/>
      <c r="P64" s="138"/>
    </row>
    <row r="65" spans="1:16" x14ac:dyDescent="0.2">
      <c r="A65" s="138" t="s">
        <v>32</v>
      </c>
      <c r="B65" s="138">
        <f>'将来負担比率（分子）の構造'!I$42</f>
        <v>373</v>
      </c>
      <c r="C65" s="138"/>
      <c r="D65" s="138"/>
      <c r="E65" s="138">
        <f>'将来負担比率（分子）の構造'!J$42</f>
        <v>248</v>
      </c>
      <c r="F65" s="138"/>
      <c r="G65" s="138"/>
      <c r="H65" s="138">
        <f>'将来負担比率（分子）の構造'!K$42</f>
        <v>43</v>
      </c>
      <c r="I65" s="138"/>
      <c r="J65" s="138"/>
      <c r="K65" s="138" t="str">
        <f>'将来負担比率（分子）の構造'!L$42</f>
        <v>-</v>
      </c>
      <c r="L65" s="138"/>
      <c r="M65" s="138"/>
      <c r="N65" s="138" t="str">
        <f>'将来負担比率（分子）の構造'!M$42</f>
        <v>-</v>
      </c>
      <c r="O65" s="138"/>
      <c r="P65" s="138"/>
    </row>
    <row r="66" spans="1:16" x14ac:dyDescent="0.2">
      <c r="A66" s="138" t="s">
        <v>31</v>
      </c>
      <c r="B66" s="138">
        <f>'将来負担比率（分子）の構造'!I$41</f>
        <v>860813</v>
      </c>
      <c r="C66" s="138"/>
      <c r="D66" s="138"/>
      <c r="E66" s="138">
        <f>'将来負担比率（分子）の構造'!J$41</f>
        <v>851547</v>
      </c>
      <c r="F66" s="138"/>
      <c r="G66" s="138"/>
      <c r="H66" s="138">
        <f>'将来負担比率（分子）の構造'!K$41</f>
        <v>824610</v>
      </c>
      <c r="I66" s="138"/>
      <c r="J66" s="138"/>
      <c r="K66" s="138">
        <f>'将来負担比率（分子）の構造'!L$41</f>
        <v>797454</v>
      </c>
      <c r="L66" s="138"/>
      <c r="M66" s="138"/>
      <c r="N66" s="138">
        <f>'将来負担比率（分子）の構造'!M$41</f>
        <v>776125</v>
      </c>
      <c r="O66" s="138"/>
      <c r="P66" s="138"/>
    </row>
    <row r="67" spans="1:16" x14ac:dyDescent="0.2">
      <c r="A67" s="138" t="s">
        <v>72</v>
      </c>
      <c r="B67" s="138" t="e">
        <f>NA()</f>
        <v>#N/A</v>
      </c>
      <c r="C67" s="138">
        <f>IF(ISNUMBER('将来負担比率（分子）の構造'!I$53), IF('将来負担比率（分子）の構造'!I$53 &lt; 0, 0, '将来負担比率（分子）の構造'!I$53), NA())</f>
        <v>438828</v>
      </c>
      <c r="D67" s="138" t="e">
        <f>NA()</f>
        <v>#N/A</v>
      </c>
      <c r="E67" s="138" t="e">
        <f>NA()</f>
        <v>#N/A</v>
      </c>
      <c r="F67" s="138">
        <f>IF(ISNUMBER('将来負担比率（分子）の構造'!J$53), IF('将来負担比率（分子）の構造'!J$53 &lt; 0, 0, '将来負担比率（分子）の構造'!J$53), NA())</f>
        <v>414148</v>
      </c>
      <c r="G67" s="138" t="e">
        <f>NA()</f>
        <v>#N/A</v>
      </c>
      <c r="H67" s="138" t="e">
        <f>NA()</f>
        <v>#N/A</v>
      </c>
      <c r="I67" s="138">
        <f>IF(ISNUMBER('将来負担比率（分子）の構造'!K$53), IF('将来負担比率（分子）の構造'!K$53 &lt; 0, 0, '将来負担比率（分子）の構造'!K$53), NA())</f>
        <v>394770</v>
      </c>
      <c r="J67" s="138" t="e">
        <f>NA()</f>
        <v>#N/A</v>
      </c>
      <c r="K67" s="138" t="e">
        <f>NA()</f>
        <v>#N/A</v>
      </c>
      <c r="L67" s="138">
        <f>IF(ISNUMBER('将来負担比率（分子）の構造'!L$53), IF('将来負担比率（分子）の構造'!L$53 &lt; 0, 0, '将来負担比率（分子）の構造'!L$53), NA())</f>
        <v>386344</v>
      </c>
      <c r="M67" s="138" t="e">
        <f>NA()</f>
        <v>#N/A</v>
      </c>
      <c r="N67" s="138" t="e">
        <f>NA()</f>
        <v>#N/A</v>
      </c>
      <c r="O67" s="138">
        <f>IF(ISNUMBER('将来負担比率（分子）の構造'!M$53), IF('将来負担比率（分子）の構造'!M$53 &lt; 0, 0, '将来負担比率（分子）の構造'!M$53), NA())</f>
        <v>385573</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17082</v>
      </c>
      <c r="C72" s="142">
        <f>基金残高に係る経年分析!G55</f>
        <v>16711</v>
      </c>
      <c r="D72" s="142">
        <f>基金残高に係る経年分析!H55</f>
        <v>17200</v>
      </c>
    </row>
    <row r="73" spans="1:16" x14ac:dyDescent="0.2">
      <c r="A73" s="141" t="s">
        <v>75</v>
      </c>
      <c r="B73" s="142">
        <f>基金残高に係る経年分析!F56</f>
        <v>29694</v>
      </c>
      <c r="C73" s="142">
        <f>基金残高に係る経年分析!G56</f>
        <v>30750</v>
      </c>
      <c r="D73" s="142">
        <f>基金残高に係る経年分析!H56</f>
        <v>32554</v>
      </c>
    </row>
    <row r="74" spans="1:16" x14ac:dyDescent="0.2">
      <c r="A74" s="141" t="s">
        <v>76</v>
      </c>
      <c r="B74" s="142">
        <f>基金残高に係る経年分析!F57</f>
        <v>29462</v>
      </c>
      <c r="C74" s="142">
        <f>基金残高に係る経年分析!G57</f>
        <v>32118</v>
      </c>
      <c r="D74" s="142">
        <f>基金残高に係る経年分析!H57</f>
        <v>32357</v>
      </c>
    </row>
  </sheetData>
  <sheetProtection algorithmName="SHA-512" hashValue="2xwGsELoMjEcv3v7RMDSjWbr4sbvIgg4ZmT0LXpYVpj0oQd5g1k7n4D8jFXNvBOAAelOKReaFJpdZvDB0WTGrw==" saltValue="3lqeiFxGlbfaljgIptzl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154912671</v>
      </c>
      <c r="S5" s="653"/>
      <c r="T5" s="653"/>
      <c r="U5" s="653"/>
      <c r="V5" s="653"/>
      <c r="W5" s="653"/>
      <c r="X5" s="653"/>
      <c r="Y5" s="654"/>
      <c r="Z5" s="664">
        <v>31.5</v>
      </c>
      <c r="AA5" s="664"/>
      <c r="AB5" s="664"/>
      <c r="AC5" s="664"/>
      <c r="AD5" s="665">
        <v>121813235</v>
      </c>
      <c r="AE5" s="665"/>
      <c r="AF5" s="665"/>
      <c r="AG5" s="665"/>
      <c r="AH5" s="665"/>
      <c r="AI5" s="665"/>
      <c r="AJ5" s="665"/>
      <c r="AK5" s="665"/>
      <c r="AL5" s="649">
        <v>43.4</v>
      </c>
      <c r="AM5" s="650"/>
      <c r="AN5" s="650"/>
      <c r="AO5" s="651"/>
      <c r="AP5" s="635" t="s">
        <v>195</v>
      </c>
      <c r="AQ5" s="636"/>
      <c r="AR5" s="636"/>
      <c r="AS5" s="636"/>
      <c r="AT5" s="636"/>
      <c r="AU5" s="636"/>
      <c r="AV5" s="636"/>
      <c r="AW5" s="636"/>
      <c r="AX5" s="636"/>
      <c r="AY5" s="636"/>
      <c r="AZ5" s="636"/>
      <c r="BA5" s="636"/>
      <c r="BB5" s="636"/>
      <c r="BC5" s="637"/>
      <c r="BD5" s="560">
        <v>154908716</v>
      </c>
      <c r="BE5" s="561"/>
      <c r="BF5" s="561"/>
      <c r="BG5" s="561"/>
      <c r="BH5" s="561"/>
      <c r="BI5" s="561"/>
      <c r="BJ5" s="561"/>
      <c r="BK5" s="562"/>
      <c r="BL5" s="643">
        <v>100</v>
      </c>
      <c r="BM5" s="643"/>
      <c r="BN5" s="643"/>
      <c r="BO5" s="643"/>
      <c r="BP5" s="638">
        <v>887797</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21976140</v>
      </c>
      <c r="S6" s="561"/>
      <c r="T6" s="561"/>
      <c r="U6" s="561"/>
      <c r="V6" s="561"/>
      <c r="W6" s="561"/>
      <c r="X6" s="561"/>
      <c r="Y6" s="562"/>
      <c r="Z6" s="643">
        <v>4.5</v>
      </c>
      <c r="AA6" s="643"/>
      <c r="AB6" s="643"/>
      <c r="AC6" s="643"/>
      <c r="AD6" s="638">
        <v>21976140</v>
      </c>
      <c r="AE6" s="638"/>
      <c r="AF6" s="638"/>
      <c r="AG6" s="638"/>
      <c r="AH6" s="638"/>
      <c r="AI6" s="638"/>
      <c r="AJ6" s="638"/>
      <c r="AK6" s="638"/>
      <c r="AL6" s="563">
        <v>7.8</v>
      </c>
      <c r="AM6" s="644"/>
      <c r="AN6" s="644"/>
      <c r="AO6" s="646"/>
      <c r="AP6" s="557" t="s">
        <v>200</v>
      </c>
      <c r="AQ6" s="558"/>
      <c r="AR6" s="558"/>
      <c r="AS6" s="558"/>
      <c r="AT6" s="558"/>
      <c r="AU6" s="558"/>
      <c r="AV6" s="558"/>
      <c r="AW6" s="558"/>
      <c r="AX6" s="558"/>
      <c r="AY6" s="558"/>
      <c r="AZ6" s="558"/>
      <c r="BA6" s="558"/>
      <c r="BB6" s="558"/>
      <c r="BC6" s="559"/>
      <c r="BD6" s="560">
        <v>154908716</v>
      </c>
      <c r="BE6" s="561"/>
      <c r="BF6" s="561"/>
      <c r="BG6" s="561"/>
      <c r="BH6" s="561"/>
      <c r="BI6" s="561"/>
      <c r="BJ6" s="561"/>
      <c r="BK6" s="562"/>
      <c r="BL6" s="643">
        <v>100</v>
      </c>
      <c r="BM6" s="643"/>
      <c r="BN6" s="643"/>
      <c r="BO6" s="643"/>
      <c r="BP6" s="638">
        <v>887797</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1147615</v>
      </c>
      <c r="CN6" s="561"/>
      <c r="CO6" s="561"/>
      <c r="CP6" s="561"/>
      <c r="CQ6" s="561"/>
      <c r="CR6" s="561"/>
      <c r="CS6" s="561"/>
      <c r="CT6" s="562"/>
      <c r="CU6" s="643">
        <v>0.2</v>
      </c>
      <c r="CV6" s="643"/>
      <c r="CW6" s="643"/>
      <c r="CX6" s="643"/>
      <c r="CY6" s="566">
        <v>6852</v>
      </c>
      <c r="CZ6" s="561"/>
      <c r="DA6" s="561"/>
      <c r="DB6" s="561"/>
      <c r="DC6" s="561"/>
      <c r="DD6" s="561"/>
      <c r="DE6" s="561"/>
      <c r="DF6" s="561"/>
      <c r="DG6" s="561"/>
      <c r="DH6" s="561"/>
      <c r="DI6" s="561"/>
      <c r="DJ6" s="561"/>
      <c r="DK6" s="562"/>
      <c r="DL6" s="566">
        <v>1111653</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1271118</v>
      </c>
      <c r="S7" s="561"/>
      <c r="T7" s="561"/>
      <c r="U7" s="561"/>
      <c r="V7" s="561"/>
      <c r="W7" s="561"/>
      <c r="X7" s="561"/>
      <c r="Y7" s="562"/>
      <c r="Z7" s="643">
        <v>0.3</v>
      </c>
      <c r="AA7" s="643"/>
      <c r="AB7" s="643"/>
      <c r="AC7" s="643"/>
      <c r="AD7" s="638">
        <v>1271118</v>
      </c>
      <c r="AE7" s="638"/>
      <c r="AF7" s="638"/>
      <c r="AG7" s="638"/>
      <c r="AH7" s="638"/>
      <c r="AI7" s="638"/>
      <c r="AJ7" s="638"/>
      <c r="AK7" s="638"/>
      <c r="AL7" s="563">
        <v>0.5</v>
      </c>
      <c r="AM7" s="644"/>
      <c r="AN7" s="644"/>
      <c r="AO7" s="646"/>
      <c r="AP7" s="557" t="s">
        <v>203</v>
      </c>
      <c r="AQ7" s="558"/>
      <c r="AR7" s="558"/>
      <c r="AS7" s="558"/>
      <c r="AT7" s="558"/>
      <c r="AU7" s="558"/>
      <c r="AV7" s="558"/>
      <c r="AW7" s="558"/>
      <c r="AX7" s="558"/>
      <c r="AY7" s="558"/>
      <c r="AZ7" s="558"/>
      <c r="BA7" s="558"/>
      <c r="BB7" s="558"/>
      <c r="BC7" s="559"/>
      <c r="BD7" s="560">
        <v>40439967</v>
      </c>
      <c r="BE7" s="561"/>
      <c r="BF7" s="561"/>
      <c r="BG7" s="561"/>
      <c r="BH7" s="561"/>
      <c r="BI7" s="561"/>
      <c r="BJ7" s="561"/>
      <c r="BK7" s="562"/>
      <c r="BL7" s="643">
        <v>26.1</v>
      </c>
      <c r="BM7" s="643"/>
      <c r="BN7" s="643"/>
      <c r="BO7" s="643"/>
      <c r="BP7" s="638">
        <v>887797</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33173737</v>
      </c>
      <c r="CN7" s="561"/>
      <c r="CO7" s="561"/>
      <c r="CP7" s="561"/>
      <c r="CQ7" s="561"/>
      <c r="CR7" s="561"/>
      <c r="CS7" s="561"/>
      <c r="CT7" s="562"/>
      <c r="CU7" s="643">
        <v>7</v>
      </c>
      <c r="CV7" s="643"/>
      <c r="CW7" s="643"/>
      <c r="CX7" s="643"/>
      <c r="CY7" s="566">
        <v>1499870</v>
      </c>
      <c r="CZ7" s="561"/>
      <c r="DA7" s="561"/>
      <c r="DB7" s="561"/>
      <c r="DC7" s="561"/>
      <c r="DD7" s="561"/>
      <c r="DE7" s="561"/>
      <c r="DF7" s="561"/>
      <c r="DG7" s="561"/>
      <c r="DH7" s="561"/>
      <c r="DI7" s="561"/>
      <c r="DJ7" s="561"/>
      <c r="DK7" s="562"/>
      <c r="DL7" s="566">
        <v>30366770</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496503</v>
      </c>
      <c r="BE8" s="561"/>
      <c r="BF8" s="561"/>
      <c r="BG8" s="561"/>
      <c r="BH8" s="561"/>
      <c r="BI8" s="561"/>
      <c r="BJ8" s="561"/>
      <c r="BK8" s="562"/>
      <c r="BL8" s="643">
        <v>0.3</v>
      </c>
      <c r="BM8" s="643"/>
      <c r="BN8" s="643"/>
      <c r="BO8" s="643"/>
      <c r="BP8" s="638" t="s">
        <v>118</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73681672</v>
      </c>
      <c r="CN8" s="561"/>
      <c r="CO8" s="561"/>
      <c r="CP8" s="561"/>
      <c r="CQ8" s="561"/>
      <c r="CR8" s="561"/>
      <c r="CS8" s="561"/>
      <c r="CT8" s="562"/>
      <c r="CU8" s="563">
        <v>15.6</v>
      </c>
      <c r="CV8" s="644"/>
      <c r="CW8" s="644"/>
      <c r="CX8" s="645"/>
      <c r="CY8" s="566">
        <v>518080</v>
      </c>
      <c r="CZ8" s="561"/>
      <c r="DA8" s="561"/>
      <c r="DB8" s="561"/>
      <c r="DC8" s="561"/>
      <c r="DD8" s="561"/>
      <c r="DE8" s="561"/>
      <c r="DF8" s="561"/>
      <c r="DG8" s="561"/>
      <c r="DH8" s="561"/>
      <c r="DI8" s="561"/>
      <c r="DJ8" s="561"/>
      <c r="DK8" s="562"/>
      <c r="DL8" s="566">
        <v>65768718</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39784</v>
      </c>
      <c r="S9" s="561"/>
      <c r="T9" s="561"/>
      <c r="U9" s="561"/>
      <c r="V9" s="561"/>
      <c r="W9" s="561"/>
      <c r="X9" s="561"/>
      <c r="Y9" s="562"/>
      <c r="Z9" s="563">
        <v>0</v>
      </c>
      <c r="AA9" s="644"/>
      <c r="AB9" s="644"/>
      <c r="AC9" s="645"/>
      <c r="AD9" s="566">
        <v>39784</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30057692</v>
      </c>
      <c r="BE9" s="561"/>
      <c r="BF9" s="561"/>
      <c r="BG9" s="561"/>
      <c r="BH9" s="561"/>
      <c r="BI9" s="561"/>
      <c r="BJ9" s="561"/>
      <c r="BK9" s="562"/>
      <c r="BL9" s="643">
        <v>19.399999999999999</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16698991</v>
      </c>
      <c r="CN9" s="561"/>
      <c r="CO9" s="561"/>
      <c r="CP9" s="561"/>
      <c r="CQ9" s="561"/>
      <c r="CR9" s="561"/>
      <c r="CS9" s="561"/>
      <c r="CT9" s="562"/>
      <c r="CU9" s="563">
        <v>3.5</v>
      </c>
      <c r="CV9" s="644"/>
      <c r="CW9" s="644"/>
      <c r="CX9" s="645"/>
      <c r="CY9" s="566">
        <v>1053443</v>
      </c>
      <c r="CZ9" s="561"/>
      <c r="DA9" s="561"/>
      <c r="DB9" s="561"/>
      <c r="DC9" s="561"/>
      <c r="DD9" s="561"/>
      <c r="DE9" s="561"/>
      <c r="DF9" s="561"/>
      <c r="DG9" s="561"/>
      <c r="DH9" s="561"/>
      <c r="DI9" s="561"/>
      <c r="DJ9" s="561"/>
      <c r="DK9" s="562"/>
      <c r="DL9" s="566">
        <v>11625975</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138453</v>
      </c>
      <c r="S10" s="561"/>
      <c r="T10" s="561"/>
      <c r="U10" s="561"/>
      <c r="V10" s="561"/>
      <c r="W10" s="561"/>
      <c r="X10" s="561"/>
      <c r="Y10" s="562"/>
      <c r="Z10" s="563">
        <v>0</v>
      </c>
      <c r="AA10" s="644"/>
      <c r="AB10" s="644"/>
      <c r="AC10" s="645"/>
      <c r="AD10" s="566">
        <v>138453</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1680976</v>
      </c>
      <c r="BE10" s="561"/>
      <c r="BF10" s="561"/>
      <c r="BG10" s="561"/>
      <c r="BH10" s="561"/>
      <c r="BI10" s="561"/>
      <c r="BJ10" s="561"/>
      <c r="BK10" s="562"/>
      <c r="BL10" s="643">
        <v>1.1000000000000001</v>
      </c>
      <c r="BM10" s="643"/>
      <c r="BN10" s="643"/>
      <c r="BO10" s="643"/>
      <c r="BP10" s="638" t="s">
        <v>118</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1043027</v>
      </c>
      <c r="CN10" s="561"/>
      <c r="CO10" s="561"/>
      <c r="CP10" s="561"/>
      <c r="CQ10" s="561"/>
      <c r="CR10" s="561"/>
      <c r="CS10" s="561"/>
      <c r="CT10" s="562"/>
      <c r="CU10" s="563">
        <v>0.2</v>
      </c>
      <c r="CV10" s="644"/>
      <c r="CW10" s="644"/>
      <c r="CX10" s="645"/>
      <c r="CY10" s="566">
        <v>61987</v>
      </c>
      <c r="CZ10" s="561"/>
      <c r="DA10" s="561"/>
      <c r="DB10" s="561"/>
      <c r="DC10" s="561"/>
      <c r="DD10" s="561"/>
      <c r="DE10" s="561"/>
      <c r="DF10" s="561"/>
      <c r="DG10" s="561"/>
      <c r="DH10" s="561"/>
      <c r="DI10" s="561"/>
      <c r="DJ10" s="561"/>
      <c r="DK10" s="562"/>
      <c r="DL10" s="566">
        <v>652822</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9194</v>
      </c>
      <c r="S11" s="561"/>
      <c r="T11" s="561"/>
      <c r="U11" s="561"/>
      <c r="V11" s="561"/>
      <c r="W11" s="561"/>
      <c r="X11" s="561"/>
      <c r="Y11" s="562"/>
      <c r="Z11" s="563">
        <v>0</v>
      </c>
      <c r="AA11" s="644"/>
      <c r="AB11" s="644"/>
      <c r="AC11" s="645"/>
      <c r="AD11" s="566">
        <v>9194</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2097952</v>
      </c>
      <c r="BE11" s="561"/>
      <c r="BF11" s="561"/>
      <c r="BG11" s="561"/>
      <c r="BH11" s="561"/>
      <c r="BI11" s="561"/>
      <c r="BJ11" s="561"/>
      <c r="BK11" s="562"/>
      <c r="BL11" s="643">
        <v>1.4</v>
      </c>
      <c r="BM11" s="643"/>
      <c r="BN11" s="643"/>
      <c r="BO11" s="643"/>
      <c r="BP11" s="638">
        <v>887797</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20671308</v>
      </c>
      <c r="CN11" s="561"/>
      <c r="CO11" s="561"/>
      <c r="CP11" s="561"/>
      <c r="CQ11" s="561"/>
      <c r="CR11" s="561"/>
      <c r="CS11" s="561"/>
      <c r="CT11" s="562"/>
      <c r="CU11" s="563">
        <v>4.4000000000000004</v>
      </c>
      <c r="CV11" s="644"/>
      <c r="CW11" s="644"/>
      <c r="CX11" s="645"/>
      <c r="CY11" s="566">
        <v>9924588</v>
      </c>
      <c r="CZ11" s="561"/>
      <c r="DA11" s="561"/>
      <c r="DB11" s="561"/>
      <c r="DC11" s="561"/>
      <c r="DD11" s="561"/>
      <c r="DE11" s="561"/>
      <c r="DF11" s="561"/>
      <c r="DG11" s="561"/>
      <c r="DH11" s="561"/>
      <c r="DI11" s="561"/>
      <c r="DJ11" s="561"/>
      <c r="DK11" s="562"/>
      <c r="DL11" s="566">
        <v>9303017</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22939</v>
      </c>
      <c r="S12" s="561"/>
      <c r="T12" s="561"/>
      <c r="U12" s="561"/>
      <c r="V12" s="561"/>
      <c r="W12" s="561"/>
      <c r="X12" s="561"/>
      <c r="Y12" s="562"/>
      <c r="Z12" s="563">
        <v>0</v>
      </c>
      <c r="AA12" s="644"/>
      <c r="AB12" s="644"/>
      <c r="AC12" s="645"/>
      <c r="AD12" s="566">
        <v>22939</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233667</v>
      </c>
      <c r="BE12" s="561"/>
      <c r="BF12" s="561"/>
      <c r="BG12" s="561"/>
      <c r="BH12" s="561"/>
      <c r="BI12" s="561"/>
      <c r="BJ12" s="561"/>
      <c r="BK12" s="562"/>
      <c r="BL12" s="643">
        <v>0.2</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45042770</v>
      </c>
      <c r="CN12" s="561"/>
      <c r="CO12" s="561"/>
      <c r="CP12" s="561"/>
      <c r="CQ12" s="561"/>
      <c r="CR12" s="561"/>
      <c r="CS12" s="561"/>
      <c r="CT12" s="562"/>
      <c r="CU12" s="563">
        <v>9.6</v>
      </c>
      <c r="CV12" s="644"/>
      <c r="CW12" s="644"/>
      <c r="CX12" s="645"/>
      <c r="CY12" s="566">
        <v>362175</v>
      </c>
      <c r="CZ12" s="561"/>
      <c r="DA12" s="561"/>
      <c r="DB12" s="561"/>
      <c r="DC12" s="561"/>
      <c r="DD12" s="561"/>
      <c r="DE12" s="561"/>
      <c r="DF12" s="561"/>
      <c r="DG12" s="561"/>
      <c r="DH12" s="561"/>
      <c r="DI12" s="561"/>
      <c r="DJ12" s="561"/>
      <c r="DK12" s="562"/>
      <c r="DL12" s="566">
        <v>6564790</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20494652</v>
      </c>
      <c r="S13" s="561"/>
      <c r="T13" s="561"/>
      <c r="U13" s="561"/>
      <c r="V13" s="561"/>
      <c r="W13" s="561"/>
      <c r="X13" s="561"/>
      <c r="Y13" s="562"/>
      <c r="Z13" s="563">
        <v>4.2</v>
      </c>
      <c r="AA13" s="644"/>
      <c r="AB13" s="644"/>
      <c r="AC13" s="645"/>
      <c r="AD13" s="566">
        <v>20494652</v>
      </c>
      <c r="AE13" s="561"/>
      <c r="AF13" s="561"/>
      <c r="AG13" s="561"/>
      <c r="AH13" s="561"/>
      <c r="AI13" s="561"/>
      <c r="AJ13" s="561"/>
      <c r="AK13" s="562"/>
      <c r="AL13" s="563">
        <v>7.3</v>
      </c>
      <c r="AM13" s="644"/>
      <c r="AN13" s="644"/>
      <c r="AO13" s="646"/>
      <c r="AP13" s="557" t="s">
        <v>221</v>
      </c>
      <c r="AQ13" s="558"/>
      <c r="AR13" s="558"/>
      <c r="AS13" s="558"/>
      <c r="AT13" s="558"/>
      <c r="AU13" s="558"/>
      <c r="AV13" s="558"/>
      <c r="AW13" s="558"/>
      <c r="AX13" s="558"/>
      <c r="AY13" s="558"/>
      <c r="AZ13" s="558"/>
      <c r="BA13" s="558"/>
      <c r="BB13" s="558"/>
      <c r="BC13" s="559"/>
      <c r="BD13" s="560">
        <v>2549728</v>
      </c>
      <c r="BE13" s="561"/>
      <c r="BF13" s="561"/>
      <c r="BG13" s="561"/>
      <c r="BH13" s="561"/>
      <c r="BI13" s="561"/>
      <c r="BJ13" s="561"/>
      <c r="BK13" s="562"/>
      <c r="BL13" s="643">
        <v>1.6</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54568491</v>
      </c>
      <c r="CN13" s="561"/>
      <c r="CO13" s="561"/>
      <c r="CP13" s="561"/>
      <c r="CQ13" s="561"/>
      <c r="CR13" s="561"/>
      <c r="CS13" s="561"/>
      <c r="CT13" s="562"/>
      <c r="CU13" s="563">
        <v>11.6</v>
      </c>
      <c r="CV13" s="644"/>
      <c r="CW13" s="644"/>
      <c r="CX13" s="645"/>
      <c r="CY13" s="566">
        <v>41127742</v>
      </c>
      <c r="CZ13" s="561"/>
      <c r="DA13" s="561"/>
      <c r="DB13" s="561"/>
      <c r="DC13" s="561"/>
      <c r="DD13" s="561"/>
      <c r="DE13" s="561"/>
      <c r="DF13" s="561"/>
      <c r="DG13" s="561"/>
      <c r="DH13" s="561"/>
      <c r="DI13" s="561"/>
      <c r="DJ13" s="561"/>
      <c r="DK13" s="562"/>
      <c r="DL13" s="566">
        <v>11646460</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3323449</v>
      </c>
      <c r="BE14" s="561"/>
      <c r="BF14" s="561"/>
      <c r="BG14" s="561"/>
      <c r="BH14" s="561"/>
      <c r="BI14" s="561"/>
      <c r="BJ14" s="561"/>
      <c r="BK14" s="562"/>
      <c r="BL14" s="643">
        <v>2.1</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25411312</v>
      </c>
      <c r="CN14" s="561"/>
      <c r="CO14" s="561"/>
      <c r="CP14" s="561"/>
      <c r="CQ14" s="561"/>
      <c r="CR14" s="561"/>
      <c r="CS14" s="561"/>
      <c r="CT14" s="562"/>
      <c r="CU14" s="563">
        <v>5.4</v>
      </c>
      <c r="CV14" s="644"/>
      <c r="CW14" s="644"/>
      <c r="CX14" s="645"/>
      <c r="CY14" s="566">
        <v>1188358</v>
      </c>
      <c r="CZ14" s="561"/>
      <c r="DA14" s="561"/>
      <c r="DB14" s="561"/>
      <c r="DC14" s="561"/>
      <c r="DD14" s="561"/>
      <c r="DE14" s="561"/>
      <c r="DF14" s="561"/>
      <c r="DG14" s="561"/>
      <c r="DH14" s="561"/>
      <c r="DI14" s="561"/>
      <c r="DJ14" s="561"/>
      <c r="DK14" s="562"/>
      <c r="DL14" s="566">
        <v>23383846</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3318399</v>
      </c>
      <c r="S15" s="561"/>
      <c r="T15" s="561"/>
      <c r="U15" s="561"/>
      <c r="V15" s="561"/>
      <c r="W15" s="561"/>
      <c r="X15" s="561"/>
      <c r="Y15" s="562"/>
      <c r="Z15" s="563">
        <v>0.7</v>
      </c>
      <c r="AA15" s="644"/>
      <c r="AB15" s="644"/>
      <c r="AC15" s="645"/>
      <c r="AD15" s="566">
        <v>3318399</v>
      </c>
      <c r="AE15" s="561"/>
      <c r="AF15" s="561"/>
      <c r="AG15" s="561"/>
      <c r="AH15" s="561"/>
      <c r="AI15" s="561"/>
      <c r="AJ15" s="561"/>
      <c r="AK15" s="562"/>
      <c r="AL15" s="563">
        <v>1.2</v>
      </c>
      <c r="AM15" s="644"/>
      <c r="AN15" s="644"/>
      <c r="AO15" s="646"/>
      <c r="AP15" s="557" t="s">
        <v>227</v>
      </c>
      <c r="AQ15" s="558"/>
      <c r="AR15" s="558"/>
      <c r="AS15" s="558"/>
      <c r="AT15" s="558"/>
      <c r="AU15" s="558"/>
      <c r="AV15" s="558"/>
      <c r="AW15" s="558"/>
      <c r="AX15" s="558"/>
      <c r="AY15" s="558"/>
      <c r="AZ15" s="558"/>
      <c r="BA15" s="558"/>
      <c r="BB15" s="558"/>
      <c r="BC15" s="559"/>
      <c r="BD15" s="560">
        <v>35897158</v>
      </c>
      <c r="BE15" s="561"/>
      <c r="BF15" s="561"/>
      <c r="BG15" s="561"/>
      <c r="BH15" s="561"/>
      <c r="BI15" s="561"/>
      <c r="BJ15" s="561"/>
      <c r="BK15" s="562"/>
      <c r="BL15" s="643">
        <v>23.2</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572654</v>
      </c>
      <c r="S16" s="561"/>
      <c r="T16" s="561"/>
      <c r="U16" s="561"/>
      <c r="V16" s="561"/>
      <c r="W16" s="561"/>
      <c r="X16" s="561"/>
      <c r="Y16" s="562"/>
      <c r="Z16" s="563">
        <v>0.1</v>
      </c>
      <c r="AA16" s="644"/>
      <c r="AB16" s="644"/>
      <c r="AC16" s="645"/>
      <c r="AD16" s="566">
        <v>572654</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1037292</v>
      </c>
      <c r="BE16" s="561"/>
      <c r="BF16" s="561"/>
      <c r="BG16" s="561"/>
      <c r="BH16" s="561"/>
      <c r="BI16" s="561"/>
      <c r="BJ16" s="561"/>
      <c r="BK16" s="562"/>
      <c r="BL16" s="643">
        <v>0.7</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106570153</v>
      </c>
      <c r="CN16" s="561"/>
      <c r="CO16" s="561"/>
      <c r="CP16" s="561"/>
      <c r="CQ16" s="561"/>
      <c r="CR16" s="561"/>
      <c r="CS16" s="561"/>
      <c r="CT16" s="562"/>
      <c r="CU16" s="563">
        <v>22.6</v>
      </c>
      <c r="CV16" s="644"/>
      <c r="CW16" s="644"/>
      <c r="CX16" s="645"/>
      <c r="CY16" s="566">
        <v>15236430</v>
      </c>
      <c r="CZ16" s="561"/>
      <c r="DA16" s="561"/>
      <c r="DB16" s="561"/>
      <c r="DC16" s="561"/>
      <c r="DD16" s="561"/>
      <c r="DE16" s="561"/>
      <c r="DF16" s="561"/>
      <c r="DG16" s="561"/>
      <c r="DH16" s="561"/>
      <c r="DI16" s="561"/>
      <c r="DJ16" s="561"/>
      <c r="DK16" s="562"/>
      <c r="DL16" s="566">
        <v>70501336</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2745745</v>
      </c>
      <c r="S17" s="561"/>
      <c r="T17" s="561"/>
      <c r="U17" s="561"/>
      <c r="V17" s="561"/>
      <c r="W17" s="561"/>
      <c r="X17" s="561"/>
      <c r="Y17" s="562"/>
      <c r="Z17" s="563">
        <v>0.6</v>
      </c>
      <c r="AA17" s="644"/>
      <c r="AB17" s="644"/>
      <c r="AC17" s="645"/>
      <c r="AD17" s="566">
        <v>2745745</v>
      </c>
      <c r="AE17" s="561"/>
      <c r="AF17" s="561"/>
      <c r="AG17" s="561"/>
      <c r="AH17" s="561"/>
      <c r="AI17" s="561"/>
      <c r="AJ17" s="561"/>
      <c r="AK17" s="562"/>
      <c r="AL17" s="563">
        <v>1</v>
      </c>
      <c r="AM17" s="644"/>
      <c r="AN17" s="644"/>
      <c r="AO17" s="646"/>
      <c r="AP17" s="557" t="s">
        <v>233</v>
      </c>
      <c r="AQ17" s="558"/>
      <c r="AR17" s="558"/>
      <c r="AS17" s="558"/>
      <c r="AT17" s="558"/>
      <c r="AU17" s="558"/>
      <c r="AV17" s="558"/>
      <c r="AW17" s="558"/>
      <c r="AX17" s="558"/>
      <c r="AY17" s="558"/>
      <c r="AZ17" s="558"/>
      <c r="BA17" s="558"/>
      <c r="BB17" s="558"/>
      <c r="BC17" s="559"/>
      <c r="BD17" s="560">
        <v>34859866</v>
      </c>
      <c r="BE17" s="561"/>
      <c r="BF17" s="561"/>
      <c r="BG17" s="561"/>
      <c r="BH17" s="561"/>
      <c r="BI17" s="561"/>
      <c r="BJ17" s="561"/>
      <c r="BK17" s="562"/>
      <c r="BL17" s="643">
        <v>22.5</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244102</v>
      </c>
      <c r="CN17" s="561"/>
      <c r="CO17" s="561"/>
      <c r="CP17" s="561"/>
      <c r="CQ17" s="561"/>
      <c r="CR17" s="561"/>
      <c r="CS17" s="561"/>
      <c r="CT17" s="562"/>
      <c r="CU17" s="563">
        <v>0.1</v>
      </c>
      <c r="CV17" s="644"/>
      <c r="CW17" s="644"/>
      <c r="CX17" s="645"/>
      <c r="CY17" s="566" t="s">
        <v>118</v>
      </c>
      <c r="CZ17" s="561"/>
      <c r="DA17" s="561"/>
      <c r="DB17" s="561"/>
      <c r="DC17" s="561"/>
      <c r="DD17" s="561"/>
      <c r="DE17" s="561"/>
      <c r="DF17" s="561"/>
      <c r="DG17" s="561"/>
      <c r="DH17" s="561"/>
      <c r="DI17" s="561"/>
      <c r="DJ17" s="561"/>
      <c r="DK17" s="562"/>
      <c r="DL17" s="566">
        <v>5238</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52361207</v>
      </c>
      <c r="BE18" s="561"/>
      <c r="BF18" s="561"/>
      <c r="BG18" s="561"/>
      <c r="BH18" s="561"/>
      <c r="BI18" s="561"/>
      <c r="BJ18" s="561"/>
      <c r="BK18" s="562"/>
      <c r="BL18" s="643">
        <v>33.799999999999997</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60708816</v>
      </c>
      <c r="CN18" s="561"/>
      <c r="CO18" s="561"/>
      <c r="CP18" s="561"/>
      <c r="CQ18" s="561"/>
      <c r="CR18" s="561"/>
      <c r="CS18" s="561"/>
      <c r="CT18" s="562"/>
      <c r="CU18" s="563">
        <v>12.9</v>
      </c>
      <c r="CV18" s="644"/>
      <c r="CW18" s="644"/>
      <c r="CX18" s="645"/>
      <c r="CY18" s="566" t="s">
        <v>118</v>
      </c>
      <c r="CZ18" s="561"/>
      <c r="DA18" s="561"/>
      <c r="DB18" s="561"/>
      <c r="DC18" s="561"/>
      <c r="DD18" s="561"/>
      <c r="DE18" s="561"/>
      <c r="DF18" s="561"/>
      <c r="DG18" s="561"/>
      <c r="DH18" s="561"/>
      <c r="DI18" s="561"/>
      <c r="DJ18" s="561"/>
      <c r="DK18" s="562"/>
      <c r="DL18" s="566">
        <v>60470118</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135229237</v>
      </c>
      <c r="S19" s="561"/>
      <c r="T19" s="561"/>
      <c r="U19" s="561"/>
      <c r="V19" s="561"/>
      <c r="W19" s="561"/>
      <c r="X19" s="561"/>
      <c r="Y19" s="562"/>
      <c r="Z19" s="563">
        <v>27.5</v>
      </c>
      <c r="AA19" s="644"/>
      <c r="AB19" s="644"/>
      <c r="AC19" s="645"/>
      <c r="AD19" s="566">
        <v>133011574</v>
      </c>
      <c r="AE19" s="561"/>
      <c r="AF19" s="561"/>
      <c r="AG19" s="561"/>
      <c r="AH19" s="561"/>
      <c r="AI19" s="561"/>
      <c r="AJ19" s="561"/>
      <c r="AK19" s="562"/>
      <c r="AL19" s="563">
        <v>47.4</v>
      </c>
      <c r="AM19" s="644"/>
      <c r="AN19" s="644"/>
      <c r="AO19" s="646"/>
      <c r="AP19" s="557" t="s">
        <v>239</v>
      </c>
      <c r="AQ19" s="558"/>
      <c r="AR19" s="558"/>
      <c r="AS19" s="558"/>
      <c r="AT19" s="558"/>
      <c r="AU19" s="558"/>
      <c r="AV19" s="558"/>
      <c r="AW19" s="558"/>
      <c r="AX19" s="558"/>
      <c r="AY19" s="558"/>
      <c r="AZ19" s="558"/>
      <c r="BA19" s="558"/>
      <c r="BB19" s="558"/>
      <c r="BC19" s="559"/>
      <c r="BD19" s="560">
        <v>2068222</v>
      </c>
      <c r="BE19" s="561"/>
      <c r="BF19" s="561"/>
      <c r="BG19" s="561"/>
      <c r="BH19" s="561"/>
      <c r="BI19" s="561"/>
      <c r="BJ19" s="561"/>
      <c r="BK19" s="562"/>
      <c r="BL19" s="643">
        <v>1.3</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133011574</v>
      </c>
      <c r="S20" s="561"/>
      <c r="T20" s="561"/>
      <c r="U20" s="561"/>
      <c r="V20" s="561"/>
      <c r="W20" s="561"/>
      <c r="X20" s="561"/>
      <c r="Y20" s="562"/>
      <c r="Z20" s="563">
        <v>27.1</v>
      </c>
      <c r="AA20" s="644"/>
      <c r="AB20" s="644"/>
      <c r="AC20" s="645"/>
      <c r="AD20" s="566">
        <v>133011574</v>
      </c>
      <c r="AE20" s="561"/>
      <c r="AF20" s="561"/>
      <c r="AG20" s="561"/>
      <c r="AH20" s="561"/>
      <c r="AI20" s="561"/>
      <c r="AJ20" s="561"/>
      <c r="AK20" s="562"/>
      <c r="AL20" s="563">
        <v>47.4</v>
      </c>
      <c r="AM20" s="644"/>
      <c r="AN20" s="644"/>
      <c r="AO20" s="646"/>
      <c r="AP20" s="557" t="s">
        <v>242</v>
      </c>
      <c r="AQ20" s="647"/>
      <c r="AR20" s="647"/>
      <c r="AS20" s="647"/>
      <c r="AT20" s="647"/>
      <c r="AU20" s="647"/>
      <c r="AV20" s="647"/>
      <c r="AW20" s="647"/>
      <c r="AX20" s="647"/>
      <c r="AY20" s="647"/>
      <c r="AZ20" s="647"/>
      <c r="BA20" s="647"/>
      <c r="BB20" s="647"/>
      <c r="BC20" s="648"/>
      <c r="BD20" s="560">
        <v>1098384</v>
      </c>
      <c r="BE20" s="561"/>
      <c r="BF20" s="561"/>
      <c r="BG20" s="561"/>
      <c r="BH20" s="561"/>
      <c r="BI20" s="561"/>
      <c r="BJ20" s="561"/>
      <c r="BK20" s="562"/>
      <c r="BL20" s="563">
        <v>0.7</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2215537</v>
      </c>
      <c r="S21" s="561"/>
      <c r="T21" s="561"/>
      <c r="U21" s="561"/>
      <c r="V21" s="561"/>
      <c r="W21" s="561"/>
      <c r="X21" s="561"/>
      <c r="Y21" s="562"/>
      <c r="Z21" s="563">
        <v>0.5</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335453</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114269</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114269</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2126</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8913845</v>
      </c>
      <c r="BE22" s="561"/>
      <c r="BF22" s="561"/>
      <c r="BG22" s="561"/>
      <c r="BH22" s="561"/>
      <c r="BI22" s="561"/>
      <c r="BJ22" s="561"/>
      <c r="BK22" s="562"/>
      <c r="BL22" s="563">
        <v>5.8</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1513712</v>
      </c>
      <c r="CN22" s="561"/>
      <c r="CO22" s="561"/>
      <c r="CP22" s="561"/>
      <c r="CQ22" s="561"/>
      <c r="CR22" s="561"/>
      <c r="CS22" s="561"/>
      <c r="CT22" s="562"/>
      <c r="CU22" s="563">
        <v>0.3</v>
      </c>
      <c r="CV22" s="644"/>
      <c r="CW22" s="644"/>
      <c r="CX22" s="645"/>
      <c r="CY22" s="566" t="s">
        <v>118</v>
      </c>
      <c r="CZ22" s="561"/>
      <c r="DA22" s="561"/>
      <c r="DB22" s="561"/>
      <c r="DC22" s="561"/>
      <c r="DD22" s="561"/>
      <c r="DE22" s="561"/>
      <c r="DF22" s="561"/>
      <c r="DG22" s="561"/>
      <c r="DH22" s="561"/>
      <c r="DI22" s="561"/>
      <c r="DJ22" s="561"/>
      <c r="DK22" s="562"/>
      <c r="DL22" s="566">
        <v>1513712</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315436447</v>
      </c>
      <c r="S23" s="561"/>
      <c r="T23" s="561"/>
      <c r="U23" s="561"/>
      <c r="V23" s="561"/>
      <c r="W23" s="561"/>
      <c r="X23" s="561"/>
      <c r="Y23" s="562"/>
      <c r="Z23" s="563">
        <v>64.2</v>
      </c>
      <c r="AA23" s="644"/>
      <c r="AB23" s="644"/>
      <c r="AC23" s="645"/>
      <c r="AD23" s="566">
        <v>280119348</v>
      </c>
      <c r="AE23" s="561"/>
      <c r="AF23" s="561"/>
      <c r="AG23" s="561"/>
      <c r="AH23" s="561"/>
      <c r="AI23" s="561"/>
      <c r="AJ23" s="561"/>
      <c r="AK23" s="562"/>
      <c r="AL23" s="563">
        <v>99.7</v>
      </c>
      <c r="AM23" s="644"/>
      <c r="AN23" s="644"/>
      <c r="AO23" s="646"/>
      <c r="AP23" s="557" t="s">
        <v>251</v>
      </c>
      <c r="AQ23" s="558"/>
      <c r="AR23" s="558"/>
      <c r="AS23" s="558"/>
      <c r="AT23" s="558"/>
      <c r="AU23" s="558"/>
      <c r="AV23" s="558"/>
      <c r="AW23" s="558"/>
      <c r="AX23" s="558"/>
      <c r="AY23" s="558"/>
      <c r="AZ23" s="558"/>
      <c r="BA23" s="558"/>
      <c r="BB23" s="558"/>
      <c r="BC23" s="559"/>
      <c r="BD23" s="560">
        <v>13794468</v>
      </c>
      <c r="BE23" s="561"/>
      <c r="BF23" s="561"/>
      <c r="BG23" s="561"/>
      <c r="BH23" s="561"/>
      <c r="BI23" s="561"/>
      <c r="BJ23" s="561"/>
      <c r="BK23" s="562"/>
      <c r="BL23" s="563">
        <v>8.9</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1971669</v>
      </c>
      <c r="CN23" s="561"/>
      <c r="CO23" s="561"/>
      <c r="CP23" s="561"/>
      <c r="CQ23" s="561"/>
      <c r="CR23" s="561"/>
      <c r="CS23" s="561"/>
      <c r="CT23" s="562"/>
      <c r="CU23" s="563">
        <v>0.4</v>
      </c>
      <c r="CV23" s="644"/>
      <c r="CW23" s="644"/>
      <c r="CX23" s="645"/>
      <c r="CY23" s="566" t="s">
        <v>118</v>
      </c>
      <c r="CZ23" s="561"/>
      <c r="DA23" s="561"/>
      <c r="DB23" s="561"/>
      <c r="DC23" s="561"/>
      <c r="DD23" s="561"/>
      <c r="DE23" s="561"/>
      <c r="DF23" s="561"/>
      <c r="DG23" s="561"/>
      <c r="DH23" s="561"/>
      <c r="DI23" s="561"/>
      <c r="DJ23" s="561"/>
      <c r="DK23" s="562"/>
      <c r="DL23" s="566">
        <v>1971669</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214106</v>
      </c>
      <c r="S24" s="561"/>
      <c r="T24" s="561"/>
      <c r="U24" s="561"/>
      <c r="V24" s="561"/>
      <c r="W24" s="561"/>
      <c r="X24" s="561"/>
      <c r="Y24" s="562"/>
      <c r="Z24" s="563">
        <v>0</v>
      </c>
      <c r="AA24" s="644"/>
      <c r="AB24" s="644"/>
      <c r="AC24" s="645"/>
      <c r="AD24" s="566">
        <v>214106</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12</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3776313</v>
      </c>
      <c r="S25" s="561"/>
      <c r="T25" s="561"/>
      <c r="U25" s="561"/>
      <c r="V25" s="561"/>
      <c r="W25" s="561"/>
      <c r="X25" s="561"/>
      <c r="Y25" s="562"/>
      <c r="Z25" s="563">
        <v>0.8</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25371122</v>
      </c>
      <c r="CN25" s="561"/>
      <c r="CO25" s="561"/>
      <c r="CP25" s="561"/>
      <c r="CQ25" s="561"/>
      <c r="CR25" s="561"/>
      <c r="CS25" s="561"/>
      <c r="CT25" s="562"/>
      <c r="CU25" s="563">
        <v>5.4</v>
      </c>
      <c r="CV25" s="644"/>
      <c r="CW25" s="644"/>
      <c r="CX25" s="645"/>
      <c r="CY25" s="566" t="s">
        <v>118</v>
      </c>
      <c r="CZ25" s="561"/>
      <c r="DA25" s="561"/>
      <c r="DB25" s="561"/>
      <c r="DC25" s="561"/>
      <c r="DD25" s="561"/>
      <c r="DE25" s="561"/>
      <c r="DF25" s="561"/>
      <c r="DG25" s="561"/>
      <c r="DH25" s="561"/>
      <c r="DI25" s="561"/>
      <c r="DJ25" s="561"/>
      <c r="DK25" s="562"/>
      <c r="DL25" s="566">
        <v>25371122</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4559235</v>
      </c>
      <c r="S26" s="561"/>
      <c r="T26" s="561"/>
      <c r="U26" s="561"/>
      <c r="V26" s="561"/>
      <c r="W26" s="561"/>
      <c r="X26" s="561"/>
      <c r="Y26" s="562"/>
      <c r="Z26" s="563">
        <v>0.9</v>
      </c>
      <c r="AA26" s="644"/>
      <c r="AB26" s="644"/>
      <c r="AC26" s="645"/>
      <c r="AD26" s="566">
        <v>46426</v>
      </c>
      <c r="AE26" s="561"/>
      <c r="AF26" s="561"/>
      <c r="AG26" s="561"/>
      <c r="AH26" s="561"/>
      <c r="AI26" s="561"/>
      <c r="AJ26" s="561"/>
      <c r="AK26" s="562"/>
      <c r="AL26" s="563">
        <v>0</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235944</v>
      </c>
      <c r="CN26" s="561"/>
      <c r="CO26" s="561"/>
      <c r="CP26" s="561"/>
      <c r="CQ26" s="561"/>
      <c r="CR26" s="561"/>
      <c r="CS26" s="561"/>
      <c r="CT26" s="562"/>
      <c r="CU26" s="563">
        <v>0.1</v>
      </c>
      <c r="CV26" s="644"/>
      <c r="CW26" s="644"/>
      <c r="CX26" s="645"/>
      <c r="CY26" s="566" t="s">
        <v>118</v>
      </c>
      <c r="CZ26" s="561"/>
      <c r="DA26" s="561"/>
      <c r="DB26" s="561"/>
      <c r="DC26" s="561"/>
      <c r="DD26" s="561"/>
      <c r="DE26" s="561"/>
      <c r="DF26" s="561"/>
      <c r="DG26" s="561"/>
      <c r="DH26" s="561"/>
      <c r="DI26" s="561"/>
      <c r="DJ26" s="561"/>
      <c r="DK26" s="562"/>
      <c r="DL26" s="566">
        <v>235944</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1513324</v>
      </c>
      <c r="S27" s="561"/>
      <c r="T27" s="561"/>
      <c r="U27" s="561"/>
      <c r="V27" s="561"/>
      <c r="W27" s="561"/>
      <c r="X27" s="561"/>
      <c r="Y27" s="562"/>
      <c r="Z27" s="563">
        <v>0.3</v>
      </c>
      <c r="AA27" s="644"/>
      <c r="AB27" s="644"/>
      <c r="AC27" s="645"/>
      <c r="AD27" s="566">
        <v>330157</v>
      </c>
      <c r="AE27" s="561"/>
      <c r="AF27" s="561"/>
      <c r="AG27" s="561"/>
      <c r="AH27" s="561"/>
      <c r="AI27" s="561"/>
      <c r="AJ27" s="561"/>
      <c r="AK27" s="562"/>
      <c r="AL27" s="563">
        <v>0.1</v>
      </c>
      <c r="AM27" s="644"/>
      <c r="AN27" s="644"/>
      <c r="AO27" s="646"/>
      <c r="AP27" s="557" t="s">
        <v>263</v>
      </c>
      <c r="AQ27" s="558"/>
      <c r="AR27" s="558"/>
      <c r="AS27" s="558"/>
      <c r="AT27" s="558"/>
      <c r="AU27" s="558"/>
      <c r="AV27" s="558"/>
      <c r="AW27" s="558"/>
      <c r="AX27" s="558"/>
      <c r="AY27" s="558"/>
      <c r="AZ27" s="558"/>
      <c r="BA27" s="558"/>
      <c r="BB27" s="558"/>
      <c r="BC27" s="559"/>
      <c r="BD27" s="560">
        <v>3955</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53513863</v>
      </c>
      <c r="S28" s="561"/>
      <c r="T28" s="561"/>
      <c r="U28" s="561"/>
      <c r="V28" s="561"/>
      <c r="W28" s="561"/>
      <c r="X28" s="561"/>
      <c r="Y28" s="562"/>
      <c r="Z28" s="563">
        <v>10.9</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3955</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3955</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433000</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433000</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1037933</v>
      </c>
      <c r="S30" s="561"/>
      <c r="T30" s="561"/>
      <c r="U30" s="561"/>
      <c r="V30" s="561"/>
      <c r="W30" s="561"/>
      <c r="X30" s="561"/>
      <c r="Y30" s="562"/>
      <c r="Z30" s="563">
        <v>0.2</v>
      </c>
      <c r="AA30" s="644"/>
      <c r="AB30" s="644"/>
      <c r="AC30" s="645"/>
      <c r="AD30" s="566">
        <v>109568</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t="s">
        <v>118</v>
      </c>
      <c r="BE30" s="561"/>
      <c r="BF30" s="561"/>
      <c r="BG30" s="561"/>
      <c r="BH30" s="561"/>
      <c r="BI30" s="561"/>
      <c r="BJ30" s="561"/>
      <c r="BK30" s="562"/>
      <c r="BL30" s="563" t="s">
        <v>118</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2571923</v>
      </c>
      <c r="CN30" s="561"/>
      <c r="CO30" s="561"/>
      <c r="CP30" s="561"/>
      <c r="CQ30" s="561"/>
      <c r="CR30" s="561"/>
      <c r="CS30" s="561"/>
      <c r="CT30" s="562"/>
      <c r="CU30" s="563">
        <v>0.5</v>
      </c>
      <c r="CV30" s="644"/>
      <c r="CW30" s="644"/>
      <c r="CX30" s="645"/>
      <c r="CY30" s="566" t="s">
        <v>118</v>
      </c>
      <c r="CZ30" s="561"/>
      <c r="DA30" s="561"/>
      <c r="DB30" s="561"/>
      <c r="DC30" s="561"/>
      <c r="DD30" s="561"/>
      <c r="DE30" s="561"/>
      <c r="DF30" s="561"/>
      <c r="DG30" s="561"/>
      <c r="DH30" s="561"/>
      <c r="DI30" s="561"/>
      <c r="DJ30" s="561"/>
      <c r="DK30" s="562"/>
      <c r="DL30" s="566">
        <v>2571923</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206467</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15295915</v>
      </c>
      <c r="S32" s="561"/>
      <c r="T32" s="561"/>
      <c r="U32" s="561"/>
      <c r="V32" s="561"/>
      <c r="W32" s="561"/>
      <c r="X32" s="561"/>
      <c r="Y32" s="562"/>
      <c r="Z32" s="563">
        <v>3.1</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154912671</v>
      </c>
      <c r="BE32" s="561"/>
      <c r="BF32" s="561"/>
      <c r="BG32" s="561"/>
      <c r="BH32" s="561"/>
      <c r="BI32" s="561"/>
      <c r="BJ32" s="561"/>
      <c r="BK32" s="562"/>
      <c r="BL32" s="563">
        <v>100</v>
      </c>
      <c r="BM32" s="644"/>
      <c r="BN32" s="644"/>
      <c r="BO32" s="645"/>
      <c r="BP32" s="566">
        <v>887797</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471173633</v>
      </c>
      <c r="CN32" s="576"/>
      <c r="CO32" s="576"/>
      <c r="CP32" s="576"/>
      <c r="CQ32" s="576"/>
      <c r="CR32" s="576"/>
      <c r="CS32" s="576"/>
      <c r="CT32" s="577"/>
      <c r="CU32" s="578">
        <v>100</v>
      </c>
      <c r="CV32" s="640"/>
      <c r="CW32" s="640"/>
      <c r="CX32" s="641"/>
      <c r="CY32" s="566">
        <v>70979525</v>
      </c>
      <c r="CZ32" s="561"/>
      <c r="DA32" s="561"/>
      <c r="DB32" s="561"/>
      <c r="DC32" s="561"/>
      <c r="DD32" s="561"/>
      <c r="DE32" s="561"/>
      <c r="DF32" s="561"/>
      <c r="DG32" s="561"/>
      <c r="DH32" s="561"/>
      <c r="DI32" s="561"/>
      <c r="DJ32" s="561"/>
      <c r="DK32" s="562"/>
      <c r="DL32" s="566">
        <v>323612382</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15190486</v>
      </c>
      <c r="S33" s="561"/>
      <c r="T33" s="561"/>
      <c r="U33" s="561"/>
      <c r="V33" s="561"/>
      <c r="W33" s="561"/>
      <c r="X33" s="561"/>
      <c r="Y33" s="562"/>
      <c r="Z33" s="563">
        <v>3.1</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44849792</v>
      </c>
      <c r="S34" s="561"/>
      <c r="T34" s="561"/>
      <c r="U34" s="561"/>
      <c r="V34" s="561"/>
      <c r="W34" s="561"/>
      <c r="X34" s="561"/>
      <c r="Y34" s="562"/>
      <c r="Z34" s="563">
        <v>9.1</v>
      </c>
      <c r="AA34" s="644"/>
      <c r="AB34" s="644"/>
      <c r="AC34" s="645"/>
      <c r="AD34" s="566">
        <v>41613</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35545000</v>
      </c>
      <c r="S35" s="561"/>
      <c r="T35" s="561"/>
      <c r="U35" s="561"/>
      <c r="V35" s="561"/>
      <c r="W35" s="561"/>
      <c r="X35" s="561"/>
      <c r="Y35" s="562"/>
      <c r="Z35" s="563">
        <v>7.2</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194921446</v>
      </c>
      <c r="CN35" s="653"/>
      <c r="CO35" s="653"/>
      <c r="CP35" s="653"/>
      <c r="CQ35" s="653"/>
      <c r="CR35" s="653"/>
      <c r="CS35" s="653"/>
      <c r="CT35" s="654"/>
      <c r="CU35" s="649">
        <v>41.4</v>
      </c>
      <c r="CV35" s="650"/>
      <c r="CW35" s="650"/>
      <c r="CX35" s="655"/>
      <c r="CY35" s="656">
        <v>172618114</v>
      </c>
      <c r="CZ35" s="653"/>
      <c r="DA35" s="653"/>
      <c r="DB35" s="653"/>
      <c r="DC35" s="653"/>
      <c r="DD35" s="653"/>
      <c r="DE35" s="653"/>
      <c r="DF35" s="654"/>
      <c r="DG35" s="656">
        <v>171562426</v>
      </c>
      <c r="DH35" s="653"/>
      <c r="DI35" s="653"/>
      <c r="DJ35" s="653"/>
      <c r="DK35" s="653"/>
      <c r="DL35" s="653"/>
      <c r="DM35" s="653"/>
      <c r="DN35" s="653"/>
      <c r="DO35" s="653"/>
      <c r="DP35" s="653"/>
      <c r="DQ35" s="654"/>
      <c r="DR35" s="649">
        <v>60.8</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123236582</v>
      </c>
      <c r="CN36" s="567"/>
      <c r="CO36" s="567"/>
      <c r="CP36" s="567"/>
      <c r="CQ36" s="567"/>
      <c r="CR36" s="567"/>
      <c r="CS36" s="567"/>
      <c r="CT36" s="568"/>
      <c r="CU36" s="563">
        <v>26.2</v>
      </c>
      <c r="CV36" s="564"/>
      <c r="CW36" s="564"/>
      <c r="CX36" s="565"/>
      <c r="CY36" s="566">
        <v>106059790</v>
      </c>
      <c r="CZ36" s="567"/>
      <c r="DA36" s="567"/>
      <c r="DB36" s="567"/>
      <c r="DC36" s="567"/>
      <c r="DD36" s="567"/>
      <c r="DE36" s="567"/>
      <c r="DF36" s="568"/>
      <c r="DG36" s="566">
        <v>105037056</v>
      </c>
      <c r="DH36" s="567"/>
      <c r="DI36" s="567"/>
      <c r="DJ36" s="567"/>
      <c r="DK36" s="567"/>
      <c r="DL36" s="567"/>
      <c r="DM36" s="567"/>
      <c r="DN36" s="567"/>
      <c r="DO36" s="567"/>
      <c r="DP36" s="567"/>
      <c r="DQ36" s="568"/>
      <c r="DR36" s="563">
        <v>37.299999999999997</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1100000</v>
      </c>
      <c r="S37" s="561"/>
      <c r="T37" s="561"/>
      <c r="U37" s="561"/>
      <c r="V37" s="561"/>
      <c r="W37" s="561"/>
      <c r="X37" s="561"/>
      <c r="Y37" s="562"/>
      <c r="Z37" s="563">
        <v>0.2</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90288185</v>
      </c>
      <c r="CN37" s="561"/>
      <c r="CO37" s="561"/>
      <c r="CP37" s="561"/>
      <c r="CQ37" s="561"/>
      <c r="CR37" s="561"/>
      <c r="CS37" s="561"/>
      <c r="CT37" s="562"/>
      <c r="CU37" s="563">
        <v>19.2</v>
      </c>
      <c r="CV37" s="564"/>
      <c r="CW37" s="564"/>
      <c r="CX37" s="565"/>
      <c r="CY37" s="566">
        <v>73862963</v>
      </c>
      <c r="CZ37" s="567"/>
      <c r="DA37" s="567"/>
      <c r="DB37" s="567"/>
      <c r="DC37" s="567"/>
      <c r="DD37" s="567"/>
      <c r="DE37" s="567"/>
      <c r="DF37" s="568"/>
      <c r="DG37" s="566">
        <v>73862963</v>
      </c>
      <c r="DH37" s="567"/>
      <c r="DI37" s="567"/>
      <c r="DJ37" s="567"/>
      <c r="DK37" s="567"/>
      <c r="DL37" s="567"/>
      <c r="DM37" s="567"/>
      <c r="DN37" s="567"/>
      <c r="DO37" s="567"/>
      <c r="DP37" s="567"/>
      <c r="DQ37" s="568"/>
      <c r="DR37" s="563">
        <v>26.2</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491138881</v>
      </c>
      <c r="S38" s="576"/>
      <c r="T38" s="576"/>
      <c r="U38" s="576"/>
      <c r="V38" s="576"/>
      <c r="W38" s="576"/>
      <c r="X38" s="576"/>
      <c r="Y38" s="577"/>
      <c r="Z38" s="578">
        <v>100</v>
      </c>
      <c r="AA38" s="640"/>
      <c r="AB38" s="640"/>
      <c r="AC38" s="641"/>
      <c r="AD38" s="581">
        <v>280861218</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10994548</v>
      </c>
      <c r="CN38" s="567"/>
      <c r="CO38" s="567"/>
      <c r="CP38" s="567"/>
      <c r="CQ38" s="567"/>
      <c r="CR38" s="567"/>
      <c r="CS38" s="567"/>
      <c r="CT38" s="568"/>
      <c r="CU38" s="563">
        <v>2.2999999999999998</v>
      </c>
      <c r="CV38" s="564"/>
      <c r="CW38" s="564"/>
      <c r="CX38" s="565"/>
      <c r="CY38" s="566">
        <v>6106706</v>
      </c>
      <c r="CZ38" s="567"/>
      <c r="DA38" s="567"/>
      <c r="DB38" s="567"/>
      <c r="DC38" s="567"/>
      <c r="DD38" s="567"/>
      <c r="DE38" s="567"/>
      <c r="DF38" s="568"/>
      <c r="DG38" s="566">
        <v>6073752</v>
      </c>
      <c r="DH38" s="567"/>
      <c r="DI38" s="567"/>
      <c r="DJ38" s="567"/>
      <c r="DK38" s="567"/>
      <c r="DL38" s="567"/>
      <c r="DM38" s="567"/>
      <c r="DN38" s="567"/>
      <c r="DO38" s="567"/>
      <c r="DP38" s="567"/>
      <c r="DQ38" s="568"/>
      <c r="DR38" s="563">
        <v>2.2000000000000002</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60690316</v>
      </c>
      <c r="CN39" s="561"/>
      <c r="CO39" s="561"/>
      <c r="CP39" s="561"/>
      <c r="CQ39" s="561"/>
      <c r="CR39" s="561"/>
      <c r="CS39" s="561"/>
      <c r="CT39" s="562"/>
      <c r="CU39" s="563">
        <v>12.9</v>
      </c>
      <c r="CV39" s="564"/>
      <c r="CW39" s="564"/>
      <c r="CX39" s="565"/>
      <c r="CY39" s="566">
        <v>60451618</v>
      </c>
      <c r="CZ39" s="567"/>
      <c r="DA39" s="567"/>
      <c r="DB39" s="567"/>
      <c r="DC39" s="567"/>
      <c r="DD39" s="567"/>
      <c r="DE39" s="567"/>
      <c r="DF39" s="568"/>
      <c r="DG39" s="566">
        <v>60451618</v>
      </c>
      <c r="DH39" s="567"/>
      <c r="DI39" s="567"/>
      <c r="DJ39" s="567"/>
      <c r="DK39" s="567"/>
      <c r="DL39" s="567"/>
      <c r="DM39" s="567"/>
      <c r="DN39" s="567"/>
      <c r="DO39" s="567"/>
      <c r="DP39" s="567"/>
      <c r="DQ39" s="568"/>
      <c r="DR39" s="563">
        <v>21.4</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60688964</v>
      </c>
      <c r="CN40" s="567"/>
      <c r="CO40" s="567"/>
      <c r="CP40" s="567"/>
      <c r="CQ40" s="567"/>
      <c r="CR40" s="567"/>
      <c r="CS40" s="567"/>
      <c r="CT40" s="568"/>
      <c r="CU40" s="563">
        <v>12.9</v>
      </c>
      <c r="CV40" s="564"/>
      <c r="CW40" s="564"/>
      <c r="CX40" s="565"/>
      <c r="CY40" s="566">
        <v>60450266</v>
      </c>
      <c r="CZ40" s="567"/>
      <c r="DA40" s="567"/>
      <c r="DB40" s="567"/>
      <c r="DC40" s="567"/>
      <c r="DD40" s="567"/>
      <c r="DE40" s="567"/>
      <c r="DF40" s="568"/>
      <c r="DG40" s="566">
        <v>60450266</v>
      </c>
      <c r="DH40" s="567"/>
      <c r="DI40" s="567"/>
      <c r="DJ40" s="567"/>
      <c r="DK40" s="567"/>
      <c r="DL40" s="567"/>
      <c r="DM40" s="567"/>
      <c r="DN40" s="567"/>
      <c r="DO40" s="567"/>
      <c r="DP40" s="567"/>
      <c r="DQ40" s="568"/>
      <c r="DR40" s="563">
        <v>21.4</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56848489</v>
      </c>
      <c r="CN41" s="561"/>
      <c r="CO41" s="561"/>
      <c r="CP41" s="561"/>
      <c r="CQ41" s="561"/>
      <c r="CR41" s="561"/>
      <c r="CS41" s="561"/>
      <c r="CT41" s="562"/>
      <c r="CU41" s="563">
        <v>12.1</v>
      </c>
      <c r="CV41" s="564"/>
      <c r="CW41" s="564"/>
      <c r="CX41" s="565"/>
      <c r="CY41" s="566">
        <v>56610333</v>
      </c>
      <c r="CZ41" s="567"/>
      <c r="DA41" s="567"/>
      <c r="DB41" s="567"/>
      <c r="DC41" s="567"/>
      <c r="DD41" s="567"/>
      <c r="DE41" s="567"/>
      <c r="DF41" s="568"/>
      <c r="DG41" s="566">
        <v>56610333</v>
      </c>
      <c r="DH41" s="567"/>
      <c r="DI41" s="567"/>
      <c r="DJ41" s="567"/>
      <c r="DK41" s="567"/>
      <c r="DL41" s="567"/>
      <c r="DM41" s="567"/>
      <c r="DN41" s="567"/>
      <c r="DO41" s="567"/>
      <c r="DP41" s="567"/>
      <c r="DQ41" s="568"/>
      <c r="DR41" s="563">
        <v>20.100000000000001</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99.6</v>
      </c>
      <c r="BE42" s="614"/>
      <c r="BF42" s="614"/>
      <c r="BG42" s="614"/>
      <c r="BH42" s="614"/>
      <c r="BI42" s="614">
        <v>99.2</v>
      </c>
      <c r="BJ42" s="614"/>
      <c r="BK42" s="614"/>
      <c r="BL42" s="614"/>
      <c r="BM42" s="615"/>
      <c r="BN42" s="616">
        <v>99.6</v>
      </c>
      <c r="BO42" s="614"/>
      <c r="BP42" s="614"/>
      <c r="BQ42" s="614"/>
      <c r="BR42" s="614"/>
      <c r="BS42" s="614">
        <v>99.2</v>
      </c>
      <c r="BT42" s="614"/>
      <c r="BU42" s="614"/>
      <c r="BV42" s="614"/>
      <c r="BW42" s="615"/>
      <c r="BY42" s="592"/>
      <c r="BZ42" s="593"/>
      <c r="CA42" s="557" t="s">
        <v>303</v>
      </c>
      <c r="CB42" s="558"/>
      <c r="CC42" s="558"/>
      <c r="CD42" s="558"/>
      <c r="CE42" s="558"/>
      <c r="CF42" s="558"/>
      <c r="CG42" s="558"/>
      <c r="CH42" s="558"/>
      <c r="CI42" s="558"/>
      <c r="CJ42" s="558"/>
      <c r="CK42" s="558"/>
      <c r="CL42" s="559"/>
      <c r="CM42" s="560">
        <v>3840475</v>
      </c>
      <c r="CN42" s="567"/>
      <c r="CO42" s="567"/>
      <c r="CP42" s="567"/>
      <c r="CQ42" s="567"/>
      <c r="CR42" s="567"/>
      <c r="CS42" s="567"/>
      <c r="CT42" s="568"/>
      <c r="CU42" s="563">
        <v>0.8</v>
      </c>
      <c r="CV42" s="564"/>
      <c r="CW42" s="564"/>
      <c r="CX42" s="565"/>
      <c r="CY42" s="566">
        <v>3839933</v>
      </c>
      <c r="CZ42" s="567"/>
      <c r="DA42" s="567"/>
      <c r="DB42" s="567"/>
      <c r="DC42" s="567"/>
      <c r="DD42" s="567"/>
      <c r="DE42" s="567"/>
      <c r="DF42" s="568"/>
      <c r="DG42" s="566">
        <v>3839933</v>
      </c>
      <c r="DH42" s="567"/>
      <c r="DI42" s="567"/>
      <c r="DJ42" s="567"/>
      <c r="DK42" s="567"/>
      <c r="DL42" s="567"/>
      <c r="DM42" s="567"/>
      <c r="DN42" s="567"/>
      <c r="DO42" s="567"/>
      <c r="DP42" s="567"/>
      <c r="DQ42" s="568"/>
      <c r="DR42" s="563">
        <v>1.4</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99.4</v>
      </c>
      <c r="BE43" s="621"/>
      <c r="BF43" s="621"/>
      <c r="BG43" s="621"/>
      <c r="BH43" s="621"/>
      <c r="BI43" s="621">
        <v>98</v>
      </c>
      <c r="BJ43" s="621"/>
      <c r="BK43" s="621"/>
      <c r="BL43" s="621"/>
      <c r="BM43" s="622"/>
      <c r="BN43" s="620">
        <v>99.3</v>
      </c>
      <c r="BO43" s="621"/>
      <c r="BP43" s="621"/>
      <c r="BQ43" s="621"/>
      <c r="BR43" s="621"/>
      <c r="BS43" s="621">
        <v>97.9</v>
      </c>
      <c r="BT43" s="621"/>
      <c r="BU43" s="621"/>
      <c r="BV43" s="621"/>
      <c r="BW43" s="622"/>
      <c r="BY43" s="594"/>
      <c r="BZ43" s="595"/>
      <c r="CA43" s="557" t="s">
        <v>306</v>
      </c>
      <c r="CB43" s="558"/>
      <c r="CC43" s="558"/>
      <c r="CD43" s="558"/>
      <c r="CE43" s="558"/>
      <c r="CF43" s="558"/>
      <c r="CG43" s="558"/>
      <c r="CH43" s="558"/>
      <c r="CI43" s="558"/>
      <c r="CJ43" s="558"/>
      <c r="CK43" s="558"/>
      <c r="CL43" s="559"/>
      <c r="CM43" s="560">
        <v>1352</v>
      </c>
      <c r="CN43" s="561"/>
      <c r="CO43" s="561"/>
      <c r="CP43" s="561"/>
      <c r="CQ43" s="561"/>
      <c r="CR43" s="561"/>
      <c r="CS43" s="561"/>
      <c r="CT43" s="562"/>
      <c r="CU43" s="563">
        <v>0</v>
      </c>
      <c r="CV43" s="564"/>
      <c r="CW43" s="564"/>
      <c r="CX43" s="565"/>
      <c r="CY43" s="566">
        <v>1352</v>
      </c>
      <c r="CZ43" s="567"/>
      <c r="DA43" s="567"/>
      <c r="DB43" s="567"/>
      <c r="DC43" s="567"/>
      <c r="DD43" s="567"/>
      <c r="DE43" s="567"/>
      <c r="DF43" s="568"/>
      <c r="DG43" s="566">
        <v>1352</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99.8</v>
      </c>
      <c r="BE44" s="618"/>
      <c r="BF44" s="618"/>
      <c r="BG44" s="618"/>
      <c r="BH44" s="618"/>
      <c r="BI44" s="618">
        <v>99.5</v>
      </c>
      <c r="BJ44" s="618"/>
      <c r="BK44" s="618"/>
      <c r="BL44" s="618"/>
      <c r="BM44" s="619"/>
      <c r="BN44" s="617">
        <v>99.8</v>
      </c>
      <c r="BO44" s="618"/>
      <c r="BP44" s="618"/>
      <c r="BQ44" s="618"/>
      <c r="BR44" s="618"/>
      <c r="BS44" s="618">
        <v>99.6</v>
      </c>
      <c r="BT44" s="618"/>
      <c r="BU44" s="618"/>
      <c r="BV44" s="618"/>
      <c r="BW44" s="619"/>
      <c r="BY44" s="557" t="s">
        <v>308</v>
      </c>
      <c r="BZ44" s="558"/>
      <c r="CA44" s="558"/>
      <c r="CB44" s="558"/>
      <c r="CC44" s="558"/>
      <c r="CD44" s="558"/>
      <c r="CE44" s="558"/>
      <c r="CF44" s="558"/>
      <c r="CG44" s="558"/>
      <c r="CH44" s="558"/>
      <c r="CI44" s="558"/>
      <c r="CJ44" s="558"/>
      <c r="CK44" s="558"/>
      <c r="CL44" s="559"/>
      <c r="CM44" s="560">
        <v>205028560</v>
      </c>
      <c r="CN44" s="567"/>
      <c r="CO44" s="567"/>
      <c r="CP44" s="567"/>
      <c r="CQ44" s="567"/>
      <c r="CR44" s="567"/>
      <c r="CS44" s="567"/>
      <c r="CT44" s="568"/>
      <c r="CU44" s="563">
        <v>43.5</v>
      </c>
      <c r="CV44" s="564"/>
      <c r="CW44" s="564"/>
      <c r="CX44" s="565"/>
      <c r="CY44" s="566">
        <v>144989977</v>
      </c>
      <c r="CZ44" s="567"/>
      <c r="DA44" s="567"/>
      <c r="DB44" s="567"/>
      <c r="DC44" s="567"/>
      <c r="DD44" s="567"/>
      <c r="DE44" s="567"/>
      <c r="DF44" s="568"/>
      <c r="DG44" s="566">
        <v>91331413</v>
      </c>
      <c r="DH44" s="567"/>
      <c r="DI44" s="567"/>
      <c r="DJ44" s="567"/>
      <c r="DK44" s="567"/>
      <c r="DL44" s="567"/>
      <c r="DM44" s="567"/>
      <c r="DN44" s="567"/>
      <c r="DO44" s="567"/>
      <c r="DP44" s="567"/>
      <c r="DQ44" s="568"/>
      <c r="DR44" s="563">
        <v>32.4</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745607</v>
      </c>
      <c r="BE45" s="612"/>
      <c r="BF45" s="612"/>
      <c r="BG45" s="612"/>
      <c r="BH45" s="612"/>
      <c r="BI45" s="612"/>
      <c r="BJ45" s="612"/>
      <c r="BK45" s="612"/>
      <c r="BL45" s="612"/>
      <c r="BM45" s="613"/>
      <c r="BN45" s="611">
        <v>1628162</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19363230</v>
      </c>
      <c r="CN45" s="561"/>
      <c r="CO45" s="561"/>
      <c r="CP45" s="561"/>
      <c r="CQ45" s="561"/>
      <c r="CR45" s="561"/>
      <c r="CS45" s="561"/>
      <c r="CT45" s="562"/>
      <c r="CU45" s="563">
        <v>4.0999999999999996</v>
      </c>
      <c r="CV45" s="564"/>
      <c r="CW45" s="564"/>
      <c r="CX45" s="565"/>
      <c r="CY45" s="566">
        <v>13789294</v>
      </c>
      <c r="CZ45" s="567"/>
      <c r="DA45" s="567"/>
      <c r="DB45" s="567"/>
      <c r="DC45" s="567"/>
      <c r="DD45" s="567"/>
      <c r="DE45" s="567"/>
      <c r="DF45" s="568"/>
      <c r="DG45" s="566">
        <v>13282666</v>
      </c>
      <c r="DH45" s="567"/>
      <c r="DI45" s="567"/>
      <c r="DJ45" s="567"/>
      <c r="DK45" s="567"/>
      <c r="DL45" s="567"/>
      <c r="DM45" s="567"/>
      <c r="DN45" s="567"/>
      <c r="DO45" s="567"/>
      <c r="DP45" s="567"/>
      <c r="DQ45" s="568"/>
      <c r="DR45" s="563">
        <v>4.7</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745607</v>
      </c>
      <c r="BE46" s="603"/>
      <c r="BF46" s="603"/>
      <c r="BG46" s="603"/>
      <c r="BH46" s="603"/>
      <c r="BI46" s="603"/>
      <c r="BJ46" s="603"/>
      <c r="BK46" s="603"/>
      <c r="BL46" s="603"/>
      <c r="BM46" s="604"/>
      <c r="BN46" s="602">
        <v>1628162</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7053635</v>
      </c>
      <c r="CN46" s="567"/>
      <c r="CO46" s="567"/>
      <c r="CP46" s="567"/>
      <c r="CQ46" s="567"/>
      <c r="CR46" s="567"/>
      <c r="CS46" s="567"/>
      <c r="CT46" s="568"/>
      <c r="CU46" s="563">
        <v>1.5</v>
      </c>
      <c r="CV46" s="564"/>
      <c r="CW46" s="564"/>
      <c r="CX46" s="565"/>
      <c r="CY46" s="566">
        <v>4901007</v>
      </c>
      <c r="CZ46" s="567"/>
      <c r="DA46" s="567"/>
      <c r="DB46" s="567"/>
      <c r="DC46" s="567"/>
      <c r="DD46" s="567"/>
      <c r="DE46" s="567"/>
      <c r="DF46" s="568"/>
      <c r="DG46" s="566">
        <v>4901007</v>
      </c>
      <c r="DH46" s="567"/>
      <c r="DI46" s="567"/>
      <c r="DJ46" s="567"/>
      <c r="DK46" s="567"/>
      <c r="DL46" s="567"/>
      <c r="DM46" s="567"/>
      <c r="DN46" s="567"/>
      <c r="DO46" s="567"/>
      <c r="DP46" s="567"/>
      <c r="DQ46" s="568"/>
      <c r="DR46" s="563">
        <v>1.7</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118134036</v>
      </c>
      <c r="CN47" s="561"/>
      <c r="CO47" s="561"/>
      <c r="CP47" s="561"/>
      <c r="CQ47" s="561"/>
      <c r="CR47" s="561"/>
      <c r="CS47" s="561"/>
      <c r="CT47" s="562"/>
      <c r="CU47" s="563">
        <v>25.1</v>
      </c>
      <c r="CV47" s="564"/>
      <c r="CW47" s="564"/>
      <c r="CX47" s="565"/>
      <c r="CY47" s="566">
        <v>106388841</v>
      </c>
      <c r="CZ47" s="567"/>
      <c r="DA47" s="567"/>
      <c r="DB47" s="567"/>
      <c r="DC47" s="567"/>
      <c r="DD47" s="567"/>
      <c r="DE47" s="567"/>
      <c r="DF47" s="568"/>
      <c r="DG47" s="566">
        <v>67820484</v>
      </c>
      <c r="DH47" s="567"/>
      <c r="DI47" s="567"/>
      <c r="DJ47" s="567"/>
      <c r="DK47" s="567"/>
      <c r="DL47" s="567"/>
      <c r="DM47" s="567"/>
      <c r="DN47" s="567"/>
      <c r="DO47" s="567"/>
      <c r="DP47" s="567"/>
      <c r="DQ47" s="568"/>
      <c r="DR47" s="563">
        <v>24.1</v>
      </c>
      <c r="DS47" s="564"/>
      <c r="DT47" s="564"/>
      <c r="DU47" s="564"/>
      <c r="DV47" s="564"/>
      <c r="DW47" s="564"/>
      <c r="DX47" s="596"/>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5695769</v>
      </c>
      <c r="CN48" s="567"/>
      <c r="CO48" s="567"/>
      <c r="CP48" s="567"/>
      <c r="CQ48" s="567"/>
      <c r="CR48" s="567"/>
      <c r="CS48" s="567"/>
      <c r="CT48" s="568"/>
      <c r="CU48" s="563">
        <v>1.2</v>
      </c>
      <c r="CV48" s="564"/>
      <c r="CW48" s="564"/>
      <c r="CX48" s="565"/>
      <c r="CY48" s="566">
        <v>5694036</v>
      </c>
      <c r="CZ48" s="567"/>
      <c r="DA48" s="567"/>
      <c r="DB48" s="567"/>
      <c r="DC48" s="567"/>
      <c r="DD48" s="567"/>
      <c r="DE48" s="567"/>
      <c r="DF48" s="568"/>
      <c r="DG48" s="566">
        <v>5203637</v>
      </c>
      <c r="DH48" s="567"/>
      <c r="DI48" s="567"/>
      <c r="DJ48" s="567"/>
      <c r="DK48" s="567"/>
      <c r="DL48" s="567"/>
      <c r="DM48" s="567"/>
      <c r="DN48" s="567"/>
      <c r="DO48" s="567"/>
      <c r="DP48" s="567"/>
      <c r="DQ48" s="568"/>
      <c r="DR48" s="563">
        <v>1.8</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16848410</v>
      </c>
      <c r="CN49" s="561"/>
      <c r="CO49" s="561"/>
      <c r="CP49" s="561"/>
      <c r="CQ49" s="561"/>
      <c r="CR49" s="561"/>
      <c r="CS49" s="561"/>
      <c r="CT49" s="562"/>
      <c r="CU49" s="563">
        <v>3.6</v>
      </c>
      <c r="CV49" s="564"/>
      <c r="CW49" s="564"/>
      <c r="CX49" s="565"/>
      <c r="CY49" s="566">
        <v>14092686</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500</v>
      </c>
      <c r="CN50" s="567"/>
      <c r="CO50" s="567"/>
      <c r="CP50" s="567"/>
      <c r="CQ50" s="567"/>
      <c r="CR50" s="567"/>
      <c r="CS50" s="567"/>
      <c r="CT50" s="568"/>
      <c r="CU50" s="563">
        <v>0</v>
      </c>
      <c r="CV50" s="564"/>
      <c r="CW50" s="564"/>
      <c r="CX50" s="565"/>
      <c r="CY50" s="566">
        <v>494</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37932980</v>
      </c>
      <c r="CN51" s="561"/>
      <c r="CO51" s="561"/>
      <c r="CP51" s="561"/>
      <c r="CQ51" s="561"/>
      <c r="CR51" s="561"/>
      <c r="CS51" s="561"/>
      <c r="CT51" s="562"/>
      <c r="CU51" s="563">
        <v>8.1</v>
      </c>
      <c r="CV51" s="564"/>
      <c r="CW51" s="564"/>
      <c r="CX51" s="565"/>
      <c r="CY51" s="566">
        <v>123619</v>
      </c>
      <c r="CZ51" s="567"/>
      <c r="DA51" s="567"/>
      <c r="DB51" s="567"/>
      <c r="DC51" s="567"/>
      <c r="DD51" s="567"/>
      <c r="DE51" s="567"/>
      <c r="DF51" s="568"/>
      <c r="DG51" s="566">
        <v>123619</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71223627</v>
      </c>
      <c r="CN53" s="561"/>
      <c r="CO53" s="561"/>
      <c r="CP53" s="561"/>
      <c r="CQ53" s="561"/>
      <c r="CR53" s="561"/>
      <c r="CS53" s="561"/>
      <c r="CT53" s="562"/>
      <c r="CU53" s="563">
        <v>15.1</v>
      </c>
      <c r="CV53" s="564"/>
      <c r="CW53" s="564"/>
      <c r="CX53" s="565"/>
      <c r="CY53" s="566">
        <v>6004291</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1064916</v>
      </c>
      <c r="CN54" s="561"/>
      <c r="CO54" s="561"/>
      <c r="CP54" s="561"/>
      <c r="CQ54" s="561"/>
      <c r="CR54" s="561"/>
      <c r="CS54" s="561"/>
      <c r="CT54" s="562"/>
      <c r="CU54" s="563">
        <v>0.2</v>
      </c>
      <c r="CV54" s="564"/>
      <c r="CW54" s="564"/>
      <c r="CX54" s="565"/>
      <c r="CY54" s="566">
        <v>75203</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70979525</v>
      </c>
      <c r="CN55" s="561"/>
      <c r="CO55" s="561"/>
      <c r="CP55" s="561"/>
      <c r="CQ55" s="561"/>
      <c r="CR55" s="561"/>
      <c r="CS55" s="561"/>
      <c r="CT55" s="562"/>
      <c r="CU55" s="563">
        <v>15.1</v>
      </c>
      <c r="CV55" s="564"/>
      <c r="CW55" s="564"/>
      <c r="CX55" s="565"/>
      <c r="CY55" s="566">
        <v>5999053</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327</v>
      </c>
      <c r="CB56" s="558"/>
      <c r="CC56" s="558"/>
      <c r="CD56" s="558"/>
      <c r="CE56" s="558"/>
      <c r="CF56" s="558"/>
      <c r="CG56" s="558"/>
      <c r="CH56" s="558"/>
      <c r="CI56" s="558"/>
      <c r="CJ56" s="558"/>
      <c r="CK56" s="558"/>
      <c r="CL56" s="559"/>
      <c r="CM56" s="560">
        <v>37854549</v>
      </c>
      <c r="CN56" s="561"/>
      <c r="CO56" s="561"/>
      <c r="CP56" s="561"/>
      <c r="CQ56" s="561"/>
      <c r="CR56" s="561"/>
      <c r="CS56" s="561"/>
      <c r="CT56" s="562"/>
      <c r="CU56" s="563">
        <v>8</v>
      </c>
      <c r="CV56" s="564"/>
      <c r="CW56" s="564"/>
      <c r="CX56" s="565"/>
      <c r="CY56" s="566">
        <v>1159027</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29217906</v>
      </c>
      <c r="CN57" s="561"/>
      <c r="CO57" s="561"/>
      <c r="CP57" s="561"/>
      <c r="CQ57" s="561"/>
      <c r="CR57" s="561"/>
      <c r="CS57" s="561"/>
      <c r="CT57" s="562"/>
      <c r="CU57" s="563">
        <v>6.2</v>
      </c>
      <c r="CV57" s="564"/>
      <c r="CW57" s="564"/>
      <c r="CX57" s="565"/>
      <c r="CY57" s="566">
        <v>4628071</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244102</v>
      </c>
      <c r="CN58" s="561"/>
      <c r="CO58" s="561"/>
      <c r="CP58" s="561"/>
      <c r="CQ58" s="561"/>
      <c r="CR58" s="561"/>
      <c r="CS58" s="561"/>
      <c r="CT58" s="562"/>
      <c r="CU58" s="563">
        <v>0.1</v>
      </c>
      <c r="CV58" s="564"/>
      <c r="CW58" s="564"/>
      <c r="CX58" s="565"/>
      <c r="CY58" s="566">
        <v>5238</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471173633</v>
      </c>
      <c r="CN60" s="576"/>
      <c r="CO60" s="576"/>
      <c r="CP60" s="576"/>
      <c r="CQ60" s="576"/>
      <c r="CR60" s="576"/>
      <c r="CS60" s="576"/>
      <c r="CT60" s="577"/>
      <c r="CU60" s="578">
        <v>100</v>
      </c>
      <c r="CV60" s="579"/>
      <c r="CW60" s="579"/>
      <c r="CX60" s="580"/>
      <c r="CY60" s="581">
        <v>323612382</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qS+G2tw1o8+vG/A8rU6JsXsC+lboT39W889N9yEqBjmeRvdB/D6pJJY6uxn608RKO/6vDKdgdj5T0nwzu+3mJw==" saltValue="PkGS/6xINObh3/3Yeatlf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354</v>
      </c>
      <c r="C7" s="1005"/>
      <c r="D7" s="1005"/>
      <c r="E7" s="1005"/>
      <c r="F7" s="1005"/>
      <c r="G7" s="1005"/>
      <c r="H7" s="1005"/>
      <c r="I7" s="1005"/>
      <c r="J7" s="1005"/>
      <c r="K7" s="1005"/>
      <c r="L7" s="1005"/>
      <c r="M7" s="1005"/>
      <c r="N7" s="1005"/>
      <c r="O7" s="1005"/>
      <c r="P7" s="1006"/>
      <c r="Q7" s="1068">
        <v>521855</v>
      </c>
      <c r="R7" s="1069"/>
      <c r="S7" s="1069"/>
      <c r="T7" s="1069"/>
      <c r="U7" s="1069"/>
      <c r="V7" s="1069">
        <v>502324</v>
      </c>
      <c r="W7" s="1069"/>
      <c r="X7" s="1069"/>
      <c r="Y7" s="1069"/>
      <c r="Z7" s="1069"/>
      <c r="AA7" s="1069">
        <v>19531</v>
      </c>
      <c r="AB7" s="1069"/>
      <c r="AC7" s="1069"/>
      <c r="AD7" s="1069"/>
      <c r="AE7" s="1070"/>
      <c r="AF7" s="1071">
        <v>7827</v>
      </c>
      <c r="AG7" s="1072"/>
      <c r="AH7" s="1072"/>
      <c r="AI7" s="1072"/>
      <c r="AJ7" s="1073"/>
      <c r="AK7" s="1074">
        <v>15267</v>
      </c>
      <c r="AL7" s="1075"/>
      <c r="AM7" s="1075"/>
      <c r="AN7" s="1075"/>
      <c r="AO7" s="1075"/>
      <c r="AP7" s="1075">
        <v>765913</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539</v>
      </c>
      <c r="BT7" s="1066" t="s">
        <v>539</v>
      </c>
      <c r="BU7" s="1066" t="s">
        <v>539</v>
      </c>
      <c r="BV7" s="1066" t="s">
        <v>539</v>
      </c>
      <c r="BW7" s="1066" t="s">
        <v>539</v>
      </c>
      <c r="BX7" s="1066" t="s">
        <v>539</v>
      </c>
      <c r="BY7" s="1066" t="s">
        <v>539</v>
      </c>
      <c r="BZ7" s="1066" t="s">
        <v>539</v>
      </c>
      <c r="CA7" s="1066" t="s">
        <v>539</v>
      </c>
      <c r="CB7" s="1066" t="s">
        <v>539</v>
      </c>
      <c r="CC7" s="1066" t="s">
        <v>539</v>
      </c>
      <c r="CD7" s="1066" t="s">
        <v>539</v>
      </c>
      <c r="CE7" s="1066" t="s">
        <v>539</v>
      </c>
      <c r="CF7" s="1066" t="s">
        <v>539</v>
      </c>
      <c r="CG7" s="1078" t="s">
        <v>539</v>
      </c>
      <c r="CH7" s="1062" t="s">
        <v>540</v>
      </c>
      <c r="CI7" s="1063"/>
      <c r="CJ7" s="1063"/>
      <c r="CK7" s="1063"/>
      <c r="CL7" s="1064"/>
      <c r="CM7" s="1062">
        <v>1404</v>
      </c>
      <c r="CN7" s="1063"/>
      <c r="CO7" s="1063"/>
      <c r="CP7" s="1063"/>
      <c r="CQ7" s="1064"/>
      <c r="CR7" s="1062">
        <v>129</v>
      </c>
      <c r="CS7" s="1063"/>
      <c r="CT7" s="1063"/>
      <c r="CU7" s="1063"/>
      <c r="CV7" s="1064"/>
      <c r="CW7" s="1062" t="s">
        <v>569</v>
      </c>
      <c r="CX7" s="1063"/>
      <c r="CY7" s="1063"/>
      <c r="CZ7" s="1063"/>
      <c r="DA7" s="1064"/>
      <c r="DB7" s="1062" t="s">
        <v>569</v>
      </c>
      <c r="DC7" s="1063"/>
      <c r="DD7" s="1063"/>
      <c r="DE7" s="1063"/>
      <c r="DF7" s="1064"/>
      <c r="DG7" s="1062" t="s">
        <v>475</v>
      </c>
      <c r="DH7" s="1063"/>
      <c r="DI7" s="1063"/>
      <c r="DJ7" s="1063"/>
      <c r="DK7" s="1064"/>
      <c r="DL7" s="1062" t="s">
        <v>475</v>
      </c>
      <c r="DM7" s="1063"/>
      <c r="DN7" s="1063"/>
      <c r="DO7" s="1063"/>
      <c r="DP7" s="1064"/>
      <c r="DQ7" s="1062" t="s">
        <v>475</v>
      </c>
      <c r="DR7" s="1063"/>
      <c r="DS7" s="1063"/>
      <c r="DT7" s="1063"/>
      <c r="DU7" s="1064"/>
      <c r="DV7" s="1065"/>
      <c r="DW7" s="1066"/>
      <c r="DX7" s="1066"/>
      <c r="DY7" s="1066"/>
      <c r="DZ7" s="1067"/>
      <c r="EA7" s="213"/>
    </row>
    <row r="8" spans="1:131" s="214" customFormat="1" ht="26.25" customHeight="1" x14ac:dyDescent="0.2">
      <c r="A8" s="217">
        <v>2</v>
      </c>
      <c r="B8" s="990" t="s">
        <v>355</v>
      </c>
      <c r="C8" s="991"/>
      <c r="D8" s="991"/>
      <c r="E8" s="991"/>
      <c r="F8" s="991"/>
      <c r="G8" s="991"/>
      <c r="H8" s="991"/>
      <c r="I8" s="991"/>
      <c r="J8" s="991"/>
      <c r="K8" s="991"/>
      <c r="L8" s="991"/>
      <c r="M8" s="991"/>
      <c r="N8" s="991"/>
      <c r="O8" s="991"/>
      <c r="P8" s="992"/>
      <c r="Q8" s="996">
        <v>94</v>
      </c>
      <c r="R8" s="994"/>
      <c r="S8" s="994"/>
      <c r="T8" s="994"/>
      <c r="U8" s="994"/>
      <c r="V8" s="994">
        <v>73</v>
      </c>
      <c r="W8" s="994"/>
      <c r="X8" s="994"/>
      <c r="Y8" s="994"/>
      <c r="Z8" s="994"/>
      <c r="AA8" s="994">
        <v>21</v>
      </c>
      <c r="AB8" s="994"/>
      <c r="AC8" s="994"/>
      <c r="AD8" s="994"/>
      <c r="AE8" s="997"/>
      <c r="AF8" s="1047" t="s">
        <v>118</v>
      </c>
      <c r="AG8" s="1048"/>
      <c r="AH8" s="1048"/>
      <c r="AI8" s="1048"/>
      <c r="AJ8" s="1049"/>
      <c r="AK8" s="1043">
        <v>5</v>
      </c>
      <c r="AL8" s="1044"/>
      <c r="AM8" s="1044"/>
      <c r="AN8" s="1044"/>
      <c r="AO8" s="1044"/>
      <c r="AP8" s="1044">
        <v>122</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541</v>
      </c>
      <c r="BT8" s="944" t="s">
        <v>541</v>
      </c>
      <c r="BU8" s="944" t="s">
        <v>541</v>
      </c>
      <c r="BV8" s="944" t="s">
        <v>541</v>
      </c>
      <c r="BW8" s="944" t="s">
        <v>541</v>
      </c>
      <c r="BX8" s="944" t="s">
        <v>541</v>
      </c>
      <c r="BY8" s="944" t="s">
        <v>541</v>
      </c>
      <c r="BZ8" s="944" t="s">
        <v>541</v>
      </c>
      <c r="CA8" s="944" t="s">
        <v>541</v>
      </c>
      <c r="CB8" s="944" t="s">
        <v>541</v>
      </c>
      <c r="CC8" s="944" t="s">
        <v>541</v>
      </c>
      <c r="CD8" s="944" t="s">
        <v>541</v>
      </c>
      <c r="CE8" s="944" t="s">
        <v>541</v>
      </c>
      <c r="CF8" s="944" t="s">
        <v>541</v>
      </c>
      <c r="CG8" s="965" t="s">
        <v>541</v>
      </c>
      <c r="CH8" s="940" t="s">
        <v>569</v>
      </c>
      <c r="CI8" s="941"/>
      <c r="CJ8" s="941"/>
      <c r="CK8" s="941"/>
      <c r="CL8" s="942"/>
      <c r="CM8" s="940">
        <v>275</v>
      </c>
      <c r="CN8" s="941"/>
      <c r="CO8" s="941"/>
      <c r="CP8" s="941"/>
      <c r="CQ8" s="942"/>
      <c r="CR8" s="940">
        <v>235</v>
      </c>
      <c r="CS8" s="941"/>
      <c r="CT8" s="941"/>
      <c r="CU8" s="941"/>
      <c r="CV8" s="942"/>
      <c r="CW8" s="940" t="s">
        <v>569</v>
      </c>
      <c r="CX8" s="941"/>
      <c r="CY8" s="941"/>
      <c r="CZ8" s="941"/>
      <c r="DA8" s="942"/>
      <c r="DB8" s="940" t="s">
        <v>569</v>
      </c>
      <c r="DC8" s="941"/>
      <c r="DD8" s="941"/>
      <c r="DE8" s="941"/>
      <c r="DF8" s="942"/>
      <c r="DG8" s="940" t="s">
        <v>475</v>
      </c>
      <c r="DH8" s="941"/>
      <c r="DI8" s="941"/>
      <c r="DJ8" s="941"/>
      <c r="DK8" s="942"/>
      <c r="DL8" s="940" t="s">
        <v>475</v>
      </c>
      <c r="DM8" s="941"/>
      <c r="DN8" s="941"/>
      <c r="DO8" s="941"/>
      <c r="DP8" s="942"/>
      <c r="DQ8" s="940" t="s">
        <v>475</v>
      </c>
      <c r="DR8" s="941"/>
      <c r="DS8" s="941"/>
      <c r="DT8" s="941"/>
      <c r="DU8" s="942"/>
      <c r="DV8" s="943"/>
      <c r="DW8" s="944"/>
      <c r="DX8" s="944"/>
      <c r="DY8" s="944"/>
      <c r="DZ8" s="945"/>
      <c r="EA8" s="213"/>
    </row>
    <row r="9" spans="1:131" s="214" customFormat="1" ht="26.25" customHeight="1" x14ac:dyDescent="0.2">
      <c r="A9" s="217">
        <v>3</v>
      </c>
      <c r="B9" s="990" t="s">
        <v>356</v>
      </c>
      <c r="C9" s="991"/>
      <c r="D9" s="991"/>
      <c r="E9" s="991"/>
      <c r="F9" s="991"/>
      <c r="G9" s="991"/>
      <c r="H9" s="991"/>
      <c r="I9" s="991"/>
      <c r="J9" s="991"/>
      <c r="K9" s="991"/>
      <c r="L9" s="991"/>
      <c r="M9" s="991"/>
      <c r="N9" s="991"/>
      <c r="O9" s="991"/>
      <c r="P9" s="992"/>
      <c r="Q9" s="996">
        <v>84</v>
      </c>
      <c r="R9" s="994"/>
      <c r="S9" s="994"/>
      <c r="T9" s="994"/>
      <c r="U9" s="994"/>
      <c r="V9" s="994">
        <v>83</v>
      </c>
      <c r="W9" s="994"/>
      <c r="X9" s="994"/>
      <c r="Y9" s="994"/>
      <c r="Z9" s="994"/>
      <c r="AA9" s="994">
        <v>1</v>
      </c>
      <c r="AB9" s="994"/>
      <c r="AC9" s="994"/>
      <c r="AD9" s="994"/>
      <c r="AE9" s="997"/>
      <c r="AF9" s="1047" t="s">
        <v>118</v>
      </c>
      <c r="AG9" s="1048"/>
      <c r="AH9" s="1048"/>
      <c r="AI9" s="1048"/>
      <c r="AJ9" s="1049"/>
      <c r="AK9" s="1043" t="s">
        <v>475</v>
      </c>
      <c r="AL9" s="1044"/>
      <c r="AM9" s="1044"/>
      <c r="AN9" s="1044"/>
      <c r="AO9" s="1044"/>
      <c r="AP9" s="1044">
        <v>10090</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542</v>
      </c>
      <c r="BT9" s="944" t="s">
        <v>542</v>
      </c>
      <c r="BU9" s="944" t="s">
        <v>542</v>
      </c>
      <c r="BV9" s="944" t="s">
        <v>542</v>
      </c>
      <c r="BW9" s="944" t="s">
        <v>542</v>
      </c>
      <c r="BX9" s="944" t="s">
        <v>542</v>
      </c>
      <c r="BY9" s="944" t="s">
        <v>542</v>
      </c>
      <c r="BZ9" s="944" t="s">
        <v>542</v>
      </c>
      <c r="CA9" s="944" t="s">
        <v>542</v>
      </c>
      <c r="CB9" s="944" t="s">
        <v>542</v>
      </c>
      <c r="CC9" s="944" t="s">
        <v>542</v>
      </c>
      <c r="CD9" s="944" t="s">
        <v>542</v>
      </c>
      <c r="CE9" s="944" t="s">
        <v>542</v>
      </c>
      <c r="CF9" s="944" t="s">
        <v>542</v>
      </c>
      <c r="CG9" s="965" t="s">
        <v>542</v>
      </c>
      <c r="CH9" s="940">
        <v>-3</v>
      </c>
      <c r="CI9" s="941"/>
      <c r="CJ9" s="941"/>
      <c r="CK9" s="941"/>
      <c r="CL9" s="942"/>
      <c r="CM9" s="940">
        <v>612</v>
      </c>
      <c r="CN9" s="941"/>
      <c r="CO9" s="941"/>
      <c r="CP9" s="941"/>
      <c r="CQ9" s="942"/>
      <c r="CR9" s="940">
        <v>520</v>
      </c>
      <c r="CS9" s="941"/>
      <c r="CT9" s="941"/>
      <c r="CU9" s="941"/>
      <c r="CV9" s="942"/>
      <c r="CW9" s="940" t="s">
        <v>569</v>
      </c>
      <c r="CX9" s="941"/>
      <c r="CY9" s="941"/>
      <c r="CZ9" s="941"/>
      <c r="DA9" s="942"/>
      <c r="DB9" s="940" t="s">
        <v>569</v>
      </c>
      <c r="DC9" s="941"/>
      <c r="DD9" s="941"/>
      <c r="DE9" s="941"/>
      <c r="DF9" s="942"/>
      <c r="DG9" s="940" t="s">
        <v>475</v>
      </c>
      <c r="DH9" s="941"/>
      <c r="DI9" s="941"/>
      <c r="DJ9" s="941"/>
      <c r="DK9" s="942"/>
      <c r="DL9" s="940" t="s">
        <v>475</v>
      </c>
      <c r="DM9" s="941"/>
      <c r="DN9" s="941"/>
      <c r="DO9" s="941"/>
      <c r="DP9" s="942"/>
      <c r="DQ9" s="940" t="s">
        <v>475</v>
      </c>
      <c r="DR9" s="941"/>
      <c r="DS9" s="941"/>
      <c r="DT9" s="941"/>
      <c r="DU9" s="942"/>
      <c r="DV9" s="943"/>
      <c r="DW9" s="944"/>
      <c r="DX9" s="944"/>
      <c r="DY9" s="944"/>
      <c r="DZ9" s="945"/>
      <c r="EA9" s="213"/>
    </row>
    <row r="10" spans="1:131" s="214" customFormat="1" ht="26.25" customHeight="1" x14ac:dyDescent="0.2">
      <c r="A10" s="217">
        <v>4</v>
      </c>
      <c r="B10" s="990" t="s">
        <v>357</v>
      </c>
      <c r="C10" s="991"/>
      <c r="D10" s="991"/>
      <c r="E10" s="991"/>
      <c r="F10" s="991"/>
      <c r="G10" s="991"/>
      <c r="H10" s="991"/>
      <c r="I10" s="991"/>
      <c r="J10" s="991"/>
      <c r="K10" s="991"/>
      <c r="L10" s="991"/>
      <c r="M10" s="991"/>
      <c r="N10" s="991"/>
      <c r="O10" s="991"/>
      <c r="P10" s="992"/>
      <c r="Q10" s="996">
        <v>94485</v>
      </c>
      <c r="R10" s="994"/>
      <c r="S10" s="994"/>
      <c r="T10" s="994"/>
      <c r="U10" s="994"/>
      <c r="V10" s="994">
        <v>94483</v>
      </c>
      <c r="W10" s="994"/>
      <c r="X10" s="994"/>
      <c r="Y10" s="994"/>
      <c r="Z10" s="994"/>
      <c r="AA10" s="994">
        <v>2</v>
      </c>
      <c r="AB10" s="994"/>
      <c r="AC10" s="994"/>
      <c r="AD10" s="994"/>
      <c r="AE10" s="997"/>
      <c r="AF10" s="1047">
        <v>2</v>
      </c>
      <c r="AG10" s="1048"/>
      <c r="AH10" s="1048"/>
      <c r="AI10" s="1048"/>
      <c r="AJ10" s="1049"/>
      <c r="AK10" s="1043">
        <v>80</v>
      </c>
      <c r="AL10" s="1044"/>
      <c r="AM10" s="1044"/>
      <c r="AN10" s="1044"/>
      <c r="AO10" s="1044"/>
      <c r="AP10" s="1044" t="s">
        <v>475</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543</v>
      </c>
      <c r="BT10" s="944" t="s">
        <v>543</v>
      </c>
      <c r="BU10" s="944" t="s">
        <v>543</v>
      </c>
      <c r="BV10" s="944" t="s">
        <v>543</v>
      </c>
      <c r="BW10" s="944" t="s">
        <v>543</v>
      </c>
      <c r="BX10" s="944" t="s">
        <v>543</v>
      </c>
      <c r="BY10" s="944" t="s">
        <v>543</v>
      </c>
      <c r="BZ10" s="944" t="s">
        <v>543</v>
      </c>
      <c r="CA10" s="944" t="s">
        <v>543</v>
      </c>
      <c r="CB10" s="944" t="s">
        <v>543</v>
      </c>
      <c r="CC10" s="944" t="s">
        <v>543</v>
      </c>
      <c r="CD10" s="944" t="s">
        <v>543</v>
      </c>
      <c r="CE10" s="944" t="s">
        <v>543</v>
      </c>
      <c r="CF10" s="944" t="s">
        <v>543</v>
      </c>
      <c r="CG10" s="965" t="s">
        <v>543</v>
      </c>
      <c r="CH10" s="940">
        <v>-2</v>
      </c>
      <c r="CI10" s="941"/>
      <c r="CJ10" s="941"/>
      <c r="CK10" s="941"/>
      <c r="CL10" s="942"/>
      <c r="CM10" s="940">
        <v>494</v>
      </c>
      <c r="CN10" s="941"/>
      <c r="CO10" s="941"/>
      <c r="CP10" s="941"/>
      <c r="CQ10" s="942"/>
      <c r="CR10" s="940">
        <v>490</v>
      </c>
      <c r="CS10" s="941"/>
      <c r="CT10" s="941"/>
      <c r="CU10" s="941"/>
      <c r="CV10" s="942"/>
      <c r="CW10" s="940" t="s">
        <v>569</v>
      </c>
      <c r="CX10" s="941"/>
      <c r="CY10" s="941"/>
      <c r="CZ10" s="941"/>
      <c r="DA10" s="942"/>
      <c r="DB10" s="940" t="s">
        <v>569</v>
      </c>
      <c r="DC10" s="941"/>
      <c r="DD10" s="941"/>
      <c r="DE10" s="941"/>
      <c r="DF10" s="942"/>
      <c r="DG10" s="940" t="s">
        <v>475</v>
      </c>
      <c r="DH10" s="941"/>
      <c r="DI10" s="941"/>
      <c r="DJ10" s="941"/>
      <c r="DK10" s="942"/>
      <c r="DL10" s="940" t="s">
        <v>475</v>
      </c>
      <c r="DM10" s="941"/>
      <c r="DN10" s="941"/>
      <c r="DO10" s="941"/>
      <c r="DP10" s="942"/>
      <c r="DQ10" s="940" t="s">
        <v>475</v>
      </c>
      <c r="DR10" s="941"/>
      <c r="DS10" s="941"/>
      <c r="DT10" s="941"/>
      <c r="DU10" s="942"/>
      <c r="DV10" s="943"/>
      <c r="DW10" s="944"/>
      <c r="DX10" s="944"/>
      <c r="DY10" s="944"/>
      <c r="DZ10" s="945"/>
      <c r="EA10" s="213"/>
    </row>
    <row r="11" spans="1:131" s="214" customFormat="1" ht="26.25" customHeight="1" x14ac:dyDescent="0.2">
      <c r="A11" s="217">
        <v>5</v>
      </c>
      <c r="B11" s="990" t="s">
        <v>358</v>
      </c>
      <c r="C11" s="991"/>
      <c r="D11" s="991"/>
      <c r="E11" s="991"/>
      <c r="F11" s="991"/>
      <c r="G11" s="991"/>
      <c r="H11" s="991"/>
      <c r="I11" s="991"/>
      <c r="J11" s="991"/>
      <c r="K11" s="991"/>
      <c r="L11" s="991"/>
      <c r="M11" s="991"/>
      <c r="N11" s="991"/>
      <c r="O11" s="991"/>
      <c r="P11" s="992"/>
      <c r="Q11" s="996">
        <v>2875</v>
      </c>
      <c r="R11" s="994"/>
      <c r="S11" s="994"/>
      <c r="T11" s="994"/>
      <c r="U11" s="994"/>
      <c r="V11" s="994">
        <v>2668</v>
      </c>
      <c r="W11" s="994"/>
      <c r="X11" s="994"/>
      <c r="Y11" s="994"/>
      <c r="Z11" s="994"/>
      <c r="AA11" s="994">
        <v>207</v>
      </c>
      <c r="AB11" s="994"/>
      <c r="AC11" s="994"/>
      <c r="AD11" s="994"/>
      <c r="AE11" s="997"/>
      <c r="AF11" s="1047">
        <v>207</v>
      </c>
      <c r="AG11" s="1048"/>
      <c r="AH11" s="1048"/>
      <c r="AI11" s="1048"/>
      <c r="AJ11" s="1049"/>
      <c r="AK11" s="1043">
        <v>0</v>
      </c>
      <c r="AL11" s="1044"/>
      <c r="AM11" s="1044"/>
      <c r="AN11" s="1044"/>
      <c r="AO11" s="1044"/>
      <c r="AP11" s="1044" t="s">
        <v>569</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544</v>
      </c>
      <c r="BT11" s="944" t="s">
        <v>544</v>
      </c>
      <c r="BU11" s="944" t="s">
        <v>544</v>
      </c>
      <c r="BV11" s="944" t="s">
        <v>544</v>
      </c>
      <c r="BW11" s="944" t="s">
        <v>544</v>
      </c>
      <c r="BX11" s="944" t="s">
        <v>544</v>
      </c>
      <c r="BY11" s="944" t="s">
        <v>544</v>
      </c>
      <c r="BZ11" s="944" t="s">
        <v>544</v>
      </c>
      <c r="CA11" s="944" t="s">
        <v>544</v>
      </c>
      <c r="CB11" s="944" t="s">
        <v>544</v>
      </c>
      <c r="CC11" s="944" t="s">
        <v>544</v>
      </c>
      <c r="CD11" s="944" t="s">
        <v>544</v>
      </c>
      <c r="CE11" s="944" t="s">
        <v>544</v>
      </c>
      <c r="CF11" s="944" t="s">
        <v>544</v>
      </c>
      <c r="CG11" s="965" t="s">
        <v>544</v>
      </c>
      <c r="CH11" s="940">
        <v>1</v>
      </c>
      <c r="CI11" s="941"/>
      <c r="CJ11" s="941"/>
      <c r="CK11" s="941"/>
      <c r="CL11" s="942"/>
      <c r="CM11" s="940">
        <v>1558</v>
      </c>
      <c r="CN11" s="941"/>
      <c r="CO11" s="941"/>
      <c r="CP11" s="941"/>
      <c r="CQ11" s="942"/>
      <c r="CR11" s="940">
        <v>1204</v>
      </c>
      <c r="CS11" s="941"/>
      <c r="CT11" s="941"/>
      <c r="CU11" s="941"/>
      <c r="CV11" s="942"/>
      <c r="CW11" s="940" t="s">
        <v>569</v>
      </c>
      <c r="CX11" s="941"/>
      <c r="CY11" s="941"/>
      <c r="CZ11" s="941"/>
      <c r="DA11" s="942"/>
      <c r="DB11" s="940" t="s">
        <v>569</v>
      </c>
      <c r="DC11" s="941"/>
      <c r="DD11" s="941"/>
      <c r="DE11" s="941"/>
      <c r="DF11" s="942"/>
      <c r="DG11" s="940" t="s">
        <v>475</v>
      </c>
      <c r="DH11" s="941"/>
      <c r="DI11" s="941"/>
      <c r="DJ11" s="941"/>
      <c r="DK11" s="942"/>
      <c r="DL11" s="940" t="s">
        <v>475</v>
      </c>
      <c r="DM11" s="941"/>
      <c r="DN11" s="941"/>
      <c r="DO11" s="941"/>
      <c r="DP11" s="942"/>
      <c r="DQ11" s="940" t="s">
        <v>475</v>
      </c>
      <c r="DR11" s="941"/>
      <c r="DS11" s="941"/>
      <c r="DT11" s="941"/>
      <c r="DU11" s="942"/>
      <c r="DV11" s="943"/>
      <c r="DW11" s="944"/>
      <c r="DX11" s="944"/>
      <c r="DY11" s="944"/>
      <c r="DZ11" s="945"/>
      <c r="EA11" s="213"/>
    </row>
    <row r="12" spans="1:131" s="214" customFormat="1" ht="26.25" customHeight="1" x14ac:dyDescent="0.2">
      <c r="A12" s="217">
        <v>6</v>
      </c>
      <c r="B12" s="990" t="s">
        <v>359</v>
      </c>
      <c r="C12" s="991"/>
      <c r="D12" s="991"/>
      <c r="E12" s="991"/>
      <c r="F12" s="991"/>
      <c r="G12" s="991"/>
      <c r="H12" s="991"/>
      <c r="I12" s="991"/>
      <c r="J12" s="991"/>
      <c r="K12" s="991"/>
      <c r="L12" s="991"/>
      <c r="M12" s="991"/>
      <c r="N12" s="991"/>
      <c r="O12" s="991"/>
      <c r="P12" s="992"/>
      <c r="Q12" s="996">
        <v>385</v>
      </c>
      <c r="R12" s="994"/>
      <c r="S12" s="994"/>
      <c r="T12" s="994"/>
      <c r="U12" s="994"/>
      <c r="V12" s="994">
        <v>385</v>
      </c>
      <c r="W12" s="994"/>
      <c r="X12" s="994"/>
      <c r="Y12" s="994"/>
      <c r="Z12" s="994"/>
      <c r="AA12" s="994" t="s">
        <v>475</v>
      </c>
      <c r="AB12" s="994"/>
      <c r="AC12" s="994"/>
      <c r="AD12" s="994"/>
      <c r="AE12" s="997"/>
      <c r="AF12" s="1047" t="s">
        <v>118</v>
      </c>
      <c r="AG12" s="1048"/>
      <c r="AH12" s="1048"/>
      <c r="AI12" s="1048"/>
      <c r="AJ12" s="1049"/>
      <c r="AK12" s="1043">
        <v>92</v>
      </c>
      <c r="AL12" s="1044"/>
      <c r="AM12" s="1044"/>
      <c r="AN12" s="1044"/>
      <c r="AO12" s="1044"/>
      <c r="AP12" s="1044" t="s">
        <v>475</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545</v>
      </c>
      <c r="BT12" s="944" t="s">
        <v>545</v>
      </c>
      <c r="BU12" s="944" t="s">
        <v>545</v>
      </c>
      <c r="BV12" s="944" t="s">
        <v>545</v>
      </c>
      <c r="BW12" s="944" t="s">
        <v>545</v>
      </c>
      <c r="BX12" s="944" t="s">
        <v>545</v>
      </c>
      <c r="BY12" s="944" t="s">
        <v>545</v>
      </c>
      <c r="BZ12" s="944" t="s">
        <v>545</v>
      </c>
      <c r="CA12" s="944" t="s">
        <v>545</v>
      </c>
      <c r="CB12" s="944" t="s">
        <v>545</v>
      </c>
      <c r="CC12" s="944" t="s">
        <v>545</v>
      </c>
      <c r="CD12" s="944" t="s">
        <v>545</v>
      </c>
      <c r="CE12" s="944" t="s">
        <v>545</v>
      </c>
      <c r="CF12" s="944" t="s">
        <v>545</v>
      </c>
      <c r="CG12" s="965" t="s">
        <v>545</v>
      </c>
      <c r="CH12" s="940" t="s">
        <v>569</v>
      </c>
      <c r="CI12" s="941"/>
      <c r="CJ12" s="941"/>
      <c r="CK12" s="941"/>
      <c r="CL12" s="942"/>
      <c r="CM12" s="940">
        <v>19</v>
      </c>
      <c r="CN12" s="941"/>
      <c r="CO12" s="941"/>
      <c r="CP12" s="941"/>
      <c r="CQ12" s="942"/>
      <c r="CR12" s="940">
        <v>10</v>
      </c>
      <c r="CS12" s="941"/>
      <c r="CT12" s="941"/>
      <c r="CU12" s="941"/>
      <c r="CV12" s="942"/>
      <c r="CW12" s="940" t="s">
        <v>569</v>
      </c>
      <c r="CX12" s="941"/>
      <c r="CY12" s="941"/>
      <c r="CZ12" s="941"/>
      <c r="DA12" s="942"/>
      <c r="DB12" s="940" t="s">
        <v>569</v>
      </c>
      <c r="DC12" s="941"/>
      <c r="DD12" s="941"/>
      <c r="DE12" s="941"/>
      <c r="DF12" s="942"/>
      <c r="DG12" s="940" t="s">
        <v>475</v>
      </c>
      <c r="DH12" s="941"/>
      <c r="DI12" s="941"/>
      <c r="DJ12" s="941"/>
      <c r="DK12" s="942"/>
      <c r="DL12" s="940" t="s">
        <v>475</v>
      </c>
      <c r="DM12" s="941"/>
      <c r="DN12" s="941"/>
      <c r="DO12" s="941"/>
      <c r="DP12" s="942"/>
      <c r="DQ12" s="940" t="s">
        <v>475</v>
      </c>
      <c r="DR12" s="941"/>
      <c r="DS12" s="941"/>
      <c r="DT12" s="941"/>
      <c r="DU12" s="942"/>
      <c r="DV12" s="943" t="s">
        <v>546</v>
      </c>
      <c r="DW12" s="944"/>
      <c r="DX12" s="944"/>
      <c r="DY12" s="944"/>
      <c r="DZ12" s="945"/>
      <c r="EA12" s="213"/>
    </row>
    <row r="13" spans="1:131" s="214" customFormat="1" ht="26.25" customHeight="1" x14ac:dyDescent="0.2">
      <c r="A13" s="217">
        <v>7</v>
      </c>
      <c r="B13" s="990" t="s">
        <v>360</v>
      </c>
      <c r="C13" s="991"/>
      <c r="D13" s="991"/>
      <c r="E13" s="991"/>
      <c r="F13" s="991"/>
      <c r="G13" s="991"/>
      <c r="H13" s="991"/>
      <c r="I13" s="991"/>
      <c r="J13" s="991"/>
      <c r="K13" s="991"/>
      <c r="L13" s="991"/>
      <c r="M13" s="991"/>
      <c r="N13" s="991"/>
      <c r="O13" s="991"/>
      <c r="P13" s="992"/>
      <c r="Q13" s="996">
        <v>440</v>
      </c>
      <c r="R13" s="994"/>
      <c r="S13" s="994"/>
      <c r="T13" s="994"/>
      <c r="U13" s="994"/>
      <c r="V13" s="994">
        <v>440</v>
      </c>
      <c r="W13" s="994"/>
      <c r="X13" s="994"/>
      <c r="Y13" s="994"/>
      <c r="Z13" s="994"/>
      <c r="AA13" s="994" t="s">
        <v>475</v>
      </c>
      <c r="AB13" s="994"/>
      <c r="AC13" s="994"/>
      <c r="AD13" s="994"/>
      <c r="AE13" s="997"/>
      <c r="AF13" s="1047" t="s">
        <v>118</v>
      </c>
      <c r="AG13" s="1048"/>
      <c r="AH13" s="1048"/>
      <c r="AI13" s="1048"/>
      <c r="AJ13" s="1049"/>
      <c r="AK13" s="1043">
        <v>162</v>
      </c>
      <c r="AL13" s="1044"/>
      <c r="AM13" s="1044"/>
      <c r="AN13" s="1044"/>
      <c r="AO13" s="1044"/>
      <c r="AP13" s="1044" t="s">
        <v>475</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547</v>
      </c>
      <c r="BT13" s="944" t="s">
        <v>547</v>
      </c>
      <c r="BU13" s="944" t="s">
        <v>547</v>
      </c>
      <c r="BV13" s="944" t="s">
        <v>547</v>
      </c>
      <c r="BW13" s="944" t="s">
        <v>547</v>
      </c>
      <c r="BX13" s="944" t="s">
        <v>547</v>
      </c>
      <c r="BY13" s="944" t="s">
        <v>547</v>
      </c>
      <c r="BZ13" s="944" t="s">
        <v>547</v>
      </c>
      <c r="CA13" s="944" t="s">
        <v>547</v>
      </c>
      <c r="CB13" s="944" t="s">
        <v>547</v>
      </c>
      <c r="CC13" s="944" t="s">
        <v>547</v>
      </c>
      <c r="CD13" s="944" t="s">
        <v>547</v>
      </c>
      <c r="CE13" s="944" t="s">
        <v>547</v>
      </c>
      <c r="CF13" s="944" t="s">
        <v>547</v>
      </c>
      <c r="CG13" s="965" t="s">
        <v>547</v>
      </c>
      <c r="CH13" s="940">
        <v>-1</v>
      </c>
      <c r="CI13" s="941"/>
      <c r="CJ13" s="941"/>
      <c r="CK13" s="941"/>
      <c r="CL13" s="942"/>
      <c r="CM13" s="940">
        <v>284</v>
      </c>
      <c r="CN13" s="941"/>
      <c r="CO13" s="941"/>
      <c r="CP13" s="941"/>
      <c r="CQ13" s="942"/>
      <c r="CR13" s="940">
        <v>263</v>
      </c>
      <c r="CS13" s="941"/>
      <c r="CT13" s="941"/>
      <c r="CU13" s="941"/>
      <c r="CV13" s="942"/>
      <c r="CW13" s="940" t="s">
        <v>569</v>
      </c>
      <c r="CX13" s="941"/>
      <c r="CY13" s="941"/>
      <c r="CZ13" s="941"/>
      <c r="DA13" s="942"/>
      <c r="DB13" s="940" t="s">
        <v>569</v>
      </c>
      <c r="DC13" s="941"/>
      <c r="DD13" s="941"/>
      <c r="DE13" s="941"/>
      <c r="DF13" s="942"/>
      <c r="DG13" s="940" t="s">
        <v>475</v>
      </c>
      <c r="DH13" s="941"/>
      <c r="DI13" s="941"/>
      <c r="DJ13" s="941"/>
      <c r="DK13" s="942"/>
      <c r="DL13" s="940" t="s">
        <v>475</v>
      </c>
      <c r="DM13" s="941"/>
      <c r="DN13" s="941"/>
      <c r="DO13" s="941"/>
      <c r="DP13" s="942"/>
      <c r="DQ13" s="940" t="s">
        <v>475</v>
      </c>
      <c r="DR13" s="941"/>
      <c r="DS13" s="941"/>
      <c r="DT13" s="941"/>
      <c r="DU13" s="942"/>
      <c r="DV13" s="943"/>
      <c r="DW13" s="944"/>
      <c r="DX13" s="944"/>
      <c r="DY13" s="944"/>
      <c r="DZ13" s="945"/>
      <c r="EA13" s="213"/>
    </row>
    <row r="14" spans="1:131" s="214" customFormat="1" ht="26.25" customHeight="1" x14ac:dyDescent="0.2">
      <c r="A14" s="217">
        <v>8</v>
      </c>
      <c r="B14" s="990" t="s">
        <v>361</v>
      </c>
      <c r="C14" s="991"/>
      <c r="D14" s="991"/>
      <c r="E14" s="991"/>
      <c r="F14" s="991"/>
      <c r="G14" s="991"/>
      <c r="H14" s="991"/>
      <c r="I14" s="991"/>
      <c r="J14" s="991"/>
      <c r="K14" s="991"/>
      <c r="L14" s="991"/>
      <c r="M14" s="991"/>
      <c r="N14" s="991"/>
      <c r="O14" s="991"/>
      <c r="P14" s="992"/>
      <c r="Q14" s="996">
        <v>52</v>
      </c>
      <c r="R14" s="994"/>
      <c r="S14" s="994"/>
      <c r="T14" s="994"/>
      <c r="U14" s="994"/>
      <c r="V14" s="994">
        <v>16</v>
      </c>
      <c r="W14" s="994"/>
      <c r="X14" s="994"/>
      <c r="Y14" s="994"/>
      <c r="Z14" s="994"/>
      <c r="AA14" s="994">
        <v>36</v>
      </c>
      <c r="AB14" s="994"/>
      <c r="AC14" s="994"/>
      <c r="AD14" s="994"/>
      <c r="AE14" s="997"/>
      <c r="AF14" s="1047" t="s">
        <v>118</v>
      </c>
      <c r="AG14" s="1048"/>
      <c r="AH14" s="1048"/>
      <c r="AI14" s="1048"/>
      <c r="AJ14" s="1049"/>
      <c r="AK14" s="1043" t="s">
        <v>475</v>
      </c>
      <c r="AL14" s="1044"/>
      <c r="AM14" s="1044"/>
      <c r="AN14" s="1044"/>
      <c r="AO14" s="1044"/>
      <c r="AP14" s="1044" t="s">
        <v>475</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548</v>
      </c>
      <c r="BT14" s="944" t="s">
        <v>548</v>
      </c>
      <c r="BU14" s="944" t="s">
        <v>548</v>
      </c>
      <c r="BV14" s="944" t="s">
        <v>548</v>
      </c>
      <c r="BW14" s="944" t="s">
        <v>548</v>
      </c>
      <c r="BX14" s="944" t="s">
        <v>548</v>
      </c>
      <c r="BY14" s="944" t="s">
        <v>548</v>
      </c>
      <c r="BZ14" s="944" t="s">
        <v>548</v>
      </c>
      <c r="CA14" s="944" t="s">
        <v>548</v>
      </c>
      <c r="CB14" s="944" t="s">
        <v>548</v>
      </c>
      <c r="CC14" s="944" t="s">
        <v>548</v>
      </c>
      <c r="CD14" s="944" t="s">
        <v>548</v>
      </c>
      <c r="CE14" s="944" t="s">
        <v>548</v>
      </c>
      <c r="CF14" s="944" t="s">
        <v>548</v>
      </c>
      <c r="CG14" s="965" t="s">
        <v>548</v>
      </c>
      <c r="CH14" s="940">
        <v>-22</v>
      </c>
      <c r="CI14" s="941"/>
      <c r="CJ14" s="941"/>
      <c r="CK14" s="941"/>
      <c r="CL14" s="942"/>
      <c r="CM14" s="940">
        <v>727</v>
      </c>
      <c r="CN14" s="941"/>
      <c r="CO14" s="941"/>
      <c r="CP14" s="941"/>
      <c r="CQ14" s="942"/>
      <c r="CR14" s="940">
        <v>700</v>
      </c>
      <c r="CS14" s="941"/>
      <c r="CT14" s="941"/>
      <c r="CU14" s="941"/>
      <c r="CV14" s="942"/>
      <c r="CW14" s="940" t="s">
        <v>569</v>
      </c>
      <c r="CX14" s="941"/>
      <c r="CY14" s="941"/>
      <c r="CZ14" s="941"/>
      <c r="DA14" s="942"/>
      <c r="DB14" s="940" t="s">
        <v>569</v>
      </c>
      <c r="DC14" s="941"/>
      <c r="DD14" s="941"/>
      <c r="DE14" s="941"/>
      <c r="DF14" s="942"/>
      <c r="DG14" s="940" t="s">
        <v>475</v>
      </c>
      <c r="DH14" s="941"/>
      <c r="DI14" s="941"/>
      <c r="DJ14" s="941"/>
      <c r="DK14" s="942"/>
      <c r="DL14" s="940" t="s">
        <v>475</v>
      </c>
      <c r="DM14" s="941"/>
      <c r="DN14" s="941"/>
      <c r="DO14" s="941"/>
      <c r="DP14" s="942"/>
      <c r="DQ14" s="940" t="s">
        <v>475</v>
      </c>
      <c r="DR14" s="941"/>
      <c r="DS14" s="941"/>
      <c r="DT14" s="941"/>
      <c r="DU14" s="942"/>
      <c r="DV14" s="943"/>
      <c r="DW14" s="944"/>
      <c r="DX14" s="944"/>
      <c r="DY14" s="944"/>
      <c r="DZ14" s="945"/>
      <c r="EA14" s="213"/>
    </row>
    <row r="15" spans="1:131" s="214" customFormat="1" ht="26.25" customHeight="1" x14ac:dyDescent="0.2">
      <c r="A15" s="217">
        <v>9</v>
      </c>
      <c r="B15" s="990" t="s">
        <v>362</v>
      </c>
      <c r="C15" s="991"/>
      <c r="D15" s="991"/>
      <c r="E15" s="991"/>
      <c r="F15" s="991"/>
      <c r="G15" s="991"/>
      <c r="H15" s="991"/>
      <c r="I15" s="991"/>
      <c r="J15" s="991"/>
      <c r="K15" s="991"/>
      <c r="L15" s="991"/>
      <c r="M15" s="991"/>
      <c r="N15" s="991"/>
      <c r="O15" s="991"/>
      <c r="P15" s="992"/>
      <c r="Q15" s="996">
        <v>137</v>
      </c>
      <c r="R15" s="994"/>
      <c r="S15" s="994"/>
      <c r="T15" s="994"/>
      <c r="U15" s="994"/>
      <c r="V15" s="994" t="s">
        <v>475</v>
      </c>
      <c r="W15" s="994"/>
      <c r="X15" s="994"/>
      <c r="Y15" s="994"/>
      <c r="Z15" s="994"/>
      <c r="AA15" s="994">
        <v>137</v>
      </c>
      <c r="AB15" s="994"/>
      <c r="AC15" s="994"/>
      <c r="AD15" s="994"/>
      <c r="AE15" s="997"/>
      <c r="AF15" s="1047" t="s">
        <v>118</v>
      </c>
      <c r="AG15" s="1048"/>
      <c r="AH15" s="1048"/>
      <c r="AI15" s="1048"/>
      <c r="AJ15" s="1049"/>
      <c r="AK15" s="1043" t="s">
        <v>475</v>
      </c>
      <c r="AL15" s="1044"/>
      <c r="AM15" s="1044"/>
      <c r="AN15" s="1044"/>
      <c r="AO15" s="1044"/>
      <c r="AP15" s="1044" t="s">
        <v>475</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549</v>
      </c>
      <c r="BT15" s="944" t="s">
        <v>549</v>
      </c>
      <c r="BU15" s="944" t="s">
        <v>549</v>
      </c>
      <c r="BV15" s="944" t="s">
        <v>549</v>
      </c>
      <c r="BW15" s="944" t="s">
        <v>549</v>
      </c>
      <c r="BX15" s="944" t="s">
        <v>549</v>
      </c>
      <c r="BY15" s="944" t="s">
        <v>549</v>
      </c>
      <c r="BZ15" s="944" t="s">
        <v>549</v>
      </c>
      <c r="CA15" s="944" t="s">
        <v>549</v>
      </c>
      <c r="CB15" s="944" t="s">
        <v>549</v>
      </c>
      <c r="CC15" s="944" t="s">
        <v>549</v>
      </c>
      <c r="CD15" s="944" t="s">
        <v>549</v>
      </c>
      <c r="CE15" s="944" t="s">
        <v>549</v>
      </c>
      <c r="CF15" s="944" t="s">
        <v>549</v>
      </c>
      <c r="CG15" s="965" t="s">
        <v>549</v>
      </c>
      <c r="CH15" s="940">
        <v>6</v>
      </c>
      <c r="CI15" s="941"/>
      <c r="CJ15" s="941"/>
      <c r="CK15" s="941"/>
      <c r="CL15" s="942"/>
      <c r="CM15" s="940">
        <v>739</v>
      </c>
      <c r="CN15" s="941"/>
      <c r="CO15" s="941"/>
      <c r="CP15" s="941"/>
      <c r="CQ15" s="942"/>
      <c r="CR15" s="940">
        <v>550</v>
      </c>
      <c r="CS15" s="941"/>
      <c r="CT15" s="941"/>
      <c r="CU15" s="941"/>
      <c r="CV15" s="942"/>
      <c r="CW15" s="940" t="s">
        <v>569</v>
      </c>
      <c r="CX15" s="941"/>
      <c r="CY15" s="941"/>
      <c r="CZ15" s="941"/>
      <c r="DA15" s="942"/>
      <c r="DB15" s="940" t="s">
        <v>569</v>
      </c>
      <c r="DC15" s="941"/>
      <c r="DD15" s="941"/>
      <c r="DE15" s="941"/>
      <c r="DF15" s="942"/>
      <c r="DG15" s="940" t="s">
        <v>475</v>
      </c>
      <c r="DH15" s="941"/>
      <c r="DI15" s="941"/>
      <c r="DJ15" s="941"/>
      <c r="DK15" s="942"/>
      <c r="DL15" s="940" t="s">
        <v>475</v>
      </c>
      <c r="DM15" s="941"/>
      <c r="DN15" s="941"/>
      <c r="DO15" s="941"/>
      <c r="DP15" s="942"/>
      <c r="DQ15" s="940" t="s">
        <v>475</v>
      </c>
      <c r="DR15" s="941"/>
      <c r="DS15" s="941"/>
      <c r="DT15" s="941"/>
      <c r="DU15" s="942"/>
      <c r="DV15" s="943"/>
      <c r="DW15" s="944"/>
      <c r="DX15" s="944"/>
      <c r="DY15" s="944"/>
      <c r="DZ15" s="945"/>
      <c r="EA15" s="213"/>
    </row>
    <row r="16" spans="1:131" s="214" customFormat="1" ht="26.25" customHeight="1" x14ac:dyDescent="0.2">
      <c r="A16" s="217">
        <v>10</v>
      </c>
      <c r="B16" s="990" t="s">
        <v>363</v>
      </c>
      <c r="C16" s="991"/>
      <c r="D16" s="991"/>
      <c r="E16" s="991"/>
      <c r="F16" s="991"/>
      <c r="G16" s="991"/>
      <c r="H16" s="991"/>
      <c r="I16" s="991"/>
      <c r="J16" s="991"/>
      <c r="K16" s="991"/>
      <c r="L16" s="991"/>
      <c r="M16" s="991"/>
      <c r="N16" s="991"/>
      <c r="O16" s="991"/>
      <c r="P16" s="992"/>
      <c r="Q16" s="996">
        <v>831</v>
      </c>
      <c r="R16" s="994"/>
      <c r="S16" s="994"/>
      <c r="T16" s="994"/>
      <c r="U16" s="994"/>
      <c r="V16" s="994">
        <v>831</v>
      </c>
      <c r="W16" s="994"/>
      <c r="X16" s="994"/>
      <c r="Y16" s="994"/>
      <c r="Z16" s="994"/>
      <c r="AA16" s="994" t="s">
        <v>475</v>
      </c>
      <c r="AB16" s="994"/>
      <c r="AC16" s="994"/>
      <c r="AD16" s="994"/>
      <c r="AE16" s="997"/>
      <c r="AF16" s="1047" t="s">
        <v>118</v>
      </c>
      <c r="AG16" s="1048"/>
      <c r="AH16" s="1048"/>
      <c r="AI16" s="1048"/>
      <c r="AJ16" s="1049"/>
      <c r="AK16" s="1043">
        <v>603</v>
      </c>
      <c r="AL16" s="1044"/>
      <c r="AM16" s="1044"/>
      <c r="AN16" s="1044"/>
      <c r="AO16" s="1044"/>
      <c r="AP16" s="1044" t="s">
        <v>475</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550</v>
      </c>
      <c r="BT16" s="944" t="s">
        <v>550</v>
      </c>
      <c r="BU16" s="944" t="s">
        <v>550</v>
      </c>
      <c r="BV16" s="944" t="s">
        <v>550</v>
      </c>
      <c r="BW16" s="944" t="s">
        <v>550</v>
      </c>
      <c r="BX16" s="944" t="s">
        <v>550</v>
      </c>
      <c r="BY16" s="944" t="s">
        <v>550</v>
      </c>
      <c r="BZ16" s="944" t="s">
        <v>550</v>
      </c>
      <c r="CA16" s="944" t="s">
        <v>550</v>
      </c>
      <c r="CB16" s="944" t="s">
        <v>550</v>
      </c>
      <c r="CC16" s="944" t="s">
        <v>550</v>
      </c>
      <c r="CD16" s="944" t="s">
        <v>550</v>
      </c>
      <c r="CE16" s="944" t="s">
        <v>550</v>
      </c>
      <c r="CF16" s="944" t="s">
        <v>550</v>
      </c>
      <c r="CG16" s="965" t="s">
        <v>550</v>
      </c>
      <c r="CH16" s="940" t="s">
        <v>569</v>
      </c>
      <c r="CI16" s="941"/>
      <c r="CJ16" s="941"/>
      <c r="CK16" s="941"/>
      <c r="CL16" s="942"/>
      <c r="CM16" s="940">
        <v>97</v>
      </c>
      <c r="CN16" s="941"/>
      <c r="CO16" s="941"/>
      <c r="CP16" s="941"/>
      <c r="CQ16" s="942"/>
      <c r="CR16" s="940">
        <v>59</v>
      </c>
      <c r="CS16" s="941"/>
      <c r="CT16" s="941"/>
      <c r="CU16" s="941"/>
      <c r="CV16" s="942"/>
      <c r="CW16" s="940">
        <v>5</v>
      </c>
      <c r="CX16" s="941"/>
      <c r="CY16" s="941"/>
      <c r="CZ16" s="941"/>
      <c r="DA16" s="942"/>
      <c r="DB16" s="940" t="s">
        <v>569</v>
      </c>
      <c r="DC16" s="941"/>
      <c r="DD16" s="941"/>
      <c r="DE16" s="941"/>
      <c r="DF16" s="942"/>
      <c r="DG16" s="940" t="s">
        <v>475</v>
      </c>
      <c r="DH16" s="941"/>
      <c r="DI16" s="941"/>
      <c r="DJ16" s="941"/>
      <c r="DK16" s="942"/>
      <c r="DL16" s="940" t="s">
        <v>475</v>
      </c>
      <c r="DM16" s="941"/>
      <c r="DN16" s="941"/>
      <c r="DO16" s="941"/>
      <c r="DP16" s="942"/>
      <c r="DQ16" s="940" t="s">
        <v>475</v>
      </c>
      <c r="DR16" s="941"/>
      <c r="DS16" s="941"/>
      <c r="DT16" s="941"/>
      <c r="DU16" s="942"/>
      <c r="DV16" s="943"/>
      <c r="DW16" s="944"/>
      <c r="DX16" s="944"/>
      <c r="DY16" s="944"/>
      <c r="DZ16" s="945"/>
      <c r="EA16" s="213"/>
    </row>
    <row r="17" spans="1:131" s="214" customFormat="1" ht="26.25" customHeight="1" x14ac:dyDescent="0.2">
      <c r="A17" s="217">
        <v>11</v>
      </c>
      <c r="B17" s="990" t="s">
        <v>364</v>
      </c>
      <c r="C17" s="991"/>
      <c r="D17" s="991"/>
      <c r="E17" s="991"/>
      <c r="F17" s="991"/>
      <c r="G17" s="991"/>
      <c r="H17" s="991"/>
      <c r="I17" s="991"/>
      <c r="J17" s="991"/>
      <c r="K17" s="991"/>
      <c r="L17" s="991"/>
      <c r="M17" s="991"/>
      <c r="N17" s="991"/>
      <c r="O17" s="991"/>
      <c r="P17" s="992"/>
      <c r="Q17" s="996">
        <v>424</v>
      </c>
      <c r="R17" s="994"/>
      <c r="S17" s="994"/>
      <c r="T17" s="994"/>
      <c r="U17" s="994"/>
      <c r="V17" s="994">
        <v>395</v>
      </c>
      <c r="W17" s="994"/>
      <c r="X17" s="994"/>
      <c r="Y17" s="994"/>
      <c r="Z17" s="994"/>
      <c r="AA17" s="994">
        <v>29</v>
      </c>
      <c r="AB17" s="994"/>
      <c r="AC17" s="994"/>
      <c r="AD17" s="994"/>
      <c r="AE17" s="997"/>
      <c r="AF17" s="1047">
        <v>30</v>
      </c>
      <c r="AG17" s="1048"/>
      <c r="AH17" s="1048"/>
      <c r="AI17" s="1048"/>
      <c r="AJ17" s="1049"/>
      <c r="AK17" s="1043">
        <v>13</v>
      </c>
      <c r="AL17" s="1044"/>
      <c r="AM17" s="1044"/>
      <c r="AN17" s="1044"/>
      <c r="AO17" s="1044"/>
      <c r="AP17" s="1044" t="s">
        <v>475</v>
      </c>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551</v>
      </c>
      <c r="BT17" s="944" t="s">
        <v>551</v>
      </c>
      <c r="BU17" s="944" t="s">
        <v>551</v>
      </c>
      <c r="BV17" s="944" t="s">
        <v>551</v>
      </c>
      <c r="BW17" s="944" t="s">
        <v>551</v>
      </c>
      <c r="BX17" s="944" t="s">
        <v>551</v>
      </c>
      <c r="BY17" s="944" t="s">
        <v>551</v>
      </c>
      <c r="BZ17" s="944" t="s">
        <v>551</v>
      </c>
      <c r="CA17" s="944" t="s">
        <v>551</v>
      </c>
      <c r="CB17" s="944" t="s">
        <v>551</v>
      </c>
      <c r="CC17" s="944" t="s">
        <v>551</v>
      </c>
      <c r="CD17" s="944" t="s">
        <v>551</v>
      </c>
      <c r="CE17" s="944" t="s">
        <v>551</v>
      </c>
      <c r="CF17" s="944" t="s">
        <v>551</v>
      </c>
      <c r="CG17" s="965" t="s">
        <v>551</v>
      </c>
      <c r="CH17" s="940" t="s">
        <v>569</v>
      </c>
      <c r="CI17" s="941"/>
      <c r="CJ17" s="941"/>
      <c r="CK17" s="941"/>
      <c r="CL17" s="942"/>
      <c r="CM17" s="940">
        <v>10</v>
      </c>
      <c r="CN17" s="941"/>
      <c r="CO17" s="941"/>
      <c r="CP17" s="941"/>
      <c r="CQ17" s="942"/>
      <c r="CR17" s="940">
        <v>10</v>
      </c>
      <c r="CS17" s="941"/>
      <c r="CT17" s="941"/>
      <c r="CU17" s="941"/>
      <c r="CV17" s="942"/>
      <c r="CW17" s="940" t="s">
        <v>569</v>
      </c>
      <c r="CX17" s="941"/>
      <c r="CY17" s="941"/>
      <c r="CZ17" s="941"/>
      <c r="DA17" s="942"/>
      <c r="DB17" s="940" t="s">
        <v>569</v>
      </c>
      <c r="DC17" s="941"/>
      <c r="DD17" s="941"/>
      <c r="DE17" s="941"/>
      <c r="DF17" s="942"/>
      <c r="DG17" s="940" t="s">
        <v>475</v>
      </c>
      <c r="DH17" s="941"/>
      <c r="DI17" s="941"/>
      <c r="DJ17" s="941"/>
      <c r="DK17" s="942"/>
      <c r="DL17" s="940" t="s">
        <v>475</v>
      </c>
      <c r="DM17" s="941"/>
      <c r="DN17" s="941"/>
      <c r="DO17" s="941"/>
      <c r="DP17" s="942"/>
      <c r="DQ17" s="940" t="s">
        <v>475</v>
      </c>
      <c r="DR17" s="941"/>
      <c r="DS17" s="941"/>
      <c r="DT17" s="941"/>
      <c r="DU17" s="942"/>
      <c r="DV17" s="943" t="s">
        <v>552</v>
      </c>
      <c r="DW17" s="944"/>
      <c r="DX17" s="944"/>
      <c r="DY17" s="944"/>
      <c r="DZ17" s="945"/>
      <c r="EA17" s="213"/>
    </row>
    <row r="18" spans="1:131" s="214" customFormat="1" ht="26.25" customHeight="1" x14ac:dyDescent="0.2">
      <c r="A18" s="217">
        <v>12</v>
      </c>
      <c r="B18" s="990" t="s">
        <v>365</v>
      </c>
      <c r="C18" s="991"/>
      <c r="D18" s="991"/>
      <c r="E18" s="991"/>
      <c r="F18" s="991"/>
      <c r="G18" s="991"/>
      <c r="H18" s="991"/>
      <c r="I18" s="991"/>
      <c r="J18" s="991"/>
      <c r="K18" s="991"/>
      <c r="L18" s="991"/>
      <c r="M18" s="991"/>
      <c r="N18" s="991"/>
      <c r="O18" s="991"/>
      <c r="P18" s="992"/>
      <c r="Q18" s="996">
        <v>94765</v>
      </c>
      <c r="R18" s="994"/>
      <c r="S18" s="994"/>
      <c r="T18" s="994"/>
      <c r="U18" s="994"/>
      <c r="V18" s="994">
        <v>94765</v>
      </c>
      <c r="W18" s="994"/>
      <c r="X18" s="994"/>
      <c r="Y18" s="994"/>
      <c r="Z18" s="994"/>
      <c r="AA18" s="994" t="s">
        <v>475</v>
      </c>
      <c r="AB18" s="994"/>
      <c r="AC18" s="994"/>
      <c r="AD18" s="994"/>
      <c r="AE18" s="997"/>
      <c r="AF18" s="1047" t="s">
        <v>118</v>
      </c>
      <c r="AG18" s="1048"/>
      <c r="AH18" s="1048"/>
      <c r="AI18" s="1048"/>
      <c r="AJ18" s="1049"/>
      <c r="AK18" s="1043">
        <v>60649</v>
      </c>
      <c r="AL18" s="1044"/>
      <c r="AM18" s="1044"/>
      <c r="AN18" s="1044"/>
      <c r="AO18" s="1044"/>
      <c r="AP18" s="1044" t="s">
        <v>475</v>
      </c>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553</v>
      </c>
      <c r="BT18" s="944" t="s">
        <v>553</v>
      </c>
      <c r="BU18" s="944" t="s">
        <v>553</v>
      </c>
      <c r="BV18" s="944" t="s">
        <v>553</v>
      </c>
      <c r="BW18" s="944" t="s">
        <v>553</v>
      </c>
      <c r="BX18" s="944" t="s">
        <v>553</v>
      </c>
      <c r="BY18" s="944" t="s">
        <v>553</v>
      </c>
      <c r="BZ18" s="944" t="s">
        <v>553</v>
      </c>
      <c r="CA18" s="944" t="s">
        <v>553</v>
      </c>
      <c r="CB18" s="944" t="s">
        <v>553</v>
      </c>
      <c r="CC18" s="944" t="s">
        <v>553</v>
      </c>
      <c r="CD18" s="944" t="s">
        <v>553</v>
      </c>
      <c r="CE18" s="944" t="s">
        <v>553</v>
      </c>
      <c r="CF18" s="944" t="s">
        <v>553</v>
      </c>
      <c r="CG18" s="965" t="s">
        <v>553</v>
      </c>
      <c r="CH18" s="940" t="s">
        <v>554</v>
      </c>
      <c r="CI18" s="941"/>
      <c r="CJ18" s="941"/>
      <c r="CK18" s="941"/>
      <c r="CL18" s="942"/>
      <c r="CM18" s="940">
        <v>79</v>
      </c>
      <c r="CN18" s="941"/>
      <c r="CO18" s="941"/>
      <c r="CP18" s="941"/>
      <c r="CQ18" s="942"/>
      <c r="CR18" s="940">
        <v>50</v>
      </c>
      <c r="CS18" s="941"/>
      <c r="CT18" s="941"/>
      <c r="CU18" s="941"/>
      <c r="CV18" s="942"/>
      <c r="CW18" s="940">
        <v>9</v>
      </c>
      <c r="CX18" s="941"/>
      <c r="CY18" s="941"/>
      <c r="CZ18" s="941"/>
      <c r="DA18" s="942"/>
      <c r="DB18" s="940" t="s">
        <v>569</v>
      </c>
      <c r="DC18" s="941"/>
      <c r="DD18" s="941"/>
      <c r="DE18" s="941"/>
      <c r="DF18" s="942"/>
      <c r="DG18" s="940" t="s">
        <v>475</v>
      </c>
      <c r="DH18" s="941"/>
      <c r="DI18" s="941"/>
      <c r="DJ18" s="941"/>
      <c r="DK18" s="942"/>
      <c r="DL18" s="940" t="s">
        <v>475</v>
      </c>
      <c r="DM18" s="941"/>
      <c r="DN18" s="941"/>
      <c r="DO18" s="941"/>
      <c r="DP18" s="942"/>
      <c r="DQ18" s="940" t="s">
        <v>475</v>
      </c>
      <c r="DR18" s="941"/>
      <c r="DS18" s="941"/>
      <c r="DT18" s="941"/>
      <c r="DU18" s="942"/>
      <c r="DV18" s="943"/>
      <c r="DW18" s="944"/>
      <c r="DX18" s="944"/>
      <c r="DY18" s="944"/>
      <c r="DZ18" s="945"/>
      <c r="EA18" s="213"/>
    </row>
    <row r="19" spans="1:131" s="214" customFormat="1" ht="26.25" customHeight="1" x14ac:dyDescent="0.2">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555</v>
      </c>
      <c r="BT19" s="944" t="s">
        <v>555</v>
      </c>
      <c r="BU19" s="944" t="s">
        <v>555</v>
      </c>
      <c r="BV19" s="944" t="s">
        <v>555</v>
      </c>
      <c r="BW19" s="944" t="s">
        <v>555</v>
      </c>
      <c r="BX19" s="944" t="s">
        <v>555</v>
      </c>
      <c r="BY19" s="944" t="s">
        <v>555</v>
      </c>
      <c r="BZ19" s="944" t="s">
        <v>555</v>
      </c>
      <c r="CA19" s="944" t="s">
        <v>555</v>
      </c>
      <c r="CB19" s="944" t="s">
        <v>555</v>
      </c>
      <c r="CC19" s="944" t="s">
        <v>555</v>
      </c>
      <c r="CD19" s="944" t="s">
        <v>555</v>
      </c>
      <c r="CE19" s="944" t="s">
        <v>555</v>
      </c>
      <c r="CF19" s="944" t="s">
        <v>555</v>
      </c>
      <c r="CG19" s="965" t="s">
        <v>555</v>
      </c>
      <c r="CH19" s="940">
        <v>-3</v>
      </c>
      <c r="CI19" s="941"/>
      <c r="CJ19" s="941"/>
      <c r="CK19" s="941"/>
      <c r="CL19" s="942"/>
      <c r="CM19" s="940">
        <v>690</v>
      </c>
      <c r="CN19" s="941"/>
      <c r="CO19" s="941"/>
      <c r="CP19" s="941"/>
      <c r="CQ19" s="942"/>
      <c r="CR19" s="940">
        <v>503</v>
      </c>
      <c r="CS19" s="941"/>
      <c r="CT19" s="941"/>
      <c r="CU19" s="941"/>
      <c r="CV19" s="942"/>
      <c r="CW19" s="940" t="s">
        <v>569</v>
      </c>
      <c r="CX19" s="941"/>
      <c r="CY19" s="941"/>
      <c r="CZ19" s="941"/>
      <c r="DA19" s="942"/>
      <c r="DB19" s="940" t="s">
        <v>569</v>
      </c>
      <c r="DC19" s="941"/>
      <c r="DD19" s="941"/>
      <c r="DE19" s="941"/>
      <c r="DF19" s="942"/>
      <c r="DG19" s="940" t="s">
        <v>475</v>
      </c>
      <c r="DH19" s="941"/>
      <c r="DI19" s="941"/>
      <c r="DJ19" s="941"/>
      <c r="DK19" s="942"/>
      <c r="DL19" s="940" t="s">
        <v>475</v>
      </c>
      <c r="DM19" s="941"/>
      <c r="DN19" s="941"/>
      <c r="DO19" s="941"/>
      <c r="DP19" s="942"/>
      <c r="DQ19" s="940" t="s">
        <v>475</v>
      </c>
      <c r="DR19" s="941"/>
      <c r="DS19" s="941"/>
      <c r="DT19" s="941"/>
      <c r="DU19" s="942"/>
      <c r="DV19" s="943"/>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556</v>
      </c>
      <c r="BT20" s="944" t="s">
        <v>556</v>
      </c>
      <c r="BU20" s="944" t="s">
        <v>556</v>
      </c>
      <c r="BV20" s="944" t="s">
        <v>556</v>
      </c>
      <c r="BW20" s="944" t="s">
        <v>556</v>
      </c>
      <c r="BX20" s="944" t="s">
        <v>556</v>
      </c>
      <c r="BY20" s="944" t="s">
        <v>556</v>
      </c>
      <c r="BZ20" s="944" t="s">
        <v>556</v>
      </c>
      <c r="CA20" s="944" t="s">
        <v>556</v>
      </c>
      <c r="CB20" s="944" t="s">
        <v>556</v>
      </c>
      <c r="CC20" s="944" t="s">
        <v>556</v>
      </c>
      <c r="CD20" s="944" t="s">
        <v>556</v>
      </c>
      <c r="CE20" s="944" t="s">
        <v>556</v>
      </c>
      <c r="CF20" s="944" t="s">
        <v>556</v>
      </c>
      <c r="CG20" s="965" t="s">
        <v>556</v>
      </c>
      <c r="CH20" s="940">
        <v>3</v>
      </c>
      <c r="CI20" s="941"/>
      <c r="CJ20" s="941"/>
      <c r="CK20" s="941"/>
      <c r="CL20" s="942"/>
      <c r="CM20" s="940">
        <v>157</v>
      </c>
      <c r="CN20" s="941"/>
      <c r="CO20" s="941"/>
      <c r="CP20" s="941"/>
      <c r="CQ20" s="942"/>
      <c r="CR20" s="940">
        <v>21</v>
      </c>
      <c r="CS20" s="941"/>
      <c r="CT20" s="941"/>
      <c r="CU20" s="941"/>
      <c r="CV20" s="942"/>
      <c r="CW20" s="940" t="s">
        <v>569</v>
      </c>
      <c r="CX20" s="941"/>
      <c r="CY20" s="941"/>
      <c r="CZ20" s="941"/>
      <c r="DA20" s="942"/>
      <c r="DB20" s="940" t="s">
        <v>569</v>
      </c>
      <c r="DC20" s="941"/>
      <c r="DD20" s="941"/>
      <c r="DE20" s="941"/>
      <c r="DF20" s="942"/>
      <c r="DG20" s="940" t="s">
        <v>475</v>
      </c>
      <c r="DH20" s="941"/>
      <c r="DI20" s="941"/>
      <c r="DJ20" s="941"/>
      <c r="DK20" s="942"/>
      <c r="DL20" s="940" t="s">
        <v>475</v>
      </c>
      <c r="DM20" s="941"/>
      <c r="DN20" s="941"/>
      <c r="DO20" s="941"/>
      <c r="DP20" s="942"/>
      <c r="DQ20" s="940" t="s">
        <v>475</v>
      </c>
      <c r="DR20" s="941"/>
      <c r="DS20" s="941"/>
      <c r="DT20" s="941"/>
      <c r="DU20" s="942"/>
      <c r="DV20" s="943"/>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557</v>
      </c>
      <c r="BT21" s="944" t="s">
        <v>557</v>
      </c>
      <c r="BU21" s="944" t="s">
        <v>557</v>
      </c>
      <c r="BV21" s="944" t="s">
        <v>557</v>
      </c>
      <c r="BW21" s="944" t="s">
        <v>557</v>
      </c>
      <c r="BX21" s="944" t="s">
        <v>557</v>
      </c>
      <c r="BY21" s="944" t="s">
        <v>557</v>
      </c>
      <c r="BZ21" s="944" t="s">
        <v>557</v>
      </c>
      <c r="CA21" s="944" t="s">
        <v>557</v>
      </c>
      <c r="CB21" s="944" t="s">
        <v>557</v>
      </c>
      <c r="CC21" s="944" t="s">
        <v>557</v>
      </c>
      <c r="CD21" s="944" t="s">
        <v>557</v>
      </c>
      <c r="CE21" s="944" t="s">
        <v>557</v>
      </c>
      <c r="CF21" s="944" t="s">
        <v>557</v>
      </c>
      <c r="CG21" s="965" t="s">
        <v>557</v>
      </c>
      <c r="CH21" s="940">
        <v>-70</v>
      </c>
      <c r="CI21" s="941"/>
      <c r="CJ21" s="941"/>
      <c r="CK21" s="941"/>
      <c r="CL21" s="942"/>
      <c r="CM21" s="940">
        <v>5592</v>
      </c>
      <c r="CN21" s="941"/>
      <c r="CO21" s="941"/>
      <c r="CP21" s="941"/>
      <c r="CQ21" s="942"/>
      <c r="CR21" s="940">
        <v>2138</v>
      </c>
      <c r="CS21" s="941"/>
      <c r="CT21" s="941"/>
      <c r="CU21" s="941"/>
      <c r="CV21" s="942"/>
      <c r="CW21" s="940">
        <v>267</v>
      </c>
      <c r="CX21" s="941"/>
      <c r="CY21" s="941"/>
      <c r="CZ21" s="941"/>
      <c r="DA21" s="942"/>
      <c r="DB21" s="940">
        <v>9450</v>
      </c>
      <c r="DC21" s="941"/>
      <c r="DD21" s="941"/>
      <c r="DE21" s="941"/>
      <c r="DF21" s="942"/>
      <c r="DG21" s="940" t="s">
        <v>475</v>
      </c>
      <c r="DH21" s="941"/>
      <c r="DI21" s="941"/>
      <c r="DJ21" s="941"/>
      <c r="DK21" s="942"/>
      <c r="DL21" s="940" t="s">
        <v>475</v>
      </c>
      <c r="DM21" s="941"/>
      <c r="DN21" s="941"/>
      <c r="DO21" s="941"/>
      <c r="DP21" s="942"/>
      <c r="DQ21" s="940" t="s">
        <v>475</v>
      </c>
      <c r="DR21" s="941"/>
      <c r="DS21" s="941"/>
      <c r="DT21" s="941"/>
      <c r="DU21" s="942"/>
      <c r="DV21" s="943"/>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366</v>
      </c>
      <c r="BA22" s="981"/>
      <c r="BB22" s="981"/>
      <c r="BC22" s="981"/>
      <c r="BD22" s="982"/>
      <c r="BE22" s="211"/>
      <c r="BF22" s="211"/>
      <c r="BG22" s="211"/>
      <c r="BH22" s="211"/>
      <c r="BI22" s="211"/>
      <c r="BJ22" s="211"/>
      <c r="BK22" s="211"/>
      <c r="BL22" s="211"/>
      <c r="BM22" s="211"/>
      <c r="BN22" s="211"/>
      <c r="BO22" s="211"/>
      <c r="BP22" s="211"/>
      <c r="BQ22" s="217">
        <v>16</v>
      </c>
      <c r="BR22" s="218"/>
      <c r="BS22" s="943" t="s">
        <v>558</v>
      </c>
      <c r="BT22" s="944" t="s">
        <v>558</v>
      </c>
      <c r="BU22" s="944" t="s">
        <v>558</v>
      </c>
      <c r="BV22" s="944" t="s">
        <v>558</v>
      </c>
      <c r="BW22" s="944" t="s">
        <v>558</v>
      </c>
      <c r="BX22" s="944" t="s">
        <v>558</v>
      </c>
      <c r="BY22" s="944" t="s">
        <v>558</v>
      </c>
      <c r="BZ22" s="944" t="s">
        <v>558</v>
      </c>
      <c r="CA22" s="944" t="s">
        <v>558</v>
      </c>
      <c r="CB22" s="944" t="s">
        <v>558</v>
      </c>
      <c r="CC22" s="944" t="s">
        <v>558</v>
      </c>
      <c r="CD22" s="944" t="s">
        <v>558</v>
      </c>
      <c r="CE22" s="944" t="s">
        <v>558</v>
      </c>
      <c r="CF22" s="944" t="s">
        <v>558</v>
      </c>
      <c r="CG22" s="965" t="s">
        <v>558</v>
      </c>
      <c r="CH22" s="940">
        <v>-6</v>
      </c>
      <c r="CI22" s="941"/>
      <c r="CJ22" s="941"/>
      <c r="CK22" s="941"/>
      <c r="CL22" s="942"/>
      <c r="CM22" s="940">
        <v>537</v>
      </c>
      <c r="CN22" s="941"/>
      <c r="CO22" s="941"/>
      <c r="CP22" s="941"/>
      <c r="CQ22" s="942"/>
      <c r="CR22" s="940">
        <v>428</v>
      </c>
      <c r="CS22" s="941"/>
      <c r="CT22" s="941"/>
      <c r="CU22" s="941"/>
      <c r="CV22" s="942"/>
      <c r="CW22" s="940">
        <v>16</v>
      </c>
      <c r="CX22" s="941"/>
      <c r="CY22" s="941"/>
      <c r="CZ22" s="941"/>
      <c r="DA22" s="942"/>
      <c r="DB22" s="940" t="s">
        <v>569</v>
      </c>
      <c r="DC22" s="941"/>
      <c r="DD22" s="941"/>
      <c r="DE22" s="941"/>
      <c r="DF22" s="942"/>
      <c r="DG22" s="940" t="s">
        <v>475</v>
      </c>
      <c r="DH22" s="941"/>
      <c r="DI22" s="941"/>
      <c r="DJ22" s="941"/>
      <c r="DK22" s="942"/>
      <c r="DL22" s="940" t="s">
        <v>475</v>
      </c>
      <c r="DM22" s="941"/>
      <c r="DN22" s="941"/>
      <c r="DO22" s="941"/>
      <c r="DP22" s="942"/>
      <c r="DQ22" s="940" t="s">
        <v>475</v>
      </c>
      <c r="DR22" s="941"/>
      <c r="DS22" s="941"/>
      <c r="DT22" s="941"/>
      <c r="DU22" s="942"/>
      <c r="DV22" s="943"/>
      <c r="DW22" s="944"/>
      <c r="DX22" s="944"/>
      <c r="DY22" s="944"/>
      <c r="DZ22" s="945"/>
      <c r="EA22" s="213"/>
    </row>
    <row r="23" spans="1:131" s="214" customFormat="1" ht="26.25" customHeight="1" thickBot="1" x14ac:dyDescent="0.25">
      <c r="A23" s="219" t="s">
        <v>367</v>
      </c>
      <c r="B23" s="888" t="s">
        <v>368</v>
      </c>
      <c r="C23" s="889"/>
      <c r="D23" s="889"/>
      <c r="E23" s="889"/>
      <c r="F23" s="889"/>
      <c r="G23" s="889"/>
      <c r="H23" s="889"/>
      <c r="I23" s="889"/>
      <c r="J23" s="889"/>
      <c r="K23" s="889"/>
      <c r="L23" s="889"/>
      <c r="M23" s="889"/>
      <c r="N23" s="889"/>
      <c r="O23" s="889"/>
      <c r="P23" s="899"/>
      <c r="Q23" s="1024">
        <v>491139</v>
      </c>
      <c r="R23" s="1018"/>
      <c r="S23" s="1018"/>
      <c r="T23" s="1018"/>
      <c r="U23" s="1018"/>
      <c r="V23" s="1018">
        <v>471174</v>
      </c>
      <c r="W23" s="1018"/>
      <c r="X23" s="1018"/>
      <c r="Y23" s="1018"/>
      <c r="Z23" s="1018"/>
      <c r="AA23" s="1018">
        <v>19965</v>
      </c>
      <c r="AB23" s="1018"/>
      <c r="AC23" s="1018"/>
      <c r="AD23" s="1018"/>
      <c r="AE23" s="1025"/>
      <c r="AF23" s="1026">
        <v>8066</v>
      </c>
      <c r="AG23" s="1018"/>
      <c r="AH23" s="1018"/>
      <c r="AI23" s="1018"/>
      <c r="AJ23" s="1027"/>
      <c r="AK23" s="1028"/>
      <c r="AL23" s="1029"/>
      <c r="AM23" s="1029"/>
      <c r="AN23" s="1029"/>
      <c r="AO23" s="1029"/>
      <c r="AP23" s="1018">
        <v>776125</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559</v>
      </c>
      <c r="BT23" s="944" t="s">
        <v>560</v>
      </c>
      <c r="BU23" s="944" t="s">
        <v>560</v>
      </c>
      <c r="BV23" s="944" t="s">
        <v>560</v>
      </c>
      <c r="BW23" s="944" t="s">
        <v>560</v>
      </c>
      <c r="BX23" s="944" t="s">
        <v>560</v>
      </c>
      <c r="BY23" s="944" t="s">
        <v>560</v>
      </c>
      <c r="BZ23" s="944" t="s">
        <v>560</v>
      </c>
      <c r="CA23" s="944" t="s">
        <v>560</v>
      </c>
      <c r="CB23" s="944" t="s">
        <v>560</v>
      </c>
      <c r="CC23" s="944" t="s">
        <v>560</v>
      </c>
      <c r="CD23" s="944" t="s">
        <v>560</v>
      </c>
      <c r="CE23" s="944" t="s">
        <v>560</v>
      </c>
      <c r="CF23" s="944" t="s">
        <v>560</v>
      </c>
      <c r="CG23" s="965" t="s">
        <v>560</v>
      </c>
      <c r="CH23" s="940">
        <v>2</v>
      </c>
      <c r="CI23" s="941"/>
      <c r="CJ23" s="941"/>
      <c r="CK23" s="941"/>
      <c r="CL23" s="942"/>
      <c r="CM23" s="940">
        <v>1519</v>
      </c>
      <c r="CN23" s="941"/>
      <c r="CO23" s="941"/>
      <c r="CP23" s="941"/>
      <c r="CQ23" s="942"/>
      <c r="CR23" s="940">
        <v>1266</v>
      </c>
      <c r="CS23" s="941"/>
      <c r="CT23" s="941"/>
      <c r="CU23" s="941"/>
      <c r="CV23" s="942"/>
      <c r="CW23" s="940">
        <v>142</v>
      </c>
      <c r="CX23" s="941"/>
      <c r="CY23" s="941"/>
      <c r="CZ23" s="941"/>
      <c r="DA23" s="942"/>
      <c r="DB23" s="940" t="s">
        <v>569</v>
      </c>
      <c r="DC23" s="941"/>
      <c r="DD23" s="941"/>
      <c r="DE23" s="941"/>
      <c r="DF23" s="942"/>
      <c r="DG23" s="940" t="s">
        <v>475</v>
      </c>
      <c r="DH23" s="941"/>
      <c r="DI23" s="941"/>
      <c r="DJ23" s="941"/>
      <c r="DK23" s="942"/>
      <c r="DL23" s="940">
        <v>2.2000000000000002</v>
      </c>
      <c r="DM23" s="941"/>
      <c r="DN23" s="941"/>
      <c r="DO23" s="941"/>
      <c r="DP23" s="942"/>
      <c r="DQ23" s="940">
        <v>2.02</v>
      </c>
      <c r="DR23" s="941"/>
      <c r="DS23" s="941"/>
      <c r="DT23" s="941"/>
      <c r="DU23" s="942"/>
      <c r="DV23" s="943"/>
      <c r="DW23" s="944"/>
      <c r="DX23" s="944"/>
      <c r="DY23" s="944"/>
      <c r="DZ23" s="945"/>
      <c r="EA23" s="213"/>
    </row>
    <row r="24" spans="1:131" s="214" customFormat="1" ht="26.25" customHeight="1" x14ac:dyDescent="0.2">
      <c r="A24" s="1017" t="s">
        <v>369</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561</v>
      </c>
      <c r="BT24" s="944" t="s">
        <v>561</v>
      </c>
      <c r="BU24" s="944" t="s">
        <v>561</v>
      </c>
      <c r="BV24" s="944" t="s">
        <v>561</v>
      </c>
      <c r="BW24" s="944" t="s">
        <v>561</v>
      </c>
      <c r="BX24" s="944" t="s">
        <v>561</v>
      </c>
      <c r="BY24" s="944" t="s">
        <v>561</v>
      </c>
      <c r="BZ24" s="944" t="s">
        <v>561</v>
      </c>
      <c r="CA24" s="944" t="s">
        <v>561</v>
      </c>
      <c r="CB24" s="944" t="s">
        <v>561</v>
      </c>
      <c r="CC24" s="944" t="s">
        <v>561</v>
      </c>
      <c r="CD24" s="944" t="s">
        <v>561</v>
      </c>
      <c r="CE24" s="944" t="s">
        <v>561</v>
      </c>
      <c r="CF24" s="944" t="s">
        <v>561</v>
      </c>
      <c r="CG24" s="965" t="s">
        <v>561</v>
      </c>
      <c r="CH24" s="940" t="s">
        <v>562</v>
      </c>
      <c r="CI24" s="941"/>
      <c r="CJ24" s="941"/>
      <c r="CK24" s="941"/>
      <c r="CL24" s="942"/>
      <c r="CM24" s="940">
        <v>749</v>
      </c>
      <c r="CN24" s="941"/>
      <c r="CO24" s="941"/>
      <c r="CP24" s="941"/>
      <c r="CQ24" s="942"/>
      <c r="CR24" s="940" t="s">
        <v>569</v>
      </c>
      <c r="CS24" s="941"/>
      <c r="CT24" s="941"/>
      <c r="CU24" s="941"/>
      <c r="CV24" s="942"/>
      <c r="CW24" s="940" t="s">
        <v>569</v>
      </c>
      <c r="CX24" s="941"/>
      <c r="CY24" s="941"/>
      <c r="CZ24" s="941"/>
      <c r="DA24" s="942"/>
      <c r="DB24" s="940" t="s">
        <v>569</v>
      </c>
      <c r="DC24" s="941"/>
      <c r="DD24" s="941"/>
      <c r="DE24" s="941"/>
      <c r="DF24" s="942"/>
      <c r="DG24" s="940" t="s">
        <v>475</v>
      </c>
      <c r="DH24" s="941"/>
      <c r="DI24" s="941"/>
      <c r="DJ24" s="941"/>
      <c r="DK24" s="942"/>
      <c r="DL24" s="940" t="s">
        <v>475</v>
      </c>
      <c r="DM24" s="941"/>
      <c r="DN24" s="941"/>
      <c r="DO24" s="941"/>
      <c r="DP24" s="942"/>
      <c r="DQ24" s="940" t="s">
        <v>475</v>
      </c>
      <c r="DR24" s="941"/>
      <c r="DS24" s="941"/>
      <c r="DT24" s="941"/>
      <c r="DU24" s="942"/>
      <c r="DV24" s="943"/>
      <c r="DW24" s="944"/>
      <c r="DX24" s="944"/>
      <c r="DY24" s="944"/>
      <c r="DZ24" s="945"/>
      <c r="EA24" s="213"/>
    </row>
    <row r="25" spans="1:131" ht="26.25" customHeight="1" thickBot="1" x14ac:dyDescent="0.25">
      <c r="A25" s="1016" t="s">
        <v>370</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563</v>
      </c>
      <c r="BT25" s="944" t="s">
        <v>563</v>
      </c>
      <c r="BU25" s="944" t="s">
        <v>563</v>
      </c>
      <c r="BV25" s="944" t="s">
        <v>563</v>
      </c>
      <c r="BW25" s="944" t="s">
        <v>563</v>
      </c>
      <c r="BX25" s="944" t="s">
        <v>563</v>
      </c>
      <c r="BY25" s="944" t="s">
        <v>563</v>
      </c>
      <c r="BZ25" s="944" t="s">
        <v>563</v>
      </c>
      <c r="CA25" s="944" t="s">
        <v>563</v>
      </c>
      <c r="CB25" s="944" t="s">
        <v>563</v>
      </c>
      <c r="CC25" s="944" t="s">
        <v>563</v>
      </c>
      <c r="CD25" s="944" t="s">
        <v>563</v>
      </c>
      <c r="CE25" s="944" t="s">
        <v>563</v>
      </c>
      <c r="CF25" s="944" t="s">
        <v>563</v>
      </c>
      <c r="CG25" s="965" t="s">
        <v>563</v>
      </c>
      <c r="CH25" s="940">
        <v>-3</v>
      </c>
      <c r="CI25" s="941"/>
      <c r="CJ25" s="941"/>
      <c r="CK25" s="941"/>
      <c r="CL25" s="942"/>
      <c r="CM25" s="940">
        <v>9</v>
      </c>
      <c r="CN25" s="941"/>
      <c r="CO25" s="941"/>
      <c r="CP25" s="941"/>
      <c r="CQ25" s="942"/>
      <c r="CR25" s="940">
        <v>2</v>
      </c>
      <c r="CS25" s="941"/>
      <c r="CT25" s="941"/>
      <c r="CU25" s="941"/>
      <c r="CV25" s="942"/>
      <c r="CW25" s="940">
        <v>14</v>
      </c>
      <c r="CX25" s="941"/>
      <c r="CY25" s="941"/>
      <c r="CZ25" s="941"/>
      <c r="DA25" s="942"/>
      <c r="DB25" s="940" t="s">
        <v>569</v>
      </c>
      <c r="DC25" s="941"/>
      <c r="DD25" s="941"/>
      <c r="DE25" s="941"/>
      <c r="DF25" s="942"/>
      <c r="DG25" s="940" t="s">
        <v>475</v>
      </c>
      <c r="DH25" s="941"/>
      <c r="DI25" s="941"/>
      <c r="DJ25" s="941"/>
      <c r="DK25" s="942"/>
      <c r="DL25" s="940" t="s">
        <v>475</v>
      </c>
      <c r="DM25" s="941"/>
      <c r="DN25" s="941"/>
      <c r="DO25" s="941"/>
      <c r="DP25" s="942"/>
      <c r="DQ25" s="940" t="s">
        <v>475</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371</v>
      </c>
      <c r="R26" s="953"/>
      <c r="S26" s="953"/>
      <c r="T26" s="953"/>
      <c r="U26" s="954"/>
      <c r="V26" s="952" t="s">
        <v>372</v>
      </c>
      <c r="W26" s="953"/>
      <c r="X26" s="953"/>
      <c r="Y26" s="953"/>
      <c r="Z26" s="954"/>
      <c r="AA26" s="952" t="s">
        <v>373</v>
      </c>
      <c r="AB26" s="953"/>
      <c r="AC26" s="953"/>
      <c r="AD26" s="953"/>
      <c r="AE26" s="953"/>
      <c r="AF26" s="1012" t="s">
        <v>374</v>
      </c>
      <c r="AG26" s="959"/>
      <c r="AH26" s="959"/>
      <c r="AI26" s="959"/>
      <c r="AJ26" s="1013"/>
      <c r="AK26" s="953" t="s">
        <v>375</v>
      </c>
      <c r="AL26" s="953"/>
      <c r="AM26" s="953"/>
      <c r="AN26" s="953"/>
      <c r="AO26" s="954"/>
      <c r="AP26" s="952" t="s">
        <v>376</v>
      </c>
      <c r="AQ26" s="953"/>
      <c r="AR26" s="953"/>
      <c r="AS26" s="953"/>
      <c r="AT26" s="954"/>
      <c r="AU26" s="952" t="s">
        <v>377</v>
      </c>
      <c r="AV26" s="953"/>
      <c r="AW26" s="953"/>
      <c r="AX26" s="953"/>
      <c r="AY26" s="954"/>
      <c r="AZ26" s="952" t="s">
        <v>378</v>
      </c>
      <c r="BA26" s="953"/>
      <c r="BB26" s="953"/>
      <c r="BC26" s="953"/>
      <c r="BD26" s="954"/>
      <c r="BE26" s="952" t="s">
        <v>344</v>
      </c>
      <c r="BF26" s="953"/>
      <c r="BG26" s="953"/>
      <c r="BH26" s="953"/>
      <c r="BI26" s="966"/>
      <c r="BJ26" s="210"/>
      <c r="BK26" s="210"/>
      <c r="BL26" s="210"/>
      <c r="BM26" s="210"/>
      <c r="BN26" s="210"/>
      <c r="BO26" s="220"/>
      <c r="BP26" s="220"/>
      <c r="BQ26" s="217">
        <v>20</v>
      </c>
      <c r="BR26" s="218"/>
      <c r="BS26" s="943" t="s">
        <v>564</v>
      </c>
      <c r="BT26" s="944" t="s">
        <v>564</v>
      </c>
      <c r="BU26" s="944" t="s">
        <v>564</v>
      </c>
      <c r="BV26" s="944" t="s">
        <v>564</v>
      </c>
      <c r="BW26" s="944" t="s">
        <v>564</v>
      </c>
      <c r="BX26" s="944" t="s">
        <v>564</v>
      </c>
      <c r="BY26" s="944" t="s">
        <v>564</v>
      </c>
      <c r="BZ26" s="944" t="s">
        <v>564</v>
      </c>
      <c r="CA26" s="944" t="s">
        <v>564</v>
      </c>
      <c r="CB26" s="944" t="s">
        <v>564</v>
      </c>
      <c r="CC26" s="944" t="s">
        <v>564</v>
      </c>
      <c r="CD26" s="944" t="s">
        <v>564</v>
      </c>
      <c r="CE26" s="944" t="s">
        <v>564</v>
      </c>
      <c r="CF26" s="944" t="s">
        <v>564</v>
      </c>
      <c r="CG26" s="965" t="s">
        <v>564</v>
      </c>
      <c r="CH26" s="940">
        <v>-1</v>
      </c>
      <c r="CI26" s="941"/>
      <c r="CJ26" s="941"/>
      <c r="CK26" s="941"/>
      <c r="CL26" s="942"/>
      <c r="CM26" s="940">
        <v>621</v>
      </c>
      <c r="CN26" s="941"/>
      <c r="CO26" s="941"/>
      <c r="CP26" s="941"/>
      <c r="CQ26" s="942"/>
      <c r="CR26" s="940">
        <v>150</v>
      </c>
      <c r="CS26" s="941"/>
      <c r="CT26" s="941"/>
      <c r="CU26" s="941"/>
      <c r="CV26" s="942"/>
      <c r="CW26" s="940">
        <v>9</v>
      </c>
      <c r="CX26" s="941"/>
      <c r="CY26" s="941"/>
      <c r="CZ26" s="941"/>
      <c r="DA26" s="942"/>
      <c r="DB26" s="940" t="s">
        <v>569</v>
      </c>
      <c r="DC26" s="941"/>
      <c r="DD26" s="941"/>
      <c r="DE26" s="941"/>
      <c r="DF26" s="942"/>
      <c r="DG26" s="940" t="s">
        <v>475</v>
      </c>
      <c r="DH26" s="941"/>
      <c r="DI26" s="941"/>
      <c r="DJ26" s="941"/>
      <c r="DK26" s="942"/>
      <c r="DL26" s="940" t="s">
        <v>475</v>
      </c>
      <c r="DM26" s="941"/>
      <c r="DN26" s="941"/>
      <c r="DO26" s="941"/>
      <c r="DP26" s="942"/>
      <c r="DQ26" s="940" t="s">
        <v>475</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565</v>
      </c>
      <c r="BT27" s="944" t="s">
        <v>565</v>
      </c>
      <c r="BU27" s="944" t="s">
        <v>565</v>
      </c>
      <c r="BV27" s="944" t="s">
        <v>565</v>
      </c>
      <c r="BW27" s="944" t="s">
        <v>565</v>
      </c>
      <c r="BX27" s="944" t="s">
        <v>565</v>
      </c>
      <c r="BY27" s="944" t="s">
        <v>565</v>
      </c>
      <c r="BZ27" s="944" t="s">
        <v>565</v>
      </c>
      <c r="CA27" s="944" t="s">
        <v>565</v>
      </c>
      <c r="CB27" s="944" t="s">
        <v>565</v>
      </c>
      <c r="CC27" s="944" t="s">
        <v>565</v>
      </c>
      <c r="CD27" s="944" t="s">
        <v>565</v>
      </c>
      <c r="CE27" s="944" t="s">
        <v>565</v>
      </c>
      <c r="CF27" s="944" t="s">
        <v>565</v>
      </c>
      <c r="CG27" s="965" t="s">
        <v>565</v>
      </c>
      <c r="CH27" s="940">
        <v>-1</v>
      </c>
      <c r="CI27" s="941"/>
      <c r="CJ27" s="941"/>
      <c r="CK27" s="941"/>
      <c r="CL27" s="942"/>
      <c r="CM27" s="940">
        <v>1385</v>
      </c>
      <c r="CN27" s="941"/>
      <c r="CO27" s="941"/>
      <c r="CP27" s="941"/>
      <c r="CQ27" s="942"/>
      <c r="CR27" s="940">
        <v>186</v>
      </c>
      <c r="CS27" s="941"/>
      <c r="CT27" s="941"/>
      <c r="CU27" s="941"/>
      <c r="CV27" s="942"/>
      <c r="CW27" s="940" t="s">
        <v>569</v>
      </c>
      <c r="CX27" s="941"/>
      <c r="CY27" s="941"/>
      <c r="CZ27" s="941"/>
      <c r="DA27" s="942"/>
      <c r="DB27" s="940" t="s">
        <v>569</v>
      </c>
      <c r="DC27" s="941"/>
      <c r="DD27" s="941"/>
      <c r="DE27" s="941"/>
      <c r="DF27" s="942"/>
      <c r="DG27" s="940" t="s">
        <v>475</v>
      </c>
      <c r="DH27" s="941"/>
      <c r="DI27" s="941"/>
      <c r="DJ27" s="941"/>
      <c r="DK27" s="942"/>
      <c r="DL27" s="940" t="s">
        <v>475</v>
      </c>
      <c r="DM27" s="941"/>
      <c r="DN27" s="941"/>
      <c r="DO27" s="941"/>
      <c r="DP27" s="942"/>
      <c r="DQ27" s="940" t="s">
        <v>475</v>
      </c>
      <c r="DR27" s="941"/>
      <c r="DS27" s="941"/>
      <c r="DT27" s="941"/>
      <c r="DU27" s="942"/>
      <c r="DV27" s="943"/>
      <c r="DW27" s="944"/>
      <c r="DX27" s="944"/>
      <c r="DY27" s="944"/>
      <c r="DZ27" s="945"/>
      <c r="EA27" s="208"/>
    </row>
    <row r="28" spans="1:131" ht="26.25" customHeight="1" thickTop="1" x14ac:dyDescent="0.2">
      <c r="A28" s="221">
        <v>1</v>
      </c>
      <c r="B28" s="1004" t="s">
        <v>379</v>
      </c>
      <c r="C28" s="1005"/>
      <c r="D28" s="1005"/>
      <c r="E28" s="1005"/>
      <c r="F28" s="1005"/>
      <c r="G28" s="1005"/>
      <c r="H28" s="1005"/>
      <c r="I28" s="1005"/>
      <c r="J28" s="1005"/>
      <c r="K28" s="1005"/>
      <c r="L28" s="1005"/>
      <c r="M28" s="1005"/>
      <c r="N28" s="1005"/>
      <c r="O28" s="1005"/>
      <c r="P28" s="1006"/>
      <c r="Q28" s="1007">
        <v>91536</v>
      </c>
      <c r="R28" s="1008"/>
      <c r="S28" s="1008"/>
      <c r="T28" s="1008"/>
      <c r="U28" s="1008"/>
      <c r="V28" s="1008">
        <v>90790</v>
      </c>
      <c r="W28" s="1008"/>
      <c r="X28" s="1008"/>
      <c r="Y28" s="1008"/>
      <c r="Z28" s="1008"/>
      <c r="AA28" s="1008">
        <v>746</v>
      </c>
      <c r="AB28" s="1008"/>
      <c r="AC28" s="1008"/>
      <c r="AD28" s="1008"/>
      <c r="AE28" s="1009"/>
      <c r="AF28" s="1010" t="s">
        <v>475</v>
      </c>
      <c r="AG28" s="1008"/>
      <c r="AH28" s="1008"/>
      <c r="AI28" s="1008"/>
      <c r="AJ28" s="1011"/>
      <c r="AK28" s="999">
        <v>5204</v>
      </c>
      <c r="AL28" s="1000"/>
      <c r="AM28" s="1000"/>
      <c r="AN28" s="1000"/>
      <c r="AO28" s="1000"/>
      <c r="AP28" s="1000" t="s">
        <v>475</v>
      </c>
      <c r="AQ28" s="1000"/>
      <c r="AR28" s="1000"/>
      <c r="AS28" s="1000"/>
      <c r="AT28" s="1000"/>
      <c r="AU28" s="1000" t="s">
        <v>475</v>
      </c>
      <c r="AV28" s="1000"/>
      <c r="AW28" s="1000"/>
      <c r="AX28" s="1000"/>
      <c r="AY28" s="1000"/>
      <c r="AZ28" s="1001" t="s">
        <v>475</v>
      </c>
      <c r="BA28" s="1001"/>
      <c r="BB28" s="1001"/>
      <c r="BC28" s="1001"/>
      <c r="BD28" s="1001"/>
      <c r="BE28" s="1002" t="s">
        <v>536</v>
      </c>
      <c r="BF28" s="1002"/>
      <c r="BG28" s="1002"/>
      <c r="BH28" s="1002"/>
      <c r="BI28" s="1003"/>
      <c r="BJ28" s="210"/>
      <c r="BK28" s="210"/>
      <c r="BL28" s="210"/>
      <c r="BM28" s="210"/>
      <c r="BN28" s="210"/>
      <c r="BO28" s="220"/>
      <c r="BP28" s="220"/>
      <c r="BQ28" s="217">
        <v>22</v>
      </c>
      <c r="BR28" s="218"/>
      <c r="BS28" s="943" t="s">
        <v>566</v>
      </c>
      <c r="BT28" s="944" t="s">
        <v>566</v>
      </c>
      <c r="BU28" s="944" t="s">
        <v>566</v>
      </c>
      <c r="BV28" s="944" t="s">
        <v>566</v>
      </c>
      <c r="BW28" s="944" t="s">
        <v>566</v>
      </c>
      <c r="BX28" s="944" t="s">
        <v>566</v>
      </c>
      <c r="BY28" s="944" t="s">
        <v>566</v>
      </c>
      <c r="BZ28" s="944" t="s">
        <v>566</v>
      </c>
      <c r="CA28" s="944" t="s">
        <v>566</v>
      </c>
      <c r="CB28" s="944" t="s">
        <v>566</v>
      </c>
      <c r="CC28" s="944" t="s">
        <v>566</v>
      </c>
      <c r="CD28" s="944" t="s">
        <v>566</v>
      </c>
      <c r="CE28" s="944" t="s">
        <v>566</v>
      </c>
      <c r="CF28" s="944" t="s">
        <v>566</v>
      </c>
      <c r="CG28" s="965" t="s">
        <v>566</v>
      </c>
      <c r="CH28" s="940">
        <v>1</v>
      </c>
      <c r="CI28" s="941"/>
      <c r="CJ28" s="941"/>
      <c r="CK28" s="941"/>
      <c r="CL28" s="942"/>
      <c r="CM28" s="940">
        <v>270</v>
      </c>
      <c r="CN28" s="941"/>
      <c r="CO28" s="941"/>
      <c r="CP28" s="941"/>
      <c r="CQ28" s="942"/>
      <c r="CR28" s="940">
        <v>78</v>
      </c>
      <c r="CS28" s="941"/>
      <c r="CT28" s="941"/>
      <c r="CU28" s="941"/>
      <c r="CV28" s="942"/>
      <c r="CW28" s="940">
        <v>6</v>
      </c>
      <c r="CX28" s="941"/>
      <c r="CY28" s="941"/>
      <c r="CZ28" s="941"/>
      <c r="DA28" s="942"/>
      <c r="DB28" s="940" t="s">
        <v>569</v>
      </c>
      <c r="DC28" s="941"/>
      <c r="DD28" s="941"/>
      <c r="DE28" s="941"/>
      <c r="DF28" s="942"/>
      <c r="DG28" s="940" t="s">
        <v>475</v>
      </c>
      <c r="DH28" s="941"/>
      <c r="DI28" s="941"/>
      <c r="DJ28" s="941"/>
      <c r="DK28" s="942"/>
      <c r="DL28" s="940" t="s">
        <v>475</v>
      </c>
      <c r="DM28" s="941"/>
      <c r="DN28" s="941"/>
      <c r="DO28" s="941"/>
      <c r="DP28" s="942"/>
      <c r="DQ28" s="940" t="s">
        <v>475</v>
      </c>
      <c r="DR28" s="941"/>
      <c r="DS28" s="941"/>
      <c r="DT28" s="941"/>
      <c r="DU28" s="942"/>
      <c r="DV28" s="943"/>
      <c r="DW28" s="944"/>
      <c r="DX28" s="944"/>
      <c r="DY28" s="944"/>
      <c r="DZ28" s="945"/>
      <c r="EA28" s="208"/>
    </row>
    <row r="29" spans="1:131" ht="26.25" customHeight="1" x14ac:dyDescent="0.2">
      <c r="A29" s="221">
        <v>2</v>
      </c>
      <c r="B29" s="990" t="s">
        <v>380</v>
      </c>
      <c r="C29" s="991"/>
      <c r="D29" s="991"/>
      <c r="E29" s="991"/>
      <c r="F29" s="991"/>
      <c r="G29" s="991"/>
      <c r="H29" s="991"/>
      <c r="I29" s="991"/>
      <c r="J29" s="991"/>
      <c r="K29" s="991"/>
      <c r="L29" s="991"/>
      <c r="M29" s="991"/>
      <c r="N29" s="991"/>
      <c r="O29" s="991"/>
      <c r="P29" s="992"/>
      <c r="Q29" s="996">
        <v>294</v>
      </c>
      <c r="R29" s="994"/>
      <c r="S29" s="994"/>
      <c r="T29" s="994"/>
      <c r="U29" s="994"/>
      <c r="V29" s="994">
        <v>288</v>
      </c>
      <c r="W29" s="994"/>
      <c r="X29" s="994"/>
      <c r="Y29" s="994"/>
      <c r="Z29" s="994"/>
      <c r="AA29" s="994">
        <v>6</v>
      </c>
      <c r="AB29" s="994"/>
      <c r="AC29" s="994"/>
      <c r="AD29" s="994"/>
      <c r="AE29" s="997"/>
      <c r="AF29" s="993" t="s">
        <v>475</v>
      </c>
      <c r="AG29" s="994"/>
      <c r="AH29" s="994"/>
      <c r="AI29" s="994"/>
      <c r="AJ29" s="995"/>
      <c r="AK29" s="931">
        <v>27</v>
      </c>
      <c r="AL29" s="922"/>
      <c r="AM29" s="922"/>
      <c r="AN29" s="922"/>
      <c r="AO29" s="922"/>
      <c r="AP29" s="922">
        <v>75</v>
      </c>
      <c r="AQ29" s="922"/>
      <c r="AR29" s="922"/>
      <c r="AS29" s="922"/>
      <c r="AT29" s="922"/>
      <c r="AU29" s="922">
        <v>30</v>
      </c>
      <c r="AV29" s="922"/>
      <c r="AW29" s="922"/>
      <c r="AX29" s="922"/>
      <c r="AY29" s="922"/>
      <c r="AZ29" s="998" t="s">
        <v>475</v>
      </c>
      <c r="BA29" s="998"/>
      <c r="BB29" s="998"/>
      <c r="BC29" s="998"/>
      <c r="BD29" s="998"/>
      <c r="BE29" s="923" t="s">
        <v>536</v>
      </c>
      <c r="BF29" s="923"/>
      <c r="BG29" s="923"/>
      <c r="BH29" s="923"/>
      <c r="BI29" s="924"/>
      <c r="BJ29" s="210"/>
      <c r="BK29" s="210"/>
      <c r="BL29" s="210"/>
      <c r="BM29" s="210"/>
      <c r="BN29" s="210"/>
      <c r="BO29" s="220"/>
      <c r="BP29" s="220"/>
      <c r="BQ29" s="217">
        <v>23</v>
      </c>
      <c r="BR29" s="218"/>
      <c r="BS29" s="943" t="s">
        <v>567</v>
      </c>
      <c r="BT29" s="944" t="s">
        <v>567</v>
      </c>
      <c r="BU29" s="944" t="s">
        <v>567</v>
      </c>
      <c r="BV29" s="944" t="s">
        <v>567</v>
      </c>
      <c r="BW29" s="944" t="s">
        <v>567</v>
      </c>
      <c r="BX29" s="944" t="s">
        <v>567</v>
      </c>
      <c r="BY29" s="944" t="s">
        <v>567</v>
      </c>
      <c r="BZ29" s="944" t="s">
        <v>567</v>
      </c>
      <c r="CA29" s="944" t="s">
        <v>567</v>
      </c>
      <c r="CB29" s="944" t="s">
        <v>567</v>
      </c>
      <c r="CC29" s="944" t="s">
        <v>567</v>
      </c>
      <c r="CD29" s="944" t="s">
        <v>567</v>
      </c>
      <c r="CE29" s="944" t="s">
        <v>567</v>
      </c>
      <c r="CF29" s="944" t="s">
        <v>567</v>
      </c>
      <c r="CG29" s="965" t="s">
        <v>567</v>
      </c>
      <c r="CH29" s="940">
        <v>6</v>
      </c>
      <c r="CI29" s="941"/>
      <c r="CJ29" s="941"/>
      <c r="CK29" s="941"/>
      <c r="CL29" s="942"/>
      <c r="CM29" s="940">
        <v>-610</v>
      </c>
      <c r="CN29" s="941"/>
      <c r="CO29" s="941"/>
      <c r="CP29" s="941"/>
      <c r="CQ29" s="942"/>
      <c r="CR29" s="940">
        <v>32</v>
      </c>
      <c r="CS29" s="941"/>
      <c r="CT29" s="941"/>
      <c r="CU29" s="941"/>
      <c r="CV29" s="942"/>
      <c r="CW29" s="940" t="s">
        <v>569</v>
      </c>
      <c r="CX29" s="941"/>
      <c r="CY29" s="941"/>
      <c r="CZ29" s="941"/>
      <c r="DA29" s="942"/>
      <c r="DB29" s="940">
        <v>109</v>
      </c>
      <c r="DC29" s="941"/>
      <c r="DD29" s="941"/>
      <c r="DE29" s="941"/>
      <c r="DF29" s="942"/>
      <c r="DG29" s="940" t="s">
        <v>475</v>
      </c>
      <c r="DH29" s="941"/>
      <c r="DI29" s="941"/>
      <c r="DJ29" s="941"/>
      <c r="DK29" s="942"/>
      <c r="DL29" s="940" t="s">
        <v>475</v>
      </c>
      <c r="DM29" s="941"/>
      <c r="DN29" s="941"/>
      <c r="DO29" s="941"/>
      <c r="DP29" s="942"/>
      <c r="DQ29" s="940" t="s">
        <v>475</v>
      </c>
      <c r="DR29" s="941"/>
      <c r="DS29" s="941"/>
      <c r="DT29" s="941"/>
      <c r="DU29" s="942"/>
      <c r="DV29" s="943"/>
      <c r="DW29" s="944"/>
      <c r="DX29" s="944"/>
      <c r="DY29" s="944"/>
      <c r="DZ29" s="945"/>
      <c r="EA29" s="208"/>
    </row>
    <row r="30" spans="1:131" ht="26.25" customHeight="1" x14ac:dyDescent="0.2">
      <c r="A30" s="221">
        <v>3</v>
      </c>
      <c r="B30" s="990" t="s">
        <v>381</v>
      </c>
      <c r="C30" s="991"/>
      <c r="D30" s="991"/>
      <c r="E30" s="991"/>
      <c r="F30" s="991"/>
      <c r="G30" s="991"/>
      <c r="H30" s="991"/>
      <c r="I30" s="991"/>
      <c r="J30" s="991"/>
      <c r="K30" s="991"/>
      <c r="L30" s="991"/>
      <c r="M30" s="991"/>
      <c r="N30" s="991"/>
      <c r="O30" s="991"/>
      <c r="P30" s="992"/>
      <c r="Q30" s="996">
        <v>27710</v>
      </c>
      <c r="R30" s="994"/>
      <c r="S30" s="994"/>
      <c r="T30" s="994"/>
      <c r="U30" s="994"/>
      <c r="V30" s="994">
        <v>30356</v>
      </c>
      <c r="W30" s="994"/>
      <c r="X30" s="994"/>
      <c r="Y30" s="994"/>
      <c r="Z30" s="994"/>
      <c r="AA30" s="994">
        <v>-2646</v>
      </c>
      <c r="AB30" s="994"/>
      <c r="AC30" s="994"/>
      <c r="AD30" s="994"/>
      <c r="AE30" s="997"/>
      <c r="AF30" s="993">
        <v>6693</v>
      </c>
      <c r="AG30" s="994"/>
      <c r="AH30" s="994"/>
      <c r="AI30" s="994"/>
      <c r="AJ30" s="995"/>
      <c r="AK30" s="931">
        <v>3869</v>
      </c>
      <c r="AL30" s="922"/>
      <c r="AM30" s="922"/>
      <c r="AN30" s="922"/>
      <c r="AO30" s="922"/>
      <c r="AP30" s="922">
        <v>19093</v>
      </c>
      <c r="AQ30" s="922"/>
      <c r="AR30" s="922"/>
      <c r="AS30" s="922"/>
      <c r="AT30" s="922"/>
      <c r="AU30" s="922">
        <v>10005</v>
      </c>
      <c r="AV30" s="922"/>
      <c r="AW30" s="922"/>
      <c r="AX30" s="922"/>
      <c r="AY30" s="922"/>
      <c r="AZ30" s="998" t="s">
        <v>475</v>
      </c>
      <c r="BA30" s="998"/>
      <c r="BB30" s="998"/>
      <c r="BC30" s="998"/>
      <c r="BD30" s="998"/>
      <c r="BE30" s="923" t="s">
        <v>535</v>
      </c>
      <c r="BF30" s="923"/>
      <c r="BG30" s="923"/>
      <c r="BH30" s="923"/>
      <c r="BI30" s="924"/>
      <c r="BJ30" s="210"/>
      <c r="BK30" s="210"/>
      <c r="BL30" s="210"/>
      <c r="BM30" s="210"/>
      <c r="BN30" s="210"/>
      <c r="BO30" s="220"/>
      <c r="BP30" s="220"/>
      <c r="BQ30" s="217">
        <v>24</v>
      </c>
      <c r="BR30" s="218"/>
      <c r="BS30" s="943" t="s">
        <v>568</v>
      </c>
      <c r="BT30" s="944" t="s">
        <v>568</v>
      </c>
      <c r="BU30" s="944" t="s">
        <v>568</v>
      </c>
      <c r="BV30" s="944" t="s">
        <v>568</v>
      </c>
      <c r="BW30" s="944" t="s">
        <v>568</v>
      </c>
      <c r="BX30" s="944" t="s">
        <v>568</v>
      </c>
      <c r="BY30" s="944" t="s">
        <v>568</v>
      </c>
      <c r="BZ30" s="944" t="s">
        <v>568</v>
      </c>
      <c r="CA30" s="944" t="s">
        <v>568</v>
      </c>
      <c r="CB30" s="944" t="s">
        <v>568</v>
      </c>
      <c r="CC30" s="944" t="s">
        <v>568</v>
      </c>
      <c r="CD30" s="944" t="s">
        <v>568</v>
      </c>
      <c r="CE30" s="944" t="s">
        <v>568</v>
      </c>
      <c r="CF30" s="944" t="s">
        <v>568</v>
      </c>
      <c r="CG30" s="965" t="s">
        <v>568</v>
      </c>
      <c r="CH30" s="940">
        <v>27</v>
      </c>
      <c r="CI30" s="941"/>
      <c r="CJ30" s="941"/>
      <c r="CK30" s="941"/>
      <c r="CL30" s="942"/>
      <c r="CM30" s="940">
        <v>134</v>
      </c>
      <c r="CN30" s="941"/>
      <c r="CO30" s="941"/>
      <c r="CP30" s="941"/>
      <c r="CQ30" s="942"/>
      <c r="CR30" s="940" t="s">
        <v>569</v>
      </c>
      <c r="CS30" s="941"/>
      <c r="CT30" s="941"/>
      <c r="CU30" s="941"/>
      <c r="CV30" s="942"/>
      <c r="CW30" s="940" t="s">
        <v>569</v>
      </c>
      <c r="CX30" s="941"/>
      <c r="CY30" s="941"/>
      <c r="CZ30" s="941"/>
      <c r="DA30" s="942"/>
      <c r="DB30" s="940" t="s">
        <v>569</v>
      </c>
      <c r="DC30" s="941"/>
      <c r="DD30" s="941"/>
      <c r="DE30" s="941"/>
      <c r="DF30" s="942"/>
      <c r="DG30" s="940" t="s">
        <v>475</v>
      </c>
      <c r="DH30" s="941"/>
      <c r="DI30" s="941"/>
      <c r="DJ30" s="941"/>
      <c r="DK30" s="942"/>
      <c r="DL30" s="940" t="s">
        <v>475</v>
      </c>
      <c r="DM30" s="941"/>
      <c r="DN30" s="941"/>
      <c r="DO30" s="941"/>
      <c r="DP30" s="942"/>
      <c r="DQ30" s="940">
        <v>103</v>
      </c>
      <c r="DR30" s="941"/>
      <c r="DS30" s="941"/>
      <c r="DT30" s="941"/>
      <c r="DU30" s="942"/>
      <c r="DV30" s="943"/>
      <c r="DW30" s="944"/>
      <c r="DX30" s="944"/>
      <c r="DY30" s="944"/>
      <c r="DZ30" s="945"/>
      <c r="EA30" s="208"/>
    </row>
    <row r="31" spans="1:131" ht="26.25" customHeight="1" x14ac:dyDescent="0.2">
      <c r="A31" s="221">
        <v>4</v>
      </c>
      <c r="B31" s="990" t="s">
        <v>382</v>
      </c>
      <c r="C31" s="991"/>
      <c r="D31" s="991"/>
      <c r="E31" s="991"/>
      <c r="F31" s="991"/>
      <c r="G31" s="991"/>
      <c r="H31" s="991"/>
      <c r="I31" s="991"/>
      <c r="J31" s="991"/>
      <c r="K31" s="991"/>
      <c r="L31" s="991"/>
      <c r="M31" s="991"/>
      <c r="N31" s="991"/>
      <c r="O31" s="991"/>
      <c r="P31" s="992"/>
      <c r="Q31" s="996">
        <v>2098</v>
      </c>
      <c r="R31" s="994"/>
      <c r="S31" s="994"/>
      <c r="T31" s="994"/>
      <c r="U31" s="994"/>
      <c r="V31" s="994">
        <v>2054</v>
      </c>
      <c r="W31" s="994"/>
      <c r="X31" s="994"/>
      <c r="Y31" s="994"/>
      <c r="Z31" s="994"/>
      <c r="AA31" s="994">
        <v>45</v>
      </c>
      <c r="AB31" s="994"/>
      <c r="AC31" s="994"/>
      <c r="AD31" s="994"/>
      <c r="AE31" s="997"/>
      <c r="AF31" s="993">
        <v>234</v>
      </c>
      <c r="AG31" s="994"/>
      <c r="AH31" s="994"/>
      <c r="AI31" s="994"/>
      <c r="AJ31" s="995"/>
      <c r="AK31" s="931">
        <v>188</v>
      </c>
      <c r="AL31" s="922"/>
      <c r="AM31" s="922"/>
      <c r="AN31" s="922"/>
      <c r="AO31" s="922"/>
      <c r="AP31" s="922">
        <v>2841</v>
      </c>
      <c r="AQ31" s="922"/>
      <c r="AR31" s="922"/>
      <c r="AS31" s="922"/>
      <c r="AT31" s="922"/>
      <c r="AU31" s="922">
        <v>1935</v>
      </c>
      <c r="AV31" s="922"/>
      <c r="AW31" s="922"/>
      <c r="AX31" s="922"/>
      <c r="AY31" s="922"/>
      <c r="AZ31" s="998" t="s">
        <v>475</v>
      </c>
      <c r="BA31" s="998"/>
      <c r="BB31" s="998"/>
      <c r="BC31" s="998"/>
      <c r="BD31" s="998"/>
      <c r="BE31" s="923" t="s">
        <v>535</v>
      </c>
      <c r="BF31" s="923"/>
      <c r="BG31" s="923"/>
      <c r="BH31" s="923"/>
      <c r="BI31" s="924"/>
      <c r="BJ31" s="210"/>
      <c r="BK31" s="210"/>
      <c r="BL31" s="210"/>
      <c r="BM31" s="210"/>
      <c r="BN31" s="210"/>
      <c r="BO31" s="220"/>
      <c r="BP31" s="220"/>
      <c r="BQ31" s="217">
        <v>25</v>
      </c>
      <c r="BR31" s="218"/>
      <c r="BS31" s="943"/>
      <c r="BT31" s="944"/>
      <c r="BU31" s="944"/>
      <c r="BV31" s="944"/>
      <c r="BW31" s="944"/>
      <c r="BX31" s="944"/>
      <c r="BY31" s="944"/>
      <c r="BZ31" s="944"/>
      <c r="CA31" s="944"/>
      <c r="CB31" s="944"/>
      <c r="CC31" s="944"/>
      <c r="CD31" s="944"/>
      <c r="CE31" s="944"/>
      <c r="CF31" s="944"/>
      <c r="CG31" s="965"/>
      <c r="CH31" s="940"/>
      <c r="CI31" s="941"/>
      <c r="CJ31" s="941"/>
      <c r="CK31" s="941"/>
      <c r="CL31" s="942"/>
      <c r="CM31" s="940"/>
      <c r="CN31" s="941"/>
      <c r="CO31" s="941"/>
      <c r="CP31" s="941"/>
      <c r="CQ31" s="942"/>
      <c r="CR31" s="940"/>
      <c r="CS31" s="941"/>
      <c r="CT31" s="941"/>
      <c r="CU31" s="941"/>
      <c r="CV31" s="942"/>
      <c r="CW31" s="940"/>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08"/>
    </row>
    <row r="32" spans="1:131" ht="26.25" customHeight="1" x14ac:dyDescent="0.2">
      <c r="A32" s="221">
        <v>5</v>
      </c>
      <c r="B32" s="990" t="s">
        <v>383</v>
      </c>
      <c r="C32" s="991"/>
      <c r="D32" s="991"/>
      <c r="E32" s="991"/>
      <c r="F32" s="991"/>
      <c r="G32" s="991"/>
      <c r="H32" s="991"/>
      <c r="I32" s="991"/>
      <c r="J32" s="991"/>
      <c r="K32" s="991"/>
      <c r="L32" s="991"/>
      <c r="M32" s="991"/>
      <c r="N32" s="991"/>
      <c r="O32" s="991"/>
      <c r="P32" s="992"/>
      <c r="Q32" s="996">
        <v>1522</v>
      </c>
      <c r="R32" s="994"/>
      <c r="S32" s="994"/>
      <c r="T32" s="994"/>
      <c r="U32" s="994"/>
      <c r="V32" s="994">
        <v>1522</v>
      </c>
      <c r="W32" s="994"/>
      <c r="X32" s="994"/>
      <c r="Y32" s="994"/>
      <c r="Z32" s="994"/>
      <c r="AA32" s="994" t="s">
        <v>475</v>
      </c>
      <c r="AB32" s="994"/>
      <c r="AC32" s="994"/>
      <c r="AD32" s="994"/>
      <c r="AE32" s="997"/>
      <c r="AF32" s="993" t="s">
        <v>475</v>
      </c>
      <c r="AG32" s="994"/>
      <c r="AH32" s="994"/>
      <c r="AI32" s="994"/>
      <c r="AJ32" s="995"/>
      <c r="AK32" s="931">
        <v>465</v>
      </c>
      <c r="AL32" s="922"/>
      <c r="AM32" s="922"/>
      <c r="AN32" s="922"/>
      <c r="AO32" s="922"/>
      <c r="AP32" s="922">
        <v>3879</v>
      </c>
      <c r="AQ32" s="922"/>
      <c r="AR32" s="922"/>
      <c r="AS32" s="922"/>
      <c r="AT32" s="922"/>
      <c r="AU32" s="922">
        <v>1893</v>
      </c>
      <c r="AV32" s="922"/>
      <c r="AW32" s="922"/>
      <c r="AX32" s="922"/>
      <c r="AY32" s="922"/>
      <c r="AZ32" s="998" t="s">
        <v>475</v>
      </c>
      <c r="BA32" s="998"/>
      <c r="BB32" s="998"/>
      <c r="BC32" s="998"/>
      <c r="BD32" s="998"/>
      <c r="BE32" s="923" t="s">
        <v>536</v>
      </c>
      <c r="BF32" s="923"/>
      <c r="BG32" s="923"/>
      <c r="BH32" s="923"/>
      <c r="BI32" s="924"/>
      <c r="BJ32" s="210"/>
      <c r="BK32" s="210"/>
      <c r="BL32" s="210"/>
      <c r="BM32" s="210"/>
      <c r="BN32" s="210"/>
      <c r="BO32" s="220"/>
      <c r="BP32" s="220"/>
      <c r="BQ32" s="217">
        <v>26</v>
      </c>
      <c r="BR32" s="218"/>
      <c r="BS32" s="943"/>
      <c r="BT32" s="944"/>
      <c r="BU32" s="944"/>
      <c r="BV32" s="944"/>
      <c r="BW32" s="944"/>
      <c r="BX32" s="944"/>
      <c r="BY32" s="944"/>
      <c r="BZ32" s="944"/>
      <c r="CA32" s="944"/>
      <c r="CB32" s="944"/>
      <c r="CC32" s="944"/>
      <c r="CD32" s="944"/>
      <c r="CE32" s="944"/>
      <c r="CF32" s="944"/>
      <c r="CG32" s="965"/>
      <c r="CH32" s="940"/>
      <c r="CI32" s="941"/>
      <c r="CJ32" s="941"/>
      <c r="CK32" s="941"/>
      <c r="CL32" s="942"/>
      <c r="CM32" s="940"/>
      <c r="CN32" s="941"/>
      <c r="CO32" s="941"/>
      <c r="CP32" s="941"/>
      <c r="CQ32" s="942"/>
      <c r="CR32" s="940"/>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08"/>
    </row>
    <row r="33" spans="1:131" ht="26.25" customHeight="1" x14ac:dyDescent="0.2">
      <c r="A33" s="221">
        <v>6</v>
      </c>
      <c r="B33" s="990" t="s">
        <v>384</v>
      </c>
      <c r="C33" s="991"/>
      <c r="D33" s="991"/>
      <c r="E33" s="991"/>
      <c r="F33" s="991"/>
      <c r="G33" s="991"/>
      <c r="H33" s="991"/>
      <c r="I33" s="991"/>
      <c r="J33" s="991"/>
      <c r="K33" s="991"/>
      <c r="L33" s="991"/>
      <c r="M33" s="991"/>
      <c r="N33" s="991"/>
      <c r="O33" s="991"/>
      <c r="P33" s="992"/>
      <c r="Q33" s="996">
        <v>557</v>
      </c>
      <c r="R33" s="994"/>
      <c r="S33" s="994"/>
      <c r="T33" s="994"/>
      <c r="U33" s="994"/>
      <c r="V33" s="994">
        <v>557</v>
      </c>
      <c r="W33" s="994"/>
      <c r="X33" s="994"/>
      <c r="Y33" s="994"/>
      <c r="Z33" s="994"/>
      <c r="AA33" s="994" t="s">
        <v>475</v>
      </c>
      <c r="AB33" s="994"/>
      <c r="AC33" s="994"/>
      <c r="AD33" s="994"/>
      <c r="AE33" s="997"/>
      <c r="AF33" s="993" t="s">
        <v>475</v>
      </c>
      <c r="AG33" s="994"/>
      <c r="AH33" s="994"/>
      <c r="AI33" s="994"/>
      <c r="AJ33" s="995"/>
      <c r="AK33" s="931" t="s">
        <v>475</v>
      </c>
      <c r="AL33" s="922"/>
      <c r="AM33" s="922"/>
      <c r="AN33" s="922"/>
      <c r="AO33" s="922"/>
      <c r="AP33" s="922" t="s">
        <v>475</v>
      </c>
      <c r="AQ33" s="922"/>
      <c r="AR33" s="922"/>
      <c r="AS33" s="922"/>
      <c r="AT33" s="922"/>
      <c r="AU33" s="922" t="s">
        <v>475</v>
      </c>
      <c r="AV33" s="922"/>
      <c r="AW33" s="922"/>
      <c r="AX33" s="922"/>
      <c r="AY33" s="922"/>
      <c r="AZ33" s="998" t="s">
        <v>475</v>
      </c>
      <c r="BA33" s="998"/>
      <c r="BB33" s="998"/>
      <c r="BC33" s="998"/>
      <c r="BD33" s="998"/>
      <c r="BE33" s="923" t="s">
        <v>536</v>
      </c>
      <c r="BF33" s="923"/>
      <c r="BG33" s="923"/>
      <c r="BH33" s="923"/>
      <c r="BI33" s="924"/>
      <c r="BJ33" s="210"/>
      <c r="BK33" s="210"/>
      <c r="BL33" s="210"/>
      <c r="BM33" s="210"/>
      <c r="BN33" s="210"/>
      <c r="BO33" s="220"/>
      <c r="BP33" s="220"/>
      <c r="BQ33" s="217">
        <v>27</v>
      </c>
      <c r="BR33" s="218"/>
      <c r="BS33" s="943"/>
      <c r="BT33" s="944"/>
      <c r="BU33" s="944"/>
      <c r="BV33" s="944"/>
      <c r="BW33" s="944"/>
      <c r="BX33" s="944"/>
      <c r="BY33" s="944"/>
      <c r="BZ33" s="944"/>
      <c r="CA33" s="944"/>
      <c r="CB33" s="944"/>
      <c r="CC33" s="944"/>
      <c r="CD33" s="944"/>
      <c r="CE33" s="944"/>
      <c r="CF33" s="944"/>
      <c r="CG33" s="965"/>
      <c r="CH33" s="940"/>
      <c r="CI33" s="941"/>
      <c r="CJ33" s="941"/>
      <c r="CK33" s="941"/>
      <c r="CL33" s="942"/>
      <c r="CM33" s="940"/>
      <c r="CN33" s="941"/>
      <c r="CO33" s="941"/>
      <c r="CP33" s="941"/>
      <c r="CQ33" s="942"/>
      <c r="CR33" s="940"/>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2">
      <c r="A34" s="221">
        <v>7</v>
      </c>
      <c r="B34" s="990" t="s">
        <v>385</v>
      </c>
      <c r="C34" s="991"/>
      <c r="D34" s="991"/>
      <c r="E34" s="991"/>
      <c r="F34" s="991"/>
      <c r="G34" s="991"/>
      <c r="H34" s="991"/>
      <c r="I34" s="991"/>
      <c r="J34" s="991"/>
      <c r="K34" s="991"/>
      <c r="L34" s="991"/>
      <c r="M34" s="991"/>
      <c r="N34" s="991"/>
      <c r="O34" s="991"/>
      <c r="P34" s="992"/>
      <c r="Q34" s="996">
        <v>1108</v>
      </c>
      <c r="R34" s="994"/>
      <c r="S34" s="994"/>
      <c r="T34" s="994"/>
      <c r="U34" s="994"/>
      <c r="V34" s="994">
        <v>1108</v>
      </c>
      <c r="W34" s="994"/>
      <c r="X34" s="994"/>
      <c r="Y34" s="994"/>
      <c r="Z34" s="994"/>
      <c r="AA34" s="994" t="s">
        <v>475</v>
      </c>
      <c r="AB34" s="994"/>
      <c r="AC34" s="994"/>
      <c r="AD34" s="994"/>
      <c r="AE34" s="997"/>
      <c r="AF34" s="993" t="s">
        <v>475</v>
      </c>
      <c r="AG34" s="994"/>
      <c r="AH34" s="994"/>
      <c r="AI34" s="994"/>
      <c r="AJ34" s="995"/>
      <c r="AK34" s="931" t="s">
        <v>475</v>
      </c>
      <c r="AL34" s="922"/>
      <c r="AM34" s="922"/>
      <c r="AN34" s="922"/>
      <c r="AO34" s="922"/>
      <c r="AP34" s="922" t="s">
        <v>475</v>
      </c>
      <c r="AQ34" s="922"/>
      <c r="AR34" s="922"/>
      <c r="AS34" s="922"/>
      <c r="AT34" s="922"/>
      <c r="AU34" s="922" t="s">
        <v>475</v>
      </c>
      <c r="AV34" s="922"/>
      <c r="AW34" s="922"/>
      <c r="AX34" s="922"/>
      <c r="AY34" s="922"/>
      <c r="AZ34" s="998" t="s">
        <v>475</v>
      </c>
      <c r="BA34" s="998"/>
      <c r="BB34" s="998"/>
      <c r="BC34" s="998"/>
      <c r="BD34" s="998"/>
      <c r="BE34" s="923" t="s">
        <v>536</v>
      </c>
      <c r="BF34" s="923"/>
      <c r="BG34" s="923"/>
      <c r="BH34" s="923"/>
      <c r="BI34" s="924"/>
      <c r="BJ34" s="210"/>
      <c r="BK34" s="210"/>
      <c r="BL34" s="210"/>
      <c r="BM34" s="210"/>
      <c r="BN34" s="210"/>
      <c r="BO34" s="220"/>
      <c r="BP34" s="220"/>
      <c r="BQ34" s="217">
        <v>28</v>
      </c>
      <c r="BR34" s="218"/>
      <c r="BS34" s="943"/>
      <c r="BT34" s="944"/>
      <c r="BU34" s="944"/>
      <c r="BV34" s="944"/>
      <c r="BW34" s="944"/>
      <c r="BX34" s="944"/>
      <c r="BY34" s="944"/>
      <c r="BZ34" s="944"/>
      <c r="CA34" s="944"/>
      <c r="CB34" s="944"/>
      <c r="CC34" s="944"/>
      <c r="CD34" s="944"/>
      <c r="CE34" s="944"/>
      <c r="CF34" s="944"/>
      <c r="CG34" s="965"/>
      <c r="CH34" s="940"/>
      <c r="CI34" s="941"/>
      <c r="CJ34" s="941"/>
      <c r="CK34" s="941"/>
      <c r="CL34" s="942"/>
      <c r="CM34" s="940"/>
      <c r="CN34" s="941"/>
      <c r="CO34" s="941"/>
      <c r="CP34" s="941"/>
      <c r="CQ34" s="942"/>
      <c r="CR34" s="940"/>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2">
      <c r="A35" s="221">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20"/>
      <c r="BP35" s="220"/>
      <c r="BQ35" s="217">
        <v>29</v>
      </c>
      <c r="BR35" s="218"/>
      <c r="BS35" s="943"/>
      <c r="BT35" s="944"/>
      <c r="BU35" s="944"/>
      <c r="BV35" s="944"/>
      <c r="BW35" s="944"/>
      <c r="BX35" s="944"/>
      <c r="BY35" s="944"/>
      <c r="BZ35" s="944"/>
      <c r="CA35" s="944"/>
      <c r="CB35" s="944"/>
      <c r="CC35" s="944"/>
      <c r="CD35" s="944"/>
      <c r="CE35" s="944"/>
      <c r="CF35" s="944"/>
      <c r="CG35" s="965"/>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2">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2">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2">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386</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9" t="s">
        <v>367</v>
      </c>
      <c r="B63" s="888" t="s">
        <v>387</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6928</v>
      </c>
      <c r="AG63" s="910"/>
      <c r="AH63" s="910"/>
      <c r="AI63" s="910"/>
      <c r="AJ63" s="973"/>
      <c r="AK63" s="974"/>
      <c r="AL63" s="914"/>
      <c r="AM63" s="914"/>
      <c r="AN63" s="914"/>
      <c r="AO63" s="914"/>
      <c r="AP63" s="910">
        <v>25888</v>
      </c>
      <c r="AQ63" s="910"/>
      <c r="AR63" s="910"/>
      <c r="AS63" s="910"/>
      <c r="AT63" s="910"/>
      <c r="AU63" s="910">
        <v>13863</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388</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389</v>
      </c>
      <c r="B66" s="947"/>
      <c r="C66" s="947"/>
      <c r="D66" s="947"/>
      <c r="E66" s="947"/>
      <c r="F66" s="947"/>
      <c r="G66" s="947"/>
      <c r="H66" s="947"/>
      <c r="I66" s="947"/>
      <c r="J66" s="947"/>
      <c r="K66" s="947"/>
      <c r="L66" s="947"/>
      <c r="M66" s="947"/>
      <c r="N66" s="947"/>
      <c r="O66" s="947"/>
      <c r="P66" s="948"/>
      <c r="Q66" s="952" t="s">
        <v>371</v>
      </c>
      <c r="R66" s="953"/>
      <c r="S66" s="953"/>
      <c r="T66" s="953"/>
      <c r="U66" s="954"/>
      <c r="V66" s="952" t="s">
        <v>372</v>
      </c>
      <c r="W66" s="953"/>
      <c r="X66" s="953"/>
      <c r="Y66" s="953"/>
      <c r="Z66" s="954"/>
      <c r="AA66" s="952" t="s">
        <v>373</v>
      </c>
      <c r="AB66" s="953"/>
      <c r="AC66" s="953"/>
      <c r="AD66" s="953"/>
      <c r="AE66" s="954"/>
      <c r="AF66" s="958" t="s">
        <v>374</v>
      </c>
      <c r="AG66" s="959"/>
      <c r="AH66" s="959"/>
      <c r="AI66" s="959"/>
      <c r="AJ66" s="960"/>
      <c r="AK66" s="952" t="s">
        <v>375</v>
      </c>
      <c r="AL66" s="947"/>
      <c r="AM66" s="947"/>
      <c r="AN66" s="947"/>
      <c r="AO66" s="948"/>
      <c r="AP66" s="952" t="s">
        <v>376</v>
      </c>
      <c r="AQ66" s="953"/>
      <c r="AR66" s="953"/>
      <c r="AS66" s="953"/>
      <c r="AT66" s="954"/>
      <c r="AU66" s="952" t="s">
        <v>390</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t="s">
        <v>537</v>
      </c>
      <c r="C68" s="937"/>
      <c r="D68" s="937"/>
      <c r="E68" s="937"/>
      <c r="F68" s="937"/>
      <c r="G68" s="937"/>
      <c r="H68" s="937"/>
      <c r="I68" s="937"/>
      <c r="J68" s="937"/>
      <c r="K68" s="937"/>
      <c r="L68" s="937"/>
      <c r="M68" s="937"/>
      <c r="N68" s="937"/>
      <c r="O68" s="937"/>
      <c r="P68" s="938"/>
      <c r="Q68" s="939">
        <v>21549</v>
      </c>
      <c r="R68" s="933"/>
      <c r="S68" s="933"/>
      <c r="T68" s="933"/>
      <c r="U68" s="933"/>
      <c r="V68" s="933">
        <v>21154</v>
      </c>
      <c r="W68" s="933"/>
      <c r="X68" s="933"/>
      <c r="Y68" s="933"/>
      <c r="Z68" s="933"/>
      <c r="AA68" s="933">
        <v>695</v>
      </c>
      <c r="AB68" s="933"/>
      <c r="AC68" s="933"/>
      <c r="AD68" s="933"/>
      <c r="AE68" s="933"/>
      <c r="AF68" s="933">
        <v>28145</v>
      </c>
      <c r="AG68" s="933"/>
      <c r="AH68" s="933"/>
      <c r="AI68" s="933"/>
      <c r="AJ68" s="933"/>
      <c r="AK68" s="933">
        <v>1052</v>
      </c>
      <c r="AL68" s="933"/>
      <c r="AM68" s="933"/>
      <c r="AN68" s="933"/>
      <c r="AO68" s="933"/>
      <c r="AP68" s="933">
        <v>52844</v>
      </c>
      <c r="AQ68" s="933"/>
      <c r="AR68" s="933"/>
      <c r="AS68" s="933"/>
      <c r="AT68" s="933"/>
      <c r="AU68" s="933" t="s">
        <v>475</v>
      </c>
      <c r="AV68" s="933"/>
      <c r="AW68" s="933"/>
      <c r="AX68" s="933"/>
      <c r="AY68" s="933"/>
      <c r="AZ68" s="934" t="s">
        <v>535</v>
      </c>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t="s">
        <v>538</v>
      </c>
      <c r="C69" s="926"/>
      <c r="D69" s="926"/>
      <c r="E69" s="926"/>
      <c r="F69" s="926"/>
      <c r="G69" s="926"/>
      <c r="H69" s="926"/>
      <c r="I69" s="926"/>
      <c r="J69" s="926"/>
      <c r="K69" s="926"/>
      <c r="L69" s="926"/>
      <c r="M69" s="926"/>
      <c r="N69" s="926"/>
      <c r="O69" s="926"/>
      <c r="P69" s="927"/>
      <c r="Q69" s="928">
        <v>736</v>
      </c>
      <c r="R69" s="922"/>
      <c r="S69" s="922"/>
      <c r="T69" s="922"/>
      <c r="U69" s="922"/>
      <c r="V69" s="922">
        <v>587</v>
      </c>
      <c r="W69" s="922"/>
      <c r="X69" s="922"/>
      <c r="Y69" s="922"/>
      <c r="Z69" s="922"/>
      <c r="AA69" s="922">
        <v>159</v>
      </c>
      <c r="AB69" s="922"/>
      <c r="AC69" s="922"/>
      <c r="AD69" s="922"/>
      <c r="AE69" s="922"/>
      <c r="AF69" s="922">
        <v>2079</v>
      </c>
      <c r="AG69" s="922"/>
      <c r="AH69" s="922"/>
      <c r="AI69" s="922"/>
      <c r="AJ69" s="922"/>
      <c r="AK69" s="922" t="s">
        <v>475</v>
      </c>
      <c r="AL69" s="922"/>
      <c r="AM69" s="922"/>
      <c r="AN69" s="922"/>
      <c r="AO69" s="922"/>
      <c r="AP69" s="922">
        <v>1074</v>
      </c>
      <c r="AQ69" s="922"/>
      <c r="AR69" s="922"/>
      <c r="AS69" s="922"/>
      <c r="AT69" s="922"/>
      <c r="AU69" s="922" t="s">
        <v>475</v>
      </c>
      <c r="AV69" s="922"/>
      <c r="AW69" s="922"/>
      <c r="AX69" s="922"/>
      <c r="AY69" s="922"/>
      <c r="AZ69" s="923" t="s">
        <v>535</v>
      </c>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367</v>
      </c>
      <c r="B88" s="888" t="s">
        <v>391</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30224</v>
      </c>
      <c r="AG88" s="910"/>
      <c r="AH88" s="910"/>
      <c r="AI88" s="910"/>
      <c r="AJ88" s="910"/>
      <c r="AK88" s="914"/>
      <c r="AL88" s="914"/>
      <c r="AM88" s="914"/>
      <c r="AN88" s="914"/>
      <c r="AO88" s="914"/>
      <c r="AP88" s="910">
        <v>53918</v>
      </c>
      <c r="AQ88" s="910"/>
      <c r="AR88" s="910"/>
      <c r="AS88" s="910"/>
      <c r="AT88" s="910"/>
      <c r="AU88" s="910" t="s">
        <v>569</v>
      </c>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888" t="s">
        <v>392</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9024</v>
      </c>
      <c r="CS102" s="904"/>
      <c r="CT102" s="904"/>
      <c r="CU102" s="904"/>
      <c r="CV102" s="905"/>
      <c r="CW102" s="903">
        <v>468</v>
      </c>
      <c r="CX102" s="904"/>
      <c r="CY102" s="904"/>
      <c r="CZ102" s="904"/>
      <c r="DA102" s="905"/>
      <c r="DB102" s="903">
        <v>9559</v>
      </c>
      <c r="DC102" s="904"/>
      <c r="DD102" s="904"/>
      <c r="DE102" s="904"/>
      <c r="DF102" s="905"/>
      <c r="DG102" s="903" t="s">
        <v>569</v>
      </c>
      <c r="DH102" s="904"/>
      <c r="DI102" s="904"/>
      <c r="DJ102" s="904"/>
      <c r="DK102" s="905"/>
      <c r="DL102" s="903">
        <v>2</v>
      </c>
      <c r="DM102" s="904"/>
      <c r="DN102" s="904"/>
      <c r="DO102" s="904"/>
      <c r="DP102" s="905"/>
      <c r="DQ102" s="903">
        <v>105</v>
      </c>
      <c r="DR102" s="904"/>
      <c r="DS102" s="904"/>
      <c r="DT102" s="904"/>
      <c r="DU102" s="905"/>
      <c r="DV102" s="888"/>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393</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394</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397</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398</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399</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400</v>
      </c>
      <c r="AB109" s="847"/>
      <c r="AC109" s="847"/>
      <c r="AD109" s="847"/>
      <c r="AE109" s="848"/>
      <c r="AF109" s="849" t="s">
        <v>299</v>
      </c>
      <c r="AG109" s="847"/>
      <c r="AH109" s="847"/>
      <c r="AI109" s="847"/>
      <c r="AJ109" s="848"/>
      <c r="AK109" s="849" t="s">
        <v>298</v>
      </c>
      <c r="AL109" s="847"/>
      <c r="AM109" s="847"/>
      <c r="AN109" s="847"/>
      <c r="AO109" s="848"/>
      <c r="AP109" s="849" t="s">
        <v>401</v>
      </c>
      <c r="AQ109" s="847"/>
      <c r="AR109" s="847"/>
      <c r="AS109" s="847"/>
      <c r="AT109" s="880"/>
      <c r="AU109" s="846" t="s">
        <v>399</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400</v>
      </c>
      <c r="BR109" s="847"/>
      <c r="BS109" s="847"/>
      <c r="BT109" s="847"/>
      <c r="BU109" s="848"/>
      <c r="BV109" s="849" t="s">
        <v>299</v>
      </c>
      <c r="BW109" s="847"/>
      <c r="BX109" s="847"/>
      <c r="BY109" s="847"/>
      <c r="BZ109" s="848"/>
      <c r="CA109" s="849" t="s">
        <v>298</v>
      </c>
      <c r="CB109" s="847"/>
      <c r="CC109" s="847"/>
      <c r="CD109" s="847"/>
      <c r="CE109" s="848"/>
      <c r="CF109" s="887" t="s">
        <v>401</v>
      </c>
      <c r="CG109" s="887"/>
      <c r="CH109" s="887"/>
      <c r="CI109" s="887"/>
      <c r="CJ109" s="887"/>
      <c r="CK109" s="849" t="s">
        <v>402</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400</v>
      </c>
      <c r="DH109" s="847"/>
      <c r="DI109" s="847"/>
      <c r="DJ109" s="847"/>
      <c r="DK109" s="848"/>
      <c r="DL109" s="849" t="s">
        <v>299</v>
      </c>
      <c r="DM109" s="847"/>
      <c r="DN109" s="847"/>
      <c r="DO109" s="847"/>
      <c r="DP109" s="848"/>
      <c r="DQ109" s="849" t="s">
        <v>298</v>
      </c>
      <c r="DR109" s="847"/>
      <c r="DS109" s="847"/>
      <c r="DT109" s="847"/>
      <c r="DU109" s="848"/>
      <c r="DV109" s="849" t="s">
        <v>401</v>
      </c>
      <c r="DW109" s="847"/>
      <c r="DX109" s="847"/>
      <c r="DY109" s="847"/>
      <c r="DZ109" s="880"/>
    </row>
    <row r="110" spans="1:131" s="208" customFormat="1" ht="26.25" customHeight="1" x14ac:dyDescent="0.2">
      <c r="A110" s="756" t="s">
        <v>403</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60389087</v>
      </c>
      <c r="AB110" s="840"/>
      <c r="AC110" s="840"/>
      <c r="AD110" s="840"/>
      <c r="AE110" s="841"/>
      <c r="AF110" s="842">
        <v>60225382</v>
      </c>
      <c r="AG110" s="840"/>
      <c r="AH110" s="840"/>
      <c r="AI110" s="840"/>
      <c r="AJ110" s="841"/>
      <c r="AK110" s="842">
        <v>60713725</v>
      </c>
      <c r="AL110" s="840"/>
      <c r="AM110" s="840"/>
      <c r="AN110" s="840"/>
      <c r="AO110" s="841"/>
      <c r="AP110" s="843">
        <v>25.1</v>
      </c>
      <c r="AQ110" s="844"/>
      <c r="AR110" s="844"/>
      <c r="AS110" s="844"/>
      <c r="AT110" s="845"/>
      <c r="AU110" s="881" t="s">
        <v>70</v>
      </c>
      <c r="AV110" s="882"/>
      <c r="AW110" s="882"/>
      <c r="AX110" s="882"/>
      <c r="AY110" s="882"/>
      <c r="AZ110" s="808" t="s">
        <v>404</v>
      </c>
      <c r="BA110" s="757"/>
      <c r="BB110" s="757"/>
      <c r="BC110" s="757"/>
      <c r="BD110" s="757"/>
      <c r="BE110" s="757"/>
      <c r="BF110" s="757"/>
      <c r="BG110" s="757"/>
      <c r="BH110" s="757"/>
      <c r="BI110" s="757"/>
      <c r="BJ110" s="757"/>
      <c r="BK110" s="757"/>
      <c r="BL110" s="757"/>
      <c r="BM110" s="757"/>
      <c r="BN110" s="757"/>
      <c r="BO110" s="757"/>
      <c r="BP110" s="758"/>
      <c r="BQ110" s="809">
        <v>824610165</v>
      </c>
      <c r="BR110" s="791"/>
      <c r="BS110" s="791"/>
      <c r="BT110" s="791"/>
      <c r="BU110" s="791"/>
      <c r="BV110" s="791">
        <v>797453643</v>
      </c>
      <c r="BW110" s="791"/>
      <c r="BX110" s="791"/>
      <c r="BY110" s="791"/>
      <c r="BZ110" s="791"/>
      <c r="CA110" s="791">
        <v>776125393</v>
      </c>
      <c r="CB110" s="791"/>
      <c r="CC110" s="791"/>
      <c r="CD110" s="791"/>
      <c r="CE110" s="791"/>
      <c r="CF110" s="818">
        <v>321.5</v>
      </c>
      <c r="CG110" s="819"/>
      <c r="CH110" s="819"/>
      <c r="CI110" s="819"/>
      <c r="CJ110" s="819"/>
      <c r="CK110" s="877" t="s">
        <v>405</v>
      </c>
      <c r="CL110" s="768"/>
      <c r="CM110" s="808" t="s">
        <v>406</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2">
      <c r="A111" s="723" t="s">
        <v>407</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408</v>
      </c>
      <c r="BA111" s="701"/>
      <c r="BB111" s="701"/>
      <c r="BC111" s="701"/>
      <c r="BD111" s="701"/>
      <c r="BE111" s="701"/>
      <c r="BF111" s="701"/>
      <c r="BG111" s="701"/>
      <c r="BH111" s="701"/>
      <c r="BI111" s="701"/>
      <c r="BJ111" s="701"/>
      <c r="BK111" s="701"/>
      <c r="BL111" s="701"/>
      <c r="BM111" s="701"/>
      <c r="BN111" s="701"/>
      <c r="BO111" s="701"/>
      <c r="BP111" s="702"/>
      <c r="BQ111" s="765">
        <v>43155</v>
      </c>
      <c r="BR111" s="766"/>
      <c r="BS111" s="766"/>
      <c r="BT111" s="766"/>
      <c r="BU111" s="766"/>
      <c r="BV111" s="766" t="s">
        <v>118</v>
      </c>
      <c r="BW111" s="766"/>
      <c r="BX111" s="766"/>
      <c r="BY111" s="766"/>
      <c r="BZ111" s="766"/>
      <c r="CA111" s="766" t="s">
        <v>118</v>
      </c>
      <c r="CB111" s="766"/>
      <c r="CC111" s="766"/>
      <c r="CD111" s="766"/>
      <c r="CE111" s="766"/>
      <c r="CF111" s="827" t="s">
        <v>118</v>
      </c>
      <c r="CG111" s="828"/>
      <c r="CH111" s="828"/>
      <c r="CI111" s="828"/>
      <c r="CJ111" s="828"/>
      <c r="CK111" s="878"/>
      <c r="CL111" s="770"/>
      <c r="CM111" s="764" t="s">
        <v>409</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410</v>
      </c>
      <c r="B112" s="864"/>
      <c r="C112" s="701" t="s">
        <v>411</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118</v>
      </c>
      <c r="AB112" s="729"/>
      <c r="AC112" s="729"/>
      <c r="AD112" s="729"/>
      <c r="AE112" s="730"/>
      <c r="AF112" s="731" t="s">
        <v>118</v>
      </c>
      <c r="AG112" s="729"/>
      <c r="AH112" s="729"/>
      <c r="AI112" s="729"/>
      <c r="AJ112" s="730"/>
      <c r="AK112" s="731" t="s">
        <v>118</v>
      </c>
      <c r="AL112" s="729"/>
      <c r="AM112" s="729"/>
      <c r="AN112" s="729"/>
      <c r="AO112" s="730"/>
      <c r="AP112" s="773" t="s">
        <v>118</v>
      </c>
      <c r="AQ112" s="774"/>
      <c r="AR112" s="774"/>
      <c r="AS112" s="774"/>
      <c r="AT112" s="775"/>
      <c r="AU112" s="883"/>
      <c r="AV112" s="884"/>
      <c r="AW112" s="884"/>
      <c r="AX112" s="884"/>
      <c r="AY112" s="884"/>
      <c r="AZ112" s="764" t="s">
        <v>412</v>
      </c>
      <c r="BA112" s="701"/>
      <c r="BB112" s="701"/>
      <c r="BC112" s="701"/>
      <c r="BD112" s="701"/>
      <c r="BE112" s="701"/>
      <c r="BF112" s="701"/>
      <c r="BG112" s="701"/>
      <c r="BH112" s="701"/>
      <c r="BI112" s="701"/>
      <c r="BJ112" s="701"/>
      <c r="BK112" s="701"/>
      <c r="BL112" s="701"/>
      <c r="BM112" s="701"/>
      <c r="BN112" s="701"/>
      <c r="BO112" s="701"/>
      <c r="BP112" s="702"/>
      <c r="BQ112" s="765">
        <v>15273539</v>
      </c>
      <c r="BR112" s="766"/>
      <c r="BS112" s="766"/>
      <c r="BT112" s="766"/>
      <c r="BU112" s="766"/>
      <c r="BV112" s="766">
        <v>15167150</v>
      </c>
      <c r="BW112" s="766"/>
      <c r="BX112" s="766"/>
      <c r="BY112" s="766"/>
      <c r="BZ112" s="766"/>
      <c r="CA112" s="766">
        <v>14973060</v>
      </c>
      <c r="CB112" s="766"/>
      <c r="CC112" s="766"/>
      <c r="CD112" s="766"/>
      <c r="CE112" s="766"/>
      <c r="CF112" s="827">
        <v>6.2</v>
      </c>
      <c r="CG112" s="828"/>
      <c r="CH112" s="828"/>
      <c r="CI112" s="828"/>
      <c r="CJ112" s="828"/>
      <c r="CK112" s="878"/>
      <c r="CL112" s="770"/>
      <c r="CM112" s="764" t="s">
        <v>413</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414</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1411415</v>
      </c>
      <c r="AB113" s="729"/>
      <c r="AC113" s="729"/>
      <c r="AD113" s="729"/>
      <c r="AE113" s="730"/>
      <c r="AF113" s="731">
        <v>1208792</v>
      </c>
      <c r="AG113" s="729"/>
      <c r="AH113" s="729"/>
      <c r="AI113" s="729"/>
      <c r="AJ113" s="730"/>
      <c r="AK113" s="731">
        <v>1360835</v>
      </c>
      <c r="AL113" s="729"/>
      <c r="AM113" s="729"/>
      <c r="AN113" s="729"/>
      <c r="AO113" s="730"/>
      <c r="AP113" s="773">
        <v>0.6</v>
      </c>
      <c r="AQ113" s="774"/>
      <c r="AR113" s="774"/>
      <c r="AS113" s="774"/>
      <c r="AT113" s="775"/>
      <c r="AU113" s="883"/>
      <c r="AV113" s="884"/>
      <c r="AW113" s="884"/>
      <c r="AX113" s="884"/>
      <c r="AY113" s="884"/>
      <c r="AZ113" s="764" t="s">
        <v>415</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416</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417</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418</v>
      </c>
      <c r="BA114" s="701"/>
      <c r="BB114" s="701"/>
      <c r="BC114" s="701"/>
      <c r="BD114" s="701"/>
      <c r="BE114" s="701"/>
      <c r="BF114" s="701"/>
      <c r="BG114" s="701"/>
      <c r="BH114" s="701"/>
      <c r="BI114" s="701"/>
      <c r="BJ114" s="701"/>
      <c r="BK114" s="701"/>
      <c r="BL114" s="701"/>
      <c r="BM114" s="701"/>
      <c r="BN114" s="701"/>
      <c r="BO114" s="701"/>
      <c r="BP114" s="702"/>
      <c r="BQ114" s="765">
        <v>88463763</v>
      </c>
      <c r="BR114" s="766"/>
      <c r="BS114" s="766"/>
      <c r="BT114" s="766"/>
      <c r="BU114" s="766"/>
      <c r="BV114" s="766">
        <v>87513956</v>
      </c>
      <c r="BW114" s="766"/>
      <c r="BX114" s="766"/>
      <c r="BY114" s="766"/>
      <c r="BZ114" s="766"/>
      <c r="CA114" s="766">
        <v>83420375</v>
      </c>
      <c r="CB114" s="766"/>
      <c r="CC114" s="766"/>
      <c r="CD114" s="766"/>
      <c r="CE114" s="766"/>
      <c r="CF114" s="827">
        <v>34.6</v>
      </c>
      <c r="CG114" s="828"/>
      <c r="CH114" s="828"/>
      <c r="CI114" s="828"/>
      <c r="CJ114" s="828"/>
      <c r="CK114" s="878"/>
      <c r="CL114" s="770"/>
      <c r="CM114" s="764" t="s">
        <v>419</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420</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179694</v>
      </c>
      <c r="AB115" s="729"/>
      <c r="AC115" s="729"/>
      <c r="AD115" s="729"/>
      <c r="AE115" s="730"/>
      <c r="AF115" s="731">
        <v>92998</v>
      </c>
      <c r="AG115" s="729"/>
      <c r="AH115" s="729"/>
      <c r="AI115" s="729"/>
      <c r="AJ115" s="730"/>
      <c r="AK115" s="731">
        <v>49490</v>
      </c>
      <c r="AL115" s="729"/>
      <c r="AM115" s="729"/>
      <c r="AN115" s="729"/>
      <c r="AO115" s="730"/>
      <c r="AP115" s="773">
        <v>0</v>
      </c>
      <c r="AQ115" s="774"/>
      <c r="AR115" s="774"/>
      <c r="AS115" s="774"/>
      <c r="AT115" s="775"/>
      <c r="AU115" s="883"/>
      <c r="AV115" s="884"/>
      <c r="AW115" s="884"/>
      <c r="AX115" s="884"/>
      <c r="AY115" s="884"/>
      <c r="AZ115" s="764" t="s">
        <v>421</v>
      </c>
      <c r="BA115" s="701"/>
      <c r="BB115" s="701"/>
      <c r="BC115" s="701"/>
      <c r="BD115" s="701"/>
      <c r="BE115" s="701"/>
      <c r="BF115" s="701"/>
      <c r="BG115" s="701"/>
      <c r="BH115" s="701"/>
      <c r="BI115" s="701"/>
      <c r="BJ115" s="701"/>
      <c r="BK115" s="701"/>
      <c r="BL115" s="701"/>
      <c r="BM115" s="701"/>
      <c r="BN115" s="701"/>
      <c r="BO115" s="701"/>
      <c r="BP115" s="702"/>
      <c r="BQ115" s="765">
        <v>7873</v>
      </c>
      <c r="BR115" s="766"/>
      <c r="BS115" s="766"/>
      <c r="BT115" s="766"/>
      <c r="BU115" s="766"/>
      <c r="BV115" s="766">
        <v>18308</v>
      </c>
      <c r="BW115" s="766"/>
      <c r="BX115" s="766"/>
      <c r="BY115" s="766"/>
      <c r="BZ115" s="766"/>
      <c r="CA115" s="766">
        <v>18453</v>
      </c>
      <c r="CB115" s="766"/>
      <c r="CC115" s="766"/>
      <c r="CD115" s="766"/>
      <c r="CE115" s="766"/>
      <c r="CF115" s="827">
        <v>0</v>
      </c>
      <c r="CG115" s="828"/>
      <c r="CH115" s="828"/>
      <c r="CI115" s="828"/>
      <c r="CJ115" s="828"/>
      <c r="CK115" s="878"/>
      <c r="CL115" s="770"/>
      <c r="CM115" s="764" t="s">
        <v>422</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423</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32</v>
      </c>
      <c r="AB116" s="729"/>
      <c r="AC116" s="729"/>
      <c r="AD116" s="729"/>
      <c r="AE116" s="730"/>
      <c r="AF116" s="731">
        <v>1241</v>
      </c>
      <c r="AG116" s="729"/>
      <c r="AH116" s="729"/>
      <c r="AI116" s="729"/>
      <c r="AJ116" s="730"/>
      <c r="AK116" s="731">
        <v>1351</v>
      </c>
      <c r="AL116" s="729"/>
      <c r="AM116" s="729"/>
      <c r="AN116" s="729"/>
      <c r="AO116" s="730"/>
      <c r="AP116" s="773">
        <v>0</v>
      </c>
      <c r="AQ116" s="774"/>
      <c r="AR116" s="774"/>
      <c r="AS116" s="774"/>
      <c r="AT116" s="775"/>
      <c r="AU116" s="883"/>
      <c r="AV116" s="884"/>
      <c r="AW116" s="884"/>
      <c r="AX116" s="884"/>
      <c r="AY116" s="884"/>
      <c r="AZ116" s="860" t="s">
        <v>424</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425</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426</v>
      </c>
      <c r="Z117" s="848"/>
      <c r="AA117" s="853">
        <v>61980228</v>
      </c>
      <c r="AB117" s="854"/>
      <c r="AC117" s="854"/>
      <c r="AD117" s="854"/>
      <c r="AE117" s="855"/>
      <c r="AF117" s="856">
        <v>61528413</v>
      </c>
      <c r="AG117" s="854"/>
      <c r="AH117" s="854"/>
      <c r="AI117" s="854"/>
      <c r="AJ117" s="855"/>
      <c r="AK117" s="856">
        <v>62125401</v>
      </c>
      <c r="AL117" s="854"/>
      <c r="AM117" s="854"/>
      <c r="AN117" s="854"/>
      <c r="AO117" s="855"/>
      <c r="AP117" s="857"/>
      <c r="AQ117" s="858"/>
      <c r="AR117" s="858"/>
      <c r="AS117" s="858"/>
      <c r="AT117" s="859"/>
      <c r="AU117" s="883"/>
      <c r="AV117" s="884"/>
      <c r="AW117" s="884"/>
      <c r="AX117" s="884"/>
      <c r="AY117" s="884"/>
      <c r="AZ117" s="764" t="s">
        <v>427</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428</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402</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400</v>
      </c>
      <c r="AB118" s="847"/>
      <c r="AC118" s="847"/>
      <c r="AD118" s="847"/>
      <c r="AE118" s="848"/>
      <c r="AF118" s="849" t="s">
        <v>299</v>
      </c>
      <c r="AG118" s="847"/>
      <c r="AH118" s="847"/>
      <c r="AI118" s="847"/>
      <c r="AJ118" s="848"/>
      <c r="AK118" s="849" t="s">
        <v>298</v>
      </c>
      <c r="AL118" s="847"/>
      <c r="AM118" s="847"/>
      <c r="AN118" s="847"/>
      <c r="AO118" s="848"/>
      <c r="AP118" s="850" t="s">
        <v>401</v>
      </c>
      <c r="AQ118" s="851"/>
      <c r="AR118" s="851"/>
      <c r="AS118" s="851"/>
      <c r="AT118" s="852"/>
      <c r="AU118" s="883"/>
      <c r="AV118" s="884"/>
      <c r="AW118" s="884"/>
      <c r="AX118" s="884"/>
      <c r="AY118" s="884"/>
      <c r="AZ118" s="787" t="s">
        <v>429</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430</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405</v>
      </c>
      <c r="B119" s="768"/>
      <c r="C119" s="808" t="s">
        <v>406</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431</v>
      </c>
      <c r="BP119" s="830"/>
      <c r="BQ119" s="814">
        <v>928398495</v>
      </c>
      <c r="BR119" s="794"/>
      <c r="BS119" s="794"/>
      <c r="BT119" s="794"/>
      <c r="BU119" s="794"/>
      <c r="BV119" s="794">
        <v>900153057</v>
      </c>
      <c r="BW119" s="794"/>
      <c r="BX119" s="794"/>
      <c r="BY119" s="794"/>
      <c r="BZ119" s="794"/>
      <c r="CA119" s="794">
        <v>874537281</v>
      </c>
      <c r="CB119" s="794"/>
      <c r="CC119" s="794"/>
      <c r="CD119" s="794"/>
      <c r="CE119" s="794"/>
      <c r="CF119" s="697"/>
      <c r="CG119" s="698"/>
      <c r="CH119" s="698"/>
      <c r="CI119" s="698"/>
      <c r="CJ119" s="783"/>
      <c r="CK119" s="879"/>
      <c r="CL119" s="772"/>
      <c r="CM119" s="787" t="s">
        <v>432</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43155</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2">
      <c r="A120" s="769"/>
      <c r="B120" s="770"/>
      <c r="C120" s="764" t="s">
        <v>409</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433</v>
      </c>
      <c r="AV120" s="832"/>
      <c r="AW120" s="832"/>
      <c r="AX120" s="832"/>
      <c r="AY120" s="833"/>
      <c r="AZ120" s="808" t="s">
        <v>434</v>
      </c>
      <c r="BA120" s="757"/>
      <c r="BB120" s="757"/>
      <c r="BC120" s="757"/>
      <c r="BD120" s="757"/>
      <c r="BE120" s="757"/>
      <c r="BF120" s="757"/>
      <c r="BG120" s="757"/>
      <c r="BH120" s="757"/>
      <c r="BI120" s="757"/>
      <c r="BJ120" s="757"/>
      <c r="BK120" s="757"/>
      <c r="BL120" s="757"/>
      <c r="BM120" s="757"/>
      <c r="BN120" s="757"/>
      <c r="BO120" s="757"/>
      <c r="BP120" s="758"/>
      <c r="BQ120" s="809">
        <v>69445004</v>
      </c>
      <c r="BR120" s="791"/>
      <c r="BS120" s="791"/>
      <c r="BT120" s="791"/>
      <c r="BU120" s="791"/>
      <c r="BV120" s="791">
        <v>72630761</v>
      </c>
      <c r="BW120" s="791"/>
      <c r="BX120" s="791"/>
      <c r="BY120" s="791"/>
      <c r="BZ120" s="791"/>
      <c r="CA120" s="791">
        <v>73940163</v>
      </c>
      <c r="CB120" s="791"/>
      <c r="CC120" s="791"/>
      <c r="CD120" s="791"/>
      <c r="CE120" s="791"/>
      <c r="CF120" s="818">
        <v>30.6</v>
      </c>
      <c r="CG120" s="819"/>
      <c r="CH120" s="819"/>
      <c r="CI120" s="819"/>
      <c r="CJ120" s="819"/>
      <c r="CK120" s="820" t="s">
        <v>435</v>
      </c>
      <c r="CL120" s="800"/>
      <c r="CM120" s="800"/>
      <c r="CN120" s="800"/>
      <c r="CO120" s="801"/>
      <c r="CP120" s="824" t="s">
        <v>381</v>
      </c>
      <c r="CQ120" s="825"/>
      <c r="CR120" s="825"/>
      <c r="CS120" s="825"/>
      <c r="CT120" s="825"/>
      <c r="CU120" s="825"/>
      <c r="CV120" s="825"/>
      <c r="CW120" s="825"/>
      <c r="CX120" s="825"/>
      <c r="CY120" s="825"/>
      <c r="CZ120" s="825"/>
      <c r="DA120" s="825"/>
      <c r="DB120" s="825"/>
      <c r="DC120" s="825"/>
      <c r="DD120" s="825"/>
      <c r="DE120" s="825"/>
      <c r="DF120" s="826"/>
      <c r="DG120" s="809">
        <v>10405631</v>
      </c>
      <c r="DH120" s="791"/>
      <c r="DI120" s="791"/>
      <c r="DJ120" s="791"/>
      <c r="DK120" s="791"/>
      <c r="DL120" s="791">
        <v>10088225</v>
      </c>
      <c r="DM120" s="791"/>
      <c r="DN120" s="791"/>
      <c r="DO120" s="791"/>
      <c r="DP120" s="791"/>
      <c r="DQ120" s="791">
        <v>10004909</v>
      </c>
      <c r="DR120" s="791"/>
      <c r="DS120" s="791"/>
      <c r="DT120" s="791"/>
      <c r="DU120" s="791"/>
      <c r="DV120" s="792">
        <v>4.0999999999999996</v>
      </c>
      <c r="DW120" s="792"/>
      <c r="DX120" s="792"/>
      <c r="DY120" s="792"/>
      <c r="DZ120" s="793"/>
    </row>
    <row r="121" spans="1:130" s="208" customFormat="1" ht="26.25" customHeight="1" x14ac:dyDescent="0.2">
      <c r="A121" s="769"/>
      <c r="B121" s="770"/>
      <c r="C121" s="815" t="s">
        <v>436</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164776</v>
      </c>
      <c r="AB121" s="729"/>
      <c r="AC121" s="729"/>
      <c r="AD121" s="729"/>
      <c r="AE121" s="730"/>
      <c r="AF121" s="731">
        <v>49390</v>
      </c>
      <c r="AG121" s="729"/>
      <c r="AH121" s="729"/>
      <c r="AI121" s="729"/>
      <c r="AJ121" s="730"/>
      <c r="AK121" s="731">
        <v>49490</v>
      </c>
      <c r="AL121" s="729"/>
      <c r="AM121" s="729"/>
      <c r="AN121" s="729"/>
      <c r="AO121" s="730"/>
      <c r="AP121" s="773">
        <v>0</v>
      </c>
      <c r="AQ121" s="774"/>
      <c r="AR121" s="774"/>
      <c r="AS121" s="774"/>
      <c r="AT121" s="775"/>
      <c r="AU121" s="834"/>
      <c r="AV121" s="835"/>
      <c r="AW121" s="835"/>
      <c r="AX121" s="835"/>
      <c r="AY121" s="836"/>
      <c r="AZ121" s="764" t="s">
        <v>437</v>
      </c>
      <c r="BA121" s="701"/>
      <c r="BB121" s="701"/>
      <c r="BC121" s="701"/>
      <c r="BD121" s="701"/>
      <c r="BE121" s="701"/>
      <c r="BF121" s="701"/>
      <c r="BG121" s="701"/>
      <c r="BH121" s="701"/>
      <c r="BI121" s="701"/>
      <c r="BJ121" s="701"/>
      <c r="BK121" s="701"/>
      <c r="BL121" s="701"/>
      <c r="BM121" s="701"/>
      <c r="BN121" s="701"/>
      <c r="BO121" s="701"/>
      <c r="BP121" s="702"/>
      <c r="BQ121" s="765">
        <v>13364414</v>
      </c>
      <c r="BR121" s="766"/>
      <c r="BS121" s="766"/>
      <c r="BT121" s="766"/>
      <c r="BU121" s="766"/>
      <c r="BV121" s="766">
        <v>12976019</v>
      </c>
      <c r="BW121" s="766"/>
      <c r="BX121" s="766"/>
      <c r="BY121" s="766"/>
      <c r="BZ121" s="766"/>
      <c r="CA121" s="766">
        <v>12599131</v>
      </c>
      <c r="CB121" s="766"/>
      <c r="CC121" s="766"/>
      <c r="CD121" s="766"/>
      <c r="CE121" s="766"/>
      <c r="CF121" s="827">
        <v>5.2</v>
      </c>
      <c r="CG121" s="828"/>
      <c r="CH121" s="828"/>
      <c r="CI121" s="828"/>
      <c r="CJ121" s="828"/>
      <c r="CK121" s="821"/>
      <c r="CL121" s="803"/>
      <c r="CM121" s="803"/>
      <c r="CN121" s="803"/>
      <c r="CO121" s="804"/>
      <c r="CP121" s="784" t="s">
        <v>383</v>
      </c>
      <c r="CQ121" s="785"/>
      <c r="CR121" s="785"/>
      <c r="CS121" s="785"/>
      <c r="CT121" s="785"/>
      <c r="CU121" s="785"/>
      <c r="CV121" s="785"/>
      <c r="CW121" s="785"/>
      <c r="CX121" s="785"/>
      <c r="CY121" s="785"/>
      <c r="CZ121" s="785"/>
      <c r="DA121" s="785"/>
      <c r="DB121" s="785"/>
      <c r="DC121" s="785"/>
      <c r="DD121" s="785"/>
      <c r="DE121" s="785"/>
      <c r="DF121" s="786"/>
      <c r="DG121" s="765">
        <v>2364763</v>
      </c>
      <c r="DH121" s="766"/>
      <c r="DI121" s="766"/>
      <c r="DJ121" s="766"/>
      <c r="DK121" s="766"/>
      <c r="DL121" s="766">
        <v>2858340</v>
      </c>
      <c r="DM121" s="766"/>
      <c r="DN121" s="766"/>
      <c r="DO121" s="766"/>
      <c r="DP121" s="766"/>
      <c r="DQ121" s="766">
        <v>3003014</v>
      </c>
      <c r="DR121" s="766"/>
      <c r="DS121" s="766"/>
      <c r="DT121" s="766"/>
      <c r="DU121" s="766"/>
      <c r="DV121" s="743">
        <v>1.2</v>
      </c>
      <c r="DW121" s="743"/>
      <c r="DX121" s="743"/>
      <c r="DY121" s="743"/>
      <c r="DZ121" s="744"/>
    </row>
    <row r="122" spans="1:130" s="208" customFormat="1" ht="26.25" customHeight="1" x14ac:dyDescent="0.2">
      <c r="A122" s="769"/>
      <c r="B122" s="770"/>
      <c r="C122" s="764" t="s">
        <v>419</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438</v>
      </c>
      <c r="BA122" s="788"/>
      <c r="BB122" s="788"/>
      <c r="BC122" s="788"/>
      <c r="BD122" s="788"/>
      <c r="BE122" s="788"/>
      <c r="BF122" s="788"/>
      <c r="BG122" s="788"/>
      <c r="BH122" s="788"/>
      <c r="BI122" s="788"/>
      <c r="BJ122" s="788"/>
      <c r="BK122" s="788"/>
      <c r="BL122" s="788"/>
      <c r="BM122" s="788"/>
      <c r="BN122" s="788"/>
      <c r="BO122" s="788"/>
      <c r="BP122" s="789"/>
      <c r="BQ122" s="814">
        <v>450818634</v>
      </c>
      <c r="BR122" s="794"/>
      <c r="BS122" s="794"/>
      <c r="BT122" s="794"/>
      <c r="BU122" s="794"/>
      <c r="BV122" s="794">
        <v>428202377</v>
      </c>
      <c r="BW122" s="794"/>
      <c r="BX122" s="794"/>
      <c r="BY122" s="794"/>
      <c r="BZ122" s="794"/>
      <c r="CA122" s="794">
        <v>402425390</v>
      </c>
      <c r="CB122" s="794"/>
      <c r="CC122" s="794"/>
      <c r="CD122" s="794"/>
      <c r="CE122" s="794"/>
      <c r="CF122" s="795">
        <v>166.7</v>
      </c>
      <c r="CG122" s="796"/>
      <c r="CH122" s="796"/>
      <c r="CI122" s="796"/>
      <c r="CJ122" s="796"/>
      <c r="CK122" s="821"/>
      <c r="CL122" s="803"/>
      <c r="CM122" s="803"/>
      <c r="CN122" s="803"/>
      <c r="CO122" s="804"/>
      <c r="CP122" s="784" t="s">
        <v>382</v>
      </c>
      <c r="CQ122" s="785"/>
      <c r="CR122" s="785"/>
      <c r="CS122" s="785"/>
      <c r="CT122" s="785"/>
      <c r="CU122" s="785"/>
      <c r="CV122" s="785"/>
      <c r="CW122" s="785"/>
      <c r="CX122" s="785"/>
      <c r="CY122" s="785"/>
      <c r="CZ122" s="785"/>
      <c r="DA122" s="785"/>
      <c r="DB122" s="785"/>
      <c r="DC122" s="785"/>
      <c r="DD122" s="785"/>
      <c r="DE122" s="785"/>
      <c r="DF122" s="786"/>
      <c r="DG122" s="765">
        <v>2319355</v>
      </c>
      <c r="DH122" s="766"/>
      <c r="DI122" s="766"/>
      <c r="DJ122" s="766"/>
      <c r="DK122" s="766"/>
      <c r="DL122" s="766">
        <v>2140997</v>
      </c>
      <c r="DM122" s="766"/>
      <c r="DN122" s="766"/>
      <c r="DO122" s="766"/>
      <c r="DP122" s="766"/>
      <c r="DQ122" s="766">
        <v>1934642</v>
      </c>
      <c r="DR122" s="766"/>
      <c r="DS122" s="766"/>
      <c r="DT122" s="766"/>
      <c r="DU122" s="766"/>
      <c r="DV122" s="743">
        <v>0.8</v>
      </c>
      <c r="DW122" s="743"/>
      <c r="DX122" s="743"/>
      <c r="DY122" s="743"/>
      <c r="DZ122" s="744"/>
    </row>
    <row r="123" spans="1:130" s="208" customFormat="1" ht="26.25" customHeight="1" x14ac:dyDescent="0.2">
      <c r="A123" s="769"/>
      <c r="B123" s="770"/>
      <c r="C123" s="764" t="s">
        <v>425</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439</v>
      </c>
      <c r="BP123" s="830"/>
      <c r="BQ123" s="781">
        <v>533628052</v>
      </c>
      <c r="BR123" s="782"/>
      <c r="BS123" s="782"/>
      <c r="BT123" s="782"/>
      <c r="BU123" s="782"/>
      <c r="BV123" s="782">
        <v>513809157</v>
      </c>
      <c r="BW123" s="782"/>
      <c r="BX123" s="782"/>
      <c r="BY123" s="782"/>
      <c r="BZ123" s="782"/>
      <c r="CA123" s="782">
        <v>488964684</v>
      </c>
      <c r="CB123" s="782"/>
      <c r="CC123" s="782"/>
      <c r="CD123" s="782"/>
      <c r="CE123" s="782"/>
      <c r="CF123" s="697"/>
      <c r="CG123" s="698"/>
      <c r="CH123" s="698"/>
      <c r="CI123" s="698"/>
      <c r="CJ123" s="783"/>
      <c r="CK123" s="821"/>
      <c r="CL123" s="803"/>
      <c r="CM123" s="803"/>
      <c r="CN123" s="803"/>
      <c r="CO123" s="804"/>
      <c r="CP123" s="784" t="s">
        <v>380</v>
      </c>
      <c r="CQ123" s="785"/>
      <c r="CR123" s="785"/>
      <c r="CS123" s="785"/>
      <c r="CT123" s="785"/>
      <c r="CU123" s="785"/>
      <c r="CV123" s="785"/>
      <c r="CW123" s="785"/>
      <c r="CX123" s="785"/>
      <c r="CY123" s="785"/>
      <c r="CZ123" s="785"/>
      <c r="DA123" s="785"/>
      <c r="DB123" s="785"/>
      <c r="DC123" s="785"/>
      <c r="DD123" s="785"/>
      <c r="DE123" s="785"/>
      <c r="DF123" s="786"/>
      <c r="DG123" s="765">
        <v>183790</v>
      </c>
      <c r="DH123" s="766"/>
      <c r="DI123" s="766"/>
      <c r="DJ123" s="766"/>
      <c r="DK123" s="766"/>
      <c r="DL123" s="766">
        <v>79588</v>
      </c>
      <c r="DM123" s="766"/>
      <c r="DN123" s="766"/>
      <c r="DO123" s="766"/>
      <c r="DP123" s="766"/>
      <c r="DQ123" s="766">
        <v>30495</v>
      </c>
      <c r="DR123" s="766"/>
      <c r="DS123" s="766"/>
      <c r="DT123" s="766"/>
      <c r="DU123" s="766"/>
      <c r="DV123" s="743">
        <v>0</v>
      </c>
      <c r="DW123" s="743"/>
      <c r="DX123" s="743"/>
      <c r="DY123" s="743"/>
      <c r="DZ123" s="744"/>
    </row>
    <row r="124" spans="1:130" s="208" customFormat="1" ht="26.25" customHeight="1" thickBot="1" x14ac:dyDescent="0.25">
      <c r="A124" s="769"/>
      <c r="B124" s="770"/>
      <c r="C124" s="764" t="s">
        <v>428</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440</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170.9</v>
      </c>
      <c r="BR124" s="780"/>
      <c r="BS124" s="780"/>
      <c r="BT124" s="780"/>
      <c r="BU124" s="780"/>
      <c r="BV124" s="780">
        <v>165.1</v>
      </c>
      <c r="BW124" s="780"/>
      <c r="BX124" s="780"/>
      <c r="BY124" s="780"/>
      <c r="BZ124" s="780"/>
      <c r="CA124" s="780">
        <v>159.69999999999999</v>
      </c>
      <c r="CB124" s="780"/>
      <c r="CC124" s="780"/>
      <c r="CD124" s="780"/>
      <c r="CE124" s="780"/>
      <c r="CF124" s="675"/>
      <c r="CG124" s="676"/>
      <c r="CH124" s="676"/>
      <c r="CI124" s="676"/>
      <c r="CJ124" s="810"/>
      <c r="CK124" s="822"/>
      <c r="CL124" s="822"/>
      <c r="CM124" s="822"/>
      <c r="CN124" s="822"/>
      <c r="CO124" s="823"/>
      <c r="CP124" s="811" t="s">
        <v>441</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430</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442</v>
      </c>
      <c r="CL125" s="800"/>
      <c r="CM125" s="800"/>
      <c r="CN125" s="800"/>
      <c r="CO125" s="801"/>
      <c r="CP125" s="808" t="s">
        <v>443</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432</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v>14918</v>
      </c>
      <c r="AB126" s="729"/>
      <c r="AC126" s="729"/>
      <c r="AD126" s="729"/>
      <c r="AE126" s="730"/>
      <c r="AF126" s="731">
        <v>43608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444</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445</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118</v>
      </c>
      <c r="AB127" s="729"/>
      <c r="AC127" s="729"/>
      <c r="AD127" s="729"/>
      <c r="AE127" s="730"/>
      <c r="AF127" s="731" t="s">
        <v>118</v>
      </c>
      <c r="AG127" s="729"/>
      <c r="AH127" s="729"/>
      <c r="AI127" s="729"/>
      <c r="AJ127" s="730"/>
      <c r="AK127" s="731" t="s">
        <v>118</v>
      </c>
      <c r="AL127" s="729"/>
      <c r="AM127" s="729"/>
      <c r="AN127" s="729"/>
      <c r="AO127" s="730"/>
      <c r="AP127" s="773" t="s">
        <v>118</v>
      </c>
      <c r="AQ127" s="774"/>
      <c r="AR127" s="774"/>
      <c r="AS127" s="774"/>
      <c r="AT127" s="775"/>
      <c r="AU127" s="210"/>
      <c r="AV127" s="210"/>
      <c r="AW127" s="210"/>
      <c r="AX127" s="790" t="s">
        <v>446</v>
      </c>
      <c r="AY127" s="761"/>
      <c r="AZ127" s="761"/>
      <c r="BA127" s="761"/>
      <c r="BB127" s="761"/>
      <c r="BC127" s="761"/>
      <c r="BD127" s="761"/>
      <c r="BE127" s="762"/>
      <c r="BF127" s="760" t="s">
        <v>447</v>
      </c>
      <c r="BG127" s="761"/>
      <c r="BH127" s="761"/>
      <c r="BI127" s="761"/>
      <c r="BJ127" s="761"/>
      <c r="BK127" s="761"/>
      <c r="BL127" s="762"/>
      <c r="BM127" s="760" t="s">
        <v>448</v>
      </c>
      <c r="BN127" s="761"/>
      <c r="BO127" s="761"/>
      <c r="BP127" s="761"/>
      <c r="BQ127" s="761"/>
      <c r="BR127" s="761"/>
      <c r="BS127" s="762"/>
      <c r="BT127" s="760" t="s">
        <v>449</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450</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451</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452</v>
      </c>
      <c r="X128" s="747"/>
      <c r="Y128" s="747"/>
      <c r="Z128" s="748"/>
      <c r="AA128" s="749">
        <v>352120</v>
      </c>
      <c r="AB128" s="750"/>
      <c r="AC128" s="750"/>
      <c r="AD128" s="750"/>
      <c r="AE128" s="751"/>
      <c r="AF128" s="752">
        <v>304538</v>
      </c>
      <c r="AG128" s="750"/>
      <c r="AH128" s="750"/>
      <c r="AI128" s="750"/>
      <c r="AJ128" s="751"/>
      <c r="AK128" s="752">
        <v>263459</v>
      </c>
      <c r="AL128" s="750"/>
      <c r="AM128" s="750"/>
      <c r="AN128" s="750"/>
      <c r="AO128" s="751"/>
      <c r="AP128" s="753"/>
      <c r="AQ128" s="754"/>
      <c r="AR128" s="754"/>
      <c r="AS128" s="754"/>
      <c r="AT128" s="755"/>
      <c r="AU128" s="210"/>
      <c r="AV128" s="210"/>
      <c r="AW128" s="210"/>
      <c r="AX128" s="756" t="s">
        <v>453</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454</v>
      </c>
      <c r="CQ128" s="679"/>
      <c r="CR128" s="679"/>
      <c r="CS128" s="679"/>
      <c r="CT128" s="679"/>
      <c r="CU128" s="679"/>
      <c r="CV128" s="679"/>
      <c r="CW128" s="679"/>
      <c r="CX128" s="679"/>
      <c r="CY128" s="679"/>
      <c r="CZ128" s="679"/>
      <c r="DA128" s="679"/>
      <c r="DB128" s="679"/>
      <c r="DC128" s="679"/>
      <c r="DD128" s="679"/>
      <c r="DE128" s="679"/>
      <c r="DF128" s="680"/>
      <c r="DG128" s="739">
        <v>7873</v>
      </c>
      <c r="DH128" s="740"/>
      <c r="DI128" s="740"/>
      <c r="DJ128" s="740"/>
      <c r="DK128" s="740"/>
      <c r="DL128" s="740">
        <v>18308</v>
      </c>
      <c r="DM128" s="740"/>
      <c r="DN128" s="740"/>
      <c r="DO128" s="740"/>
      <c r="DP128" s="740"/>
      <c r="DQ128" s="740">
        <v>18453</v>
      </c>
      <c r="DR128" s="740"/>
      <c r="DS128" s="740"/>
      <c r="DT128" s="740"/>
      <c r="DU128" s="740"/>
      <c r="DV128" s="741">
        <v>0</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455</v>
      </c>
      <c r="X129" s="726"/>
      <c r="Y129" s="726"/>
      <c r="Z129" s="727"/>
      <c r="AA129" s="728">
        <v>268414402</v>
      </c>
      <c r="AB129" s="729"/>
      <c r="AC129" s="729"/>
      <c r="AD129" s="729"/>
      <c r="AE129" s="730"/>
      <c r="AF129" s="731">
        <v>270112017</v>
      </c>
      <c r="AG129" s="729"/>
      <c r="AH129" s="729"/>
      <c r="AI129" s="729"/>
      <c r="AJ129" s="730"/>
      <c r="AK129" s="731">
        <v>274945203</v>
      </c>
      <c r="AL129" s="729"/>
      <c r="AM129" s="729"/>
      <c r="AN129" s="729"/>
      <c r="AO129" s="730"/>
      <c r="AP129" s="732"/>
      <c r="AQ129" s="733"/>
      <c r="AR129" s="733"/>
      <c r="AS129" s="733"/>
      <c r="AT129" s="734"/>
      <c r="AU129" s="211"/>
      <c r="AV129" s="211"/>
      <c r="AW129" s="211"/>
      <c r="AX129" s="700" t="s">
        <v>456</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457</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458</v>
      </c>
      <c r="X130" s="726"/>
      <c r="Y130" s="726"/>
      <c r="Z130" s="727"/>
      <c r="AA130" s="728">
        <v>37432395</v>
      </c>
      <c r="AB130" s="729"/>
      <c r="AC130" s="729"/>
      <c r="AD130" s="729"/>
      <c r="AE130" s="730"/>
      <c r="AF130" s="731">
        <v>36217172</v>
      </c>
      <c r="AG130" s="729"/>
      <c r="AH130" s="729"/>
      <c r="AI130" s="729"/>
      <c r="AJ130" s="730"/>
      <c r="AK130" s="731">
        <v>33529394</v>
      </c>
      <c r="AL130" s="729"/>
      <c r="AM130" s="729"/>
      <c r="AN130" s="729"/>
      <c r="AO130" s="730"/>
      <c r="AP130" s="732"/>
      <c r="AQ130" s="733"/>
      <c r="AR130" s="733"/>
      <c r="AS130" s="733"/>
      <c r="AT130" s="734"/>
      <c r="AU130" s="211"/>
      <c r="AV130" s="211"/>
      <c r="AW130" s="211"/>
      <c r="AX130" s="700" t="s">
        <v>459</v>
      </c>
      <c r="AY130" s="701"/>
      <c r="AZ130" s="701"/>
      <c r="BA130" s="701"/>
      <c r="BB130" s="701"/>
      <c r="BC130" s="701"/>
      <c r="BD130" s="701"/>
      <c r="BE130" s="702"/>
      <c r="BF130" s="703">
        <v>10.9</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460</v>
      </c>
      <c r="X131" s="710"/>
      <c r="Y131" s="710"/>
      <c r="Z131" s="711"/>
      <c r="AA131" s="712">
        <v>230982007</v>
      </c>
      <c r="AB131" s="713"/>
      <c r="AC131" s="713"/>
      <c r="AD131" s="713"/>
      <c r="AE131" s="714"/>
      <c r="AF131" s="715">
        <v>233894845</v>
      </c>
      <c r="AG131" s="713"/>
      <c r="AH131" s="713"/>
      <c r="AI131" s="713"/>
      <c r="AJ131" s="714"/>
      <c r="AK131" s="715">
        <v>241415809</v>
      </c>
      <c r="AL131" s="713"/>
      <c r="AM131" s="713"/>
      <c r="AN131" s="713"/>
      <c r="AO131" s="714"/>
      <c r="AP131" s="716"/>
      <c r="AQ131" s="717"/>
      <c r="AR131" s="717"/>
      <c r="AS131" s="717"/>
      <c r="AT131" s="718"/>
      <c r="AU131" s="211"/>
      <c r="AV131" s="211"/>
      <c r="AW131" s="211"/>
      <c r="AX131" s="678" t="s">
        <v>461</v>
      </c>
      <c r="AY131" s="679"/>
      <c r="AZ131" s="679"/>
      <c r="BA131" s="679"/>
      <c r="BB131" s="679"/>
      <c r="BC131" s="679"/>
      <c r="BD131" s="679"/>
      <c r="BE131" s="680"/>
      <c r="BF131" s="681">
        <v>159.69999999999999</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462</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463</v>
      </c>
      <c r="W132" s="691"/>
      <c r="X132" s="691"/>
      <c r="Y132" s="691"/>
      <c r="Z132" s="692"/>
      <c r="AA132" s="693">
        <v>10.475150559999999</v>
      </c>
      <c r="AB132" s="694"/>
      <c r="AC132" s="694"/>
      <c r="AD132" s="694"/>
      <c r="AE132" s="695"/>
      <c r="AF132" s="696">
        <v>10.691429729999999</v>
      </c>
      <c r="AG132" s="694"/>
      <c r="AH132" s="694"/>
      <c r="AI132" s="694"/>
      <c r="AJ132" s="695"/>
      <c r="AK132" s="696">
        <v>11.735995300000001</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464</v>
      </c>
      <c r="W133" s="670"/>
      <c r="X133" s="670"/>
      <c r="Y133" s="670"/>
      <c r="Z133" s="671"/>
      <c r="AA133" s="672">
        <v>9.9</v>
      </c>
      <c r="AB133" s="673"/>
      <c r="AC133" s="673"/>
      <c r="AD133" s="673"/>
      <c r="AE133" s="674"/>
      <c r="AF133" s="672">
        <v>10.199999999999999</v>
      </c>
      <c r="AG133" s="673"/>
      <c r="AH133" s="673"/>
      <c r="AI133" s="673"/>
      <c r="AJ133" s="674"/>
      <c r="AK133" s="672">
        <v>10.9</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t4j7UFjuM8tKtaC/sXCToBcF1YzKwObzKpaclVSzbkVwvFaS3p45+EpGolmtm/QdZqrCttb8YaJ8SEnd6CoEQ==" saltValue="ZwBBOgk74v6jkR58aMtWF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6GrwwJz/O43H7LaHuwN7xhIHGXw/5jaDKQPKguonrkxg3MOVQaNotx/rZBJXH+45Z27s2d7Q61x/c7p3ezxCgA==" saltValue="1cZfOOUqXRAmkhGxJeS0x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94PkGLtT4fjTnxxNJeBPYGqFHZieUGUdb1oBGelcl3N4n7rW8SWpzS85uOvvzgjjRLDOQ564aNcAu1Ky2xPmgQ==" saltValue="3i0AdLkHGel99hCIoI1/5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466</v>
      </c>
      <c r="AL6" s="244"/>
      <c r="AM6" s="244"/>
      <c r="AN6" s="244"/>
    </row>
    <row r="7" spans="1:46" ht="13.5" customHeight="1" x14ac:dyDescent="0.2">
      <c r="A7" s="243"/>
      <c r="AK7" s="246"/>
      <c r="AL7" s="247"/>
      <c r="AM7" s="247"/>
      <c r="AN7" s="248"/>
      <c r="AO7" s="1100" t="s">
        <v>467</v>
      </c>
      <c r="AP7" s="249"/>
      <c r="AQ7" s="250" t="s">
        <v>468</v>
      </c>
      <c r="AR7" s="251"/>
    </row>
    <row r="8" spans="1:46" ht="13" x14ac:dyDescent="0.2">
      <c r="A8" s="243"/>
      <c r="AK8" s="252"/>
      <c r="AL8" s="253"/>
      <c r="AM8" s="253"/>
      <c r="AN8" s="254"/>
      <c r="AO8" s="1101"/>
      <c r="AP8" s="255" t="s">
        <v>469</v>
      </c>
      <c r="AQ8" s="256" t="s">
        <v>470</v>
      </c>
      <c r="AR8" s="257" t="s">
        <v>471</v>
      </c>
    </row>
    <row r="9" spans="1:46" ht="13" x14ac:dyDescent="0.2">
      <c r="A9" s="243"/>
      <c r="AK9" s="1093" t="s">
        <v>472</v>
      </c>
      <c r="AL9" s="1094"/>
      <c r="AM9" s="1094"/>
      <c r="AN9" s="1095"/>
      <c r="AO9" s="258">
        <v>123236582</v>
      </c>
      <c r="AP9" s="258">
        <v>131108</v>
      </c>
      <c r="AQ9" s="259">
        <v>119245</v>
      </c>
      <c r="AR9" s="260">
        <v>9.9</v>
      </c>
    </row>
    <row r="10" spans="1:46" ht="13.5" customHeight="1" x14ac:dyDescent="0.2">
      <c r="A10" s="243"/>
      <c r="AK10" s="1093" t="s">
        <v>473</v>
      </c>
      <c r="AL10" s="1094"/>
      <c r="AM10" s="1094"/>
      <c r="AN10" s="1095"/>
      <c r="AO10" s="258">
        <v>1807079</v>
      </c>
      <c r="AP10" s="258">
        <v>1922</v>
      </c>
      <c r="AQ10" s="259">
        <v>602</v>
      </c>
      <c r="AR10" s="260">
        <v>219.3</v>
      </c>
    </row>
    <row r="11" spans="1:46" ht="13.5" customHeight="1" x14ac:dyDescent="0.2">
      <c r="A11" s="243"/>
      <c r="AK11" s="1093" t="s">
        <v>474</v>
      </c>
      <c r="AL11" s="1094"/>
      <c r="AM11" s="1094"/>
      <c r="AN11" s="1095"/>
      <c r="AO11" s="258" t="s">
        <v>475</v>
      </c>
      <c r="AP11" s="258" t="s">
        <v>475</v>
      </c>
      <c r="AQ11" s="259" t="s">
        <v>475</v>
      </c>
      <c r="AR11" s="260" t="s">
        <v>475</v>
      </c>
    </row>
    <row r="12" spans="1:46" ht="13.5" customHeight="1" x14ac:dyDescent="0.2">
      <c r="A12" s="243"/>
      <c r="AK12" s="1093" t="s">
        <v>476</v>
      </c>
      <c r="AL12" s="1094"/>
      <c r="AM12" s="1094"/>
      <c r="AN12" s="1095"/>
      <c r="AO12" s="258">
        <v>26560</v>
      </c>
      <c r="AP12" s="258">
        <v>28</v>
      </c>
      <c r="AQ12" s="259">
        <v>26</v>
      </c>
      <c r="AR12" s="260">
        <v>7.7</v>
      </c>
    </row>
    <row r="13" spans="1:46" ht="13.5" customHeight="1" x14ac:dyDescent="0.2">
      <c r="A13" s="243"/>
      <c r="AK13" s="1093" t="s">
        <v>477</v>
      </c>
      <c r="AL13" s="1094"/>
      <c r="AM13" s="1094"/>
      <c r="AN13" s="1095"/>
      <c r="AO13" s="258">
        <v>1064916</v>
      </c>
      <c r="AP13" s="258">
        <v>1133</v>
      </c>
      <c r="AQ13" s="259">
        <v>2110</v>
      </c>
      <c r="AR13" s="260">
        <v>-46.3</v>
      </c>
    </row>
    <row r="14" spans="1:46" ht="13.5" customHeight="1" x14ac:dyDescent="0.2">
      <c r="A14" s="243"/>
      <c r="AK14" s="1093" t="s">
        <v>478</v>
      </c>
      <c r="AL14" s="1094"/>
      <c r="AM14" s="1094"/>
      <c r="AN14" s="1095"/>
      <c r="AO14" s="258">
        <v>-10586485</v>
      </c>
      <c r="AP14" s="258">
        <v>-11263</v>
      </c>
      <c r="AQ14" s="259">
        <v>-10443</v>
      </c>
      <c r="AR14" s="260">
        <v>7.9</v>
      </c>
    </row>
    <row r="15" spans="1:46" ht="13" x14ac:dyDescent="0.2">
      <c r="A15" s="243"/>
      <c r="AK15" s="1090" t="s">
        <v>152</v>
      </c>
      <c r="AL15" s="1091"/>
      <c r="AM15" s="1091"/>
      <c r="AN15" s="1092"/>
      <c r="AO15" s="258">
        <v>115548652</v>
      </c>
      <c r="AP15" s="258">
        <v>122929</v>
      </c>
      <c r="AQ15" s="259">
        <v>111539</v>
      </c>
      <c r="AR15" s="260">
        <v>10.199999999999999</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479</v>
      </c>
    </row>
    <row r="20" spans="1:46" ht="13" x14ac:dyDescent="0.2">
      <c r="A20" s="243"/>
      <c r="AK20" s="265"/>
      <c r="AL20" s="266"/>
      <c r="AM20" s="266"/>
      <c r="AN20" s="267"/>
      <c r="AO20" s="268" t="s">
        <v>480</v>
      </c>
      <c r="AP20" s="269" t="s">
        <v>481</v>
      </c>
      <c r="AQ20" s="270" t="s">
        <v>482</v>
      </c>
      <c r="AR20" s="271"/>
    </row>
    <row r="21" spans="1:46" s="244" customFormat="1" ht="13" x14ac:dyDescent="0.2">
      <c r="A21" s="272"/>
      <c r="AK21" s="1096" t="s">
        <v>483</v>
      </c>
      <c r="AL21" s="1097"/>
      <c r="AM21" s="1097"/>
      <c r="AN21" s="1098"/>
      <c r="AO21" s="273">
        <v>1397.29</v>
      </c>
      <c r="AP21" s="274">
        <v>1302.4100000000001</v>
      </c>
      <c r="AQ21" s="275">
        <v>94.88</v>
      </c>
      <c r="AS21" s="276"/>
      <c r="AT21" s="272"/>
    </row>
    <row r="22" spans="1:46" s="244" customFormat="1" ht="13" x14ac:dyDescent="0.2">
      <c r="A22" s="272"/>
      <c r="AK22" s="1096" t="s">
        <v>484</v>
      </c>
      <c r="AL22" s="1097"/>
      <c r="AM22" s="1097"/>
      <c r="AN22" s="1098"/>
      <c r="AO22" s="277">
        <v>99.7</v>
      </c>
      <c r="AP22" s="278">
        <v>99.3</v>
      </c>
      <c r="AQ22" s="279">
        <v>0.4</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485</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487</v>
      </c>
      <c r="AL29" s="244"/>
      <c r="AM29" s="244"/>
      <c r="AN29" s="244"/>
      <c r="AS29" s="286"/>
    </row>
    <row r="30" spans="1:46" ht="13.5" customHeight="1" x14ac:dyDescent="0.2">
      <c r="A30" s="243"/>
      <c r="AK30" s="246"/>
      <c r="AL30" s="247"/>
      <c r="AM30" s="247"/>
      <c r="AN30" s="248"/>
      <c r="AO30" s="1100" t="s">
        <v>467</v>
      </c>
      <c r="AP30" s="249"/>
      <c r="AQ30" s="250" t="s">
        <v>468</v>
      </c>
      <c r="AR30" s="251"/>
    </row>
    <row r="31" spans="1:46" ht="13" x14ac:dyDescent="0.2">
      <c r="A31" s="243"/>
      <c r="AK31" s="252"/>
      <c r="AL31" s="253"/>
      <c r="AM31" s="253"/>
      <c r="AN31" s="254"/>
      <c r="AO31" s="1101"/>
      <c r="AP31" s="255" t="s">
        <v>469</v>
      </c>
      <c r="AQ31" s="256" t="s">
        <v>470</v>
      </c>
      <c r="AR31" s="257" t="s">
        <v>471</v>
      </c>
    </row>
    <row r="32" spans="1:46" ht="27" customHeight="1" x14ac:dyDescent="0.2">
      <c r="A32" s="243"/>
      <c r="AK32" s="1087" t="s">
        <v>488</v>
      </c>
      <c r="AL32" s="1088"/>
      <c r="AM32" s="1088"/>
      <c r="AN32" s="1089"/>
      <c r="AO32" s="258">
        <v>60713725</v>
      </c>
      <c r="AP32" s="258">
        <v>64591</v>
      </c>
      <c r="AQ32" s="259">
        <v>56236</v>
      </c>
      <c r="AR32" s="260">
        <v>14.9</v>
      </c>
    </row>
    <row r="33" spans="1:2046 2052:4096 4102:5116 5122:7166 7172:9216 9222:10236 10242:12286 12292:14336 14342:15356 15362:16384" ht="13.5" customHeight="1" x14ac:dyDescent="0.2">
      <c r="A33" s="243"/>
      <c r="AK33" s="1087" t="s">
        <v>489</v>
      </c>
      <c r="AL33" s="1088"/>
      <c r="AM33" s="1088"/>
      <c r="AN33" s="1089"/>
      <c r="AO33" s="258" t="s">
        <v>475</v>
      </c>
      <c r="AP33" s="258" t="s">
        <v>475</v>
      </c>
      <c r="AQ33" s="259">
        <v>3845</v>
      </c>
      <c r="AR33" s="260" t="s">
        <v>475</v>
      </c>
    </row>
    <row r="34" spans="1:2046 2052:4096 4102:5116 5122:7166 7172:9216 9222:10236 10242:12286 12292:14336 14342:15356 15362:16384" ht="27" customHeight="1" x14ac:dyDescent="0.2">
      <c r="A34" s="243"/>
      <c r="AK34" s="1087" t="s">
        <v>490</v>
      </c>
      <c r="AL34" s="1088"/>
      <c r="AM34" s="1088"/>
      <c r="AN34" s="1089"/>
      <c r="AO34" s="258" t="s">
        <v>475</v>
      </c>
      <c r="AP34" s="258" t="s">
        <v>475</v>
      </c>
      <c r="AQ34" s="259">
        <v>15807</v>
      </c>
      <c r="AR34" s="260" t="s">
        <v>475</v>
      </c>
    </row>
    <row r="35" spans="1:2046 2052:4096 4102:5116 5122:7166 7172:9216 9222:10236 10242:12286 12292:14336 14342:15356 15362:16384" ht="27" customHeight="1" x14ac:dyDescent="0.2">
      <c r="A35" s="243"/>
      <c r="AK35" s="1087" t="s">
        <v>491</v>
      </c>
      <c r="AL35" s="1088"/>
      <c r="AM35" s="1088"/>
      <c r="AN35" s="1089"/>
      <c r="AO35" s="258">
        <v>1360835</v>
      </c>
      <c r="AP35" s="258">
        <v>1448</v>
      </c>
      <c r="AQ35" s="259">
        <v>1443</v>
      </c>
      <c r="AR35" s="260">
        <v>0.3</v>
      </c>
    </row>
    <row r="36" spans="1:2046 2052:4096 4102:5116 5122:7166 7172:9216 9222:10236 10242:12286 12292:14336 14342:15356 15362:16384" ht="27" customHeight="1" x14ac:dyDescent="0.2">
      <c r="A36" s="243"/>
      <c r="AK36" s="1087" t="s">
        <v>492</v>
      </c>
      <c r="AL36" s="1088"/>
      <c r="AM36" s="1088"/>
      <c r="AN36" s="1089"/>
      <c r="AO36" s="258" t="s">
        <v>475</v>
      </c>
      <c r="AP36" s="258" t="s">
        <v>475</v>
      </c>
      <c r="AQ36" s="259">
        <v>34</v>
      </c>
      <c r="AR36" s="260" t="s">
        <v>475</v>
      </c>
    </row>
    <row r="37" spans="1:2046 2052:4096 4102:5116 5122:7166 7172:9216 9222:10236 10242:12286 12292:14336 14342:15356 15362:16384" ht="13.5" customHeight="1" x14ac:dyDescent="0.2">
      <c r="A37" s="243"/>
      <c r="AK37" s="1087" t="s">
        <v>493</v>
      </c>
      <c r="AL37" s="1088"/>
      <c r="AM37" s="1088"/>
      <c r="AN37" s="1089"/>
      <c r="AO37" s="258">
        <v>49490</v>
      </c>
      <c r="AP37" s="258">
        <v>53</v>
      </c>
      <c r="AQ37" s="259">
        <v>330</v>
      </c>
      <c r="AR37" s="260">
        <v>-83.9</v>
      </c>
    </row>
    <row r="38" spans="1:2046 2052:4096 4102:5116 5122:7166 7172:9216 9222:10236 10242:12286 12292:14336 14342:15356 15362:16384" ht="27" customHeight="1" x14ac:dyDescent="0.2">
      <c r="A38" s="243"/>
      <c r="AK38" s="1084" t="s">
        <v>494</v>
      </c>
      <c r="AL38" s="1085"/>
      <c r="AM38" s="1085"/>
      <c r="AN38" s="1086"/>
      <c r="AO38" s="287">
        <v>1351</v>
      </c>
      <c r="AP38" s="287">
        <v>1</v>
      </c>
      <c r="AQ38" s="288">
        <v>3</v>
      </c>
      <c r="AR38" s="279">
        <v>-66.7</v>
      </c>
      <c r="AS38" s="286"/>
    </row>
    <row r="39" spans="1:2046 2052:4096 4102:5116 5122:7166 7172:9216 9222:10236 10242:12286 12292:14336 14342:15356 15362:16384" ht="13" x14ac:dyDescent="0.2">
      <c r="A39" s="243"/>
      <c r="AK39" s="1084" t="s">
        <v>495</v>
      </c>
      <c r="AL39" s="1085"/>
      <c r="AM39" s="1085"/>
      <c r="AN39" s="1086"/>
      <c r="AO39" s="258">
        <v>-263459</v>
      </c>
      <c r="AP39" s="258">
        <v>-280</v>
      </c>
      <c r="AQ39" s="259">
        <v>-1790</v>
      </c>
      <c r="AR39" s="260">
        <v>-84.4</v>
      </c>
      <c r="AS39" s="286"/>
    </row>
    <row r="40" spans="1:2046 2052:4096 4102:5116 5122:7166 7172:9216 9222:10236 10242:12286 12292:14336 14342:15356 15362:16384" ht="27" customHeight="1" x14ac:dyDescent="0.2">
      <c r="A40" s="243"/>
      <c r="AK40" s="1087" t="s">
        <v>496</v>
      </c>
      <c r="AL40" s="1088"/>
      <c r="AM40" s="1088"/>
      <c r="AN40" s="1089"/>
      <c r="AO40" s="258">
        <v>-33529394</v>
      </c>
      <c r="AP40" s="258">
        <v>-35671</v>
      </c>
      <c r="AQ40" s="259">
        <v>-40263</v>
      </c>
      <c r="AR40" s="260">
        <v>-11.4</v>
      </c>
      <c r="AS40" s="286"/>
    </row>
    <row r="41" spans="1:2046 2052:4096 4102:5116 5122:7166 7172:9216 9222:10236 10242:12286 12292:14336 14342:15356 15362:16384" ht="13" x14ac:dyDescent="0.2">
      <c r="A41" s="243"/>
      <c r="AK41" s="1090" t="s">
        <v>497</v>
      </c>
      <c r="AL41" s="1091"/>
      <c r="AM41" s="1091"/>
      <c r="AN41" s="1092"/>
      <c r="AO41" s="258">
        <v>28332548</v>
      </c>
      <c r="AP41" s="258">
        <v>30142</v>
      </c>
      <c r="AQ41" s="259">
        <v>35644</v>
      </c>
      <c r="AR41" s="260">
        <v>-15.4</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498</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499</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467</v>
      </c>
      <c r="AN49" s="1081" t="s">
        <v>500</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501</v>
      </c>
      <c r="AO50" s="300" t="s">
        <v>502</v>
      </c>
      <c r="AP50" s="301" t="s">
        <v>503</v>
      </c>
      <c r="AQ50" s="302" t="s">
        <v>504</v>
      </c>
      <c r="AR50" s="303" t="s">
        <v>505</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506</v>
      </c>
      <c r="AL51" s="296"/>
      <c r="AM51" s="304">
        <v>66189295</v>
      </c>
      <c r="AN51" s="305">
        <v>67962</v>
      </c>
      <c r="AO51" s="306">
        <v>7.2</v>
      </c>
      <c r="AP51" s="307">
        <v>95429</v>
      </c>
      <c r="AQ51" s="308">
        <v>4</v>
      </c>
      <c r="AR51" s="309">
        <v>3.2</v>
      </c>
    </row>
    <row r="52" spans="1:16384" ht="13" x14ac:dyDescent="0.2">
      <c r="A52" s="243"/>
      <c r="AK52" s="310"/>
      <c r="AL52" s="311" t="s">
        <v>507</v>
      </c>
      <c r="AM52" s="312">
        <v>18041828</v>
      </c>
      <c r="AN52" s="313">
        <v>18525</v>
      </c>
      <c r="AO52" s="314">
        <v>-14</v>
      </c>
      <c r="AP52" s="315">
        <v>19371</v>
      </c>
      <c r="AQ52" s="316">
        <v>-11.4</v>
      </c>
      <c r="AR52" s="317">
        <v>-2.6</v>
      </c>
    </row>
    <row r="53" spans="1:16384" ht="13" x14ac:dyDescent="0.2">
      <c r="A53" s="243"/>
      <c r="AK53" s="295" t="s">
        <v>508</v>
      </c>
      <c r="AL53" s="296"/>
      <c r="AM53" s="304">
        <v>64918721</v>
      </c>
      <c r="AN53" s="305">
        <v>67281</v>
      </c>
      <c r="AO53" s="306">
        <v>-1</v>
      </c>
      <c r="AP53" s="307">
        <v>93540</v>
      </c>
      <c r="AQ53" s="308">
        <v>-2</v>
      </c>
      <c r="AR53" s="309">
        <v>1</v>
      </c>
    </row>
    <row r="54" spans="1:16384" ht="13" x14ac:dyDescent="0.2">
      <c r="A54" s="243"/>
      <c r="AK54" s="310"/>
      <c r="AL54" s="311" t="s">
        <v>507</v>
      </c>
      <c r="AM54" s="312">
        <v>21339940</v>
      </c>
      <c r="AN54" s="313">
        <v>22117</v>
      </c>
      <c r="AO54" s="314">
        <v>19.399999999999999</v>
      </c>
      <c r="AP54" s="315">
        <v>20617</v>
      </c>
      <c r="AQ54" s="316">
        <v>6.4</v>
      </c>
      <c r="AR54" s="317">
        <v>13</v>
      </c>
    </row>
    <row r="55" spans="1:16384" ht="13" x14ac:dyDescent="0.2">
      <c r="A55" s="243"/>
      <c r="AK55" s="295" t="s">
        <v>509</v>
      </c>
      <c r="AL55" s="296"/>
      <c r="AM55" s="304">
        <v>58816010</v>
      </c>
      <c r="AN55" s="305">
        <v>61472</v>
      </c>
      <c r="AO55" s="306">
        <v>-8.6</v>
      </c>
      <c r="AP55" s="307">
        <v>88232</v>
      </c>
      <c r="AQ55" s="308">
        <v>-5.7</v>
      </c>
      <c r="AR55" s="309">
        <v>-2.9</v>
      </c>
    </row>
    <row r="56" spans="1:16384" ht="13" x14ac:dyDescent="0.2">
      <c r="A56" s="243"/>
      <c r="AK56" s="310"/>
      <c r="AL56" s="311" t="s">
        <v>507</v>
      </c>
      <c r="AM56" s="312">
        <v>22236353</v>
      </c>
      <c r="AN56" s="313">
        <v>23241</v>
      </c>
      <c r="AO56" s="314">
        <v>5.0999999999999996</v>
      </c>
      <c r="AP56" s="315">
        <v>18955</v>
      </c>
      <c r="AQ56" s="316">
        <v>-8.1</v>
      </c>
      <c r="AR56" s="317">
        <v>13.2</v>
      </c>
    </row>
    <row r="57" spans="1:16384" ht="13" x14ac:dyDescent="0.2">
      <c r="A57" s="243"/>
      <c r="AK57" s="295" t="s">
        <v>510</v>
      </c>
      <c r="AL57" s="296"/>
      <c r="AM57" s="304">
        <v>64293672</v>
      </c>
      <c r="AN57" s="305">
        <v>67779</v>
      </c>
      <c r="AO57" s="306">
        <v>10.3</v>
      </c>
      <c r="AP57" s="307">
        <v>88906</v>
      </c>
      <c r="AQ57" s="308">
        <v>0.8</v>
      </c>
      <c r="AR57" s="309">
        <v>9.5</v>
      </c>
    </row>
    <row r="58" spans="1:16384" ht="13" x14ac:dyDescent="0.2">
      <c r="A58" s="243"/>
      <c r="AK58" s="310"/>
      <c r="AL58" s="311" t="s">
        <v>507</v>
      </c>
      <c r="AM58" s="312">
        <v>24076589</v>
      </c>
      <c r="AN58" s="313">
        <v>25382</v>
      </c>
      <c r="AO58" s="314">
        <v>9.1999999999999993</v>
      </c>
      <c r="AP58" s="315">
        <v>19827</v>
      </c>
      <c r="AQ58" s="316">
        <v>4.5999999999999996</v>
      </c>
      <c r="AR58" s="317">
        <v>4.5999999999999996</v>
      </c>
    </row>
    <row r="59" spans="1:16384" ht="13" x14ac:dyDescent="0.2">
      <c r="A59" s="243"/>
      <c r="AK59" s="295" t="s">
        <v>511</v>
      </c>
      <c r="AL59" s="296"/>
      <c r="AM59" s="304">
        <v>70979525</v>
      </c>
      <c r="AN59" s="305">
        <v>75513</v>
      </c>
      <c r="AO59" s="306">
        <v>11.4</v>
      </c>
      <c r="AP59" s="307">
        <v>97156</v>
      </c>
      <c r="AQ59" s="308">
        <v>9.3000000000000007</v>
      </c>
      <c r="AR59" s="309">
        <v>2.1</v>
      </c>
    </row>
    <row r="60" spans="1:16384" ht="13" x14ac:dyDescent="0.2">
      <c r="A60" s="243"/>
      <c r="AK60" s="310"/>
      <c r="AL60" s="311" t="s">
        <v>507</v>
      </c>
      <c r="AM60" s="312">
        <v>29217906</v>
      </c>
      <c r="AN60" s="313">
        <v>31084</v>
      </c>
      <c r="AO60" s="314">
        <v>22.5</v>
      </c>
      <c r="AP60" s="315">
        <v>23118</v>
      </c>
      <c r="AQ60" s="316">
        <v>16.600000000000001</v>
      </c>
      <c r="AR60" s="317">
        <v>5.9</v>
      </c>
    </row>
    <row r="61" spans="1:16384" ht="13" x14ac:dyDescent="0.2">
      <c r="A61" s="243"/>
      <c r="AK61" s="295" t="s">
        <v>512</v>
      </c>
      <c r="AL61" s="318"/>
      <c r="AM61" s="304">
        <v>65039445</v>
      </c>
      <c r="AN61" s="305">
        <v>68001</v>
      </c>
      <c r="AO61" s="306">
        <v>3.9</v>
      </c>
      <c r="AP61" s="307">
        <v>92653</v>
      </c>
      <c r="AQ61" s="319">
        <v>1.3</v>
      </c>
      <c r="AR61" s="309">
        <v>2.6</v>
      </c>
    </row>
    <row r="62" spans="1:16384" ht="13" x14ac:dyDescent="0.2">
      <c r="A62" s="243"/>
      <c r="AK62" s="310"/>
      <c r="AL62" s="311" t="s">
        <v>507</v>
      </c>
      <c r="AM62" s="312">
        <v>22982523</v>
      </c>
      <c r="AN62" s="313">
        <v>24070</v>
      </c>
      <c r="AO62" s="314">
        <v>8.4</v>
      </c>
      <c r="AP62" s="315">
        <v>20378</v>
      </c>
      <c r="AQ62" s="316">
        <v>1.6</v>
      </c>
      <c r="AR62" s="317">
        <v>6.8</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8mEW8yvQv7lxKpBux4xcSmV5hyfB8yZERHhF4ygV1nVVOH2zQkRsFD0MDggXJTXgeCdI7iRuGLc8R/f0bdw8nw==" saltValue="1VcMB48UV97d6Z4Be//kL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pv6So/i48lo8IlmYSCUAqQee97cUCpvUS1LDh3RCECXwkAdxqHegjZdWu4UtAsnqyaOOEUBr0YYRzEPqcW1wZg==" saltValue="w2caJjb46nuykG070/nf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DnZ8RgDbWFpWIvHwegvzmwpvsW2Rcpg7HttNJrBnH5nFNDQ7MgPRaecmzLgzTuMiZy23x/nzfMjB3klEUusqEg==" saltValue="XTB9IRSXZcZ0qG9yj65v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513</v>
      </c>
      <c r="G46" s="323" t="s">
        <v>514</v>
      </c>
      <c r="H46" s="323" t="s">
        <v>515</v>
      </c>
      <c r="I46" s="323" t="s">
        <v>516</v>
      </c>
      <c r="J46" s="324" t="s">
        <v>517</v>
      </c>
    </row>
    <row r="47" spans="2:10" ht="57.75" customHeight="1" x14ac:dyDescent="0.2">
      <c r="B47" s="7"/>
      <c r="C47" s="1102" t="s">
        <v>4</v>
      </c>
      <c r="D47" s="1102"/>
      <c r="E47" s="1103"/>
      <c r="F47" s="325">
        <v>4.62</v>
      </c>
      <c r="G47" s="326">
        <v>6.12</v>
      </c>
      <c r="H47" s="326">
        <v>6.36</v>
      </c>
      <c r="I47" s="326">
        <v>6.19</v>
      </c>
      <c r="J47" s="327">
        <v>6.26</v>
      </c>
    </row>
    <row r="48" spans="2:10" ht="57.75" customHeight="1" x14ac:dyDescent="0.2">
      <c r="B48" s="8"/>
      <c r="C48" s="1104" t="s">
        <v>5</v>
      </c>
      <c r="D48" s="1104"/>
      <c r="E48" s="1105"/>
      <c r="F48" s="328">
        <v>3.74</v>
      </c>
      <c r="G48" s="329">
        <v>2.5099999999999998</v>
      </c>
      <c r="H48" s="329">
        <v>2.44</v>
      </c>
      <c r="I48" s="329">
        <v>2.63</v>
      </c>
      <c r="J48" s="330">
        <v>2.93</v>
      </c>
    </row>
    <row r="49" spans="2:10" ht="57.75" customHeight="1" thickBot="1" x14ac:dyDescent="0.25">
      <c r="B49" s="9"/>
      <c r="C49" s="1106" t="s">
        <v>6</v>
      </c>
      <c r="D49" s="1106"/>
      <c r="E49" s="1107"/>
      <c r="F49" s="331">
        <v>1.66</v>
      </c>
      <c r="G49" s="332">
        <v>0.71</v>
      </c>
      <c r="H49" s="332" t="s">
        <v>518</v>
      </c>
      <c r="I49" s="332">
        <v>7.0000000000000007E-2</v>
      </c>
      <c r="J49" s="333">
        <v>0.53</v>
      </c>
    </row>
    <row r="50" spans="2:10" ht="13.5" customHeight="1" x14ac:dyDescent="0.2"/>
  </sheetData>
  <sheetProtection algorithmName="SHA-512" hashValue="5ezlH6sHxc0pLuGlTZ8Nd04ovV1+mRUAg6Rk7FQcEenOud1D0buNWqJomx3t53PUF2AU2U1RwjPAnGopgmLIAQ==" saltValue="8fgVXqroi5XTWDVkbUZr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FB844B96-C3F9-4988-9A51-177270B2DB27}">
  <ds:schemaRefs>
    <ds:schemaRef ds:uri="http://schemas.microsoft.com/sharepoint/v3/contenttype/forms"/>
  </ds:schemaRefs>
</ds:datastoreItem>
</file>

<file path=customXml/itemProps2.xml><?xml version="1.0" encoding="utf-8"?>
<ds:datastoreItem xmlns:ds="http://schemas.openxmlformats.org/officeDocument/2006/customXml" ds:itemID="{8825D2FD-604E-42B9-8612-45CF43ED27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079A8F-68CC-438F-82E6-723C70D6540D}">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2026-03-09T11:25:42Z</cp:lastPrinted>
  <dcterms:created xsi:type="dcterms:W3CDTF">2026-02-20T00:03:24Z</dcterms:created>
  <dcterms:modified xsi:type="dcterms:W3CDTF">2026-03-13T11:52:02Z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