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D3254E78-5C02-42E7-8BCD-2EA13107001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U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U32" i="10"/>
  <c r="AM32" i="10" s="1"/>
  <c r="AM33"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 r="BE33" i="10" s="1"/>
</calcChain>
</file>

<file path=xl/sharedStrings.xml><?xml version="1.0" encoding="utf-8"?>
<sst xmlns="http://schemas.openxmlformats.org/spreadsheetml/2006/main" count="1201" uniqueCount="593">
  <si>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</si>
  <si>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</si>
  <si>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</si>
  <si>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</si>
  <si>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</si>
  <si>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</si>
  <si>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</si>
  <si>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</si>
  <si>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</si>
  <si>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</si>
  <si>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</si>
  <si>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</si>
  <si>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</si>
  <si>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</si>
  <si>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</si>
  <si>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</si>
  <si>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</si>
  <si>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</si>
  <si>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</si>
  <si>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</si>
  <si>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</si>
  <si>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</si>
  <si>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</si>
  <si>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</si>
  <si>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</si>
  <si>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</si>
  <si>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</si>
  <si>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</si>
  <si>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</si>
  <si>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</si>
  <si>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</si>
  <si>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</si>
  <si>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</si>
  <si>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</si>
  <si>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</si>
  <si>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</si>
  <si>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</si>
  <si>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</si>
  <si>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</si>
  <si>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</si>
  <si>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</si>
  <si>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</si>
  <si>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</si>
  <si>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</si>
  <si>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</si>
  <si>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</si>
  <si>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</si>
  <si>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</si>
  <si>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</si>
  <si>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</si>
  <si>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</si>
  <si>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</si>
  <si>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</si>
  <si>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</si>
  <si>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</si>
  <si>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</si>
  <si>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</si>
  <si>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</si>
  <si>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</si>
  <si>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</si>
  <si>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</si>
  <si>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</si>
  <si>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</si>
  <si>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</si>
  <si>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</si>
  <si>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</si>
  <si>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</si>
  <si>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</si>
  <si>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</si>
  <si>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</si>
  <si>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</si>
  <si>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</si>
  <si>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</si>
  <si>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</si>
  <si>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</si>
  <si>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</si>
  <si>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</si>
  <si>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</si>
  <si>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</si>
  <si>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</si>
  <si>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高知県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</si>
  <si>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</si>
  <si>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</si>
  <si>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</si>
  <si>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</si>
  <si>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</si>
  <si>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</si>
  <si>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</si>
  <si>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</si>
  <si>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</si>
  <si>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</si>
  <si>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</si>
  <si>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</si>
  <si>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</si>
  <si>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</si>
  <si>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</si>
  <si>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</si>
  <si>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</si>
  <si>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</si>
  <si>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</si>
  <si>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</si>
  <si>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</si>
  <si>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</si>
  <si>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</si>
  <si>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</si>
  <si>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</si>
  <si>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</si>
  <si>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</si>
  <si>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</si>
  <si>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</si>
  <si>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</si>
  <si>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</si>
  <si>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</si>
  <si>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</si>
  <si>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</si>
  <si>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</si>
  <si>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</si>
  <si>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</si>
  <si>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</si>
  <si>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</si>
  <si>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</si>
  <si>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</si>
  <si>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</si>
  <si>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</si>
  <si>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</si>
  <si>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</si>
  <si>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</si>
  <si>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</si>
  <si>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</si>
  <si>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</si>
  <si>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</si>
  <si>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</si>
  <si>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</si>
  <si>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</si>
  <si>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</si>
  <si>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</si>
  <si>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</si>
  <si>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</si>
  <si>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</si>
  <si>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</si>
  <si>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</si>
  <si>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</si>
  <si>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</si>
  <si>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</si>
  <si>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</si>
  <si>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</si>
  <si>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</si>
  <si>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</si>
  <si>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</si>
  <si>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</si>
  <si>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</si>
  <si>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</si>
  <si>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</si>
  <si>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</si>
  <si>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</si>
  <si>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</si>
  <si>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</si>
  <si>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</si>
  <si>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</si>
  <si>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</si>
  <si>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</si>
  <si>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</si>
  <si>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</si>
  <si>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</si>
  <si>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</si>
  <si>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</si>
  <si>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</si>
  <si>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</si>
  <si>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</si>
  <si>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</si>
  <si>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</si>
  <si>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</si>
  <si>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</si>
  <si>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</si>
  <si>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</si>
  <si>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</si>
  <si>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</si>
  <si>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</si>
  <si>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</si>
  <si>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</si>
  <si>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</si>
  <si>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</si>
  <si>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高知県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</si>
  <si>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</si>
  <si>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</si>
  <si>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</si>
  <si>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</si>
  <si>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</si>
  <si>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</si>
  <si>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</si>
  <si>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</si>
  <si>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</si>
  <si>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</si>
  <si>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</si>
  <si>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</si>
  <si>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</si>
  <si>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</si>
  <si>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</si>
  <si>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</si>
  <si>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</si>
  <si>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</si>
  <si>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</si>
  <si>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</si>
  <si>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</si>
  <si>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</si>
  <si>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</si>
  <si>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</si>
  <si>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</si>
  <si>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</si>
  <si>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</si>
  <si>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</si>
  <si>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</si>
  <si>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</si>
  <si>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</si>
  <si>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</si>
  <si>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</si>
  <si>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</si>
  <si>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</si>
  <si>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</si>
  <si>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</si>
  <si>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</si>
  <si>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</si>
  <si>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</si>
  <si>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</si>
  <si>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</si>
  <si>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</si>
  <si>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</si>
  <si>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</si>
  <si>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</si>
  <si>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</si>
  <si>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</si>
  <si>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</si>
  <si>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</si>
  <si>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</si>
  <si>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</si>
  <si>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</si>
  <si>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</si>
  <si>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</si>
  <si>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</si>
  <si>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</si>
  <si>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</si>
  <si>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</si>
  <si>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</si>
  <si>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</si>
  <si>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</si>
  <si>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</si>
  <si>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</si>
  <si>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</si>
  <si>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</si>
  <si>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</si>
  <si>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</si>
  <si>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</si>
  <si>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</si>
  <si>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</si>
  <si>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</si>
  <si>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</si>
  <si>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</si>
  <si>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</si>
  <si>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</si>
  <si>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</si>
  <si>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</si>
  <si>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</si>
  <si>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</si>
  <si>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</si>
  <si>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</si>
  <si>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</si>
  <si>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</si>
  <si>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</si>
  <si>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</si>
  <si>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</si>
  <si>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</si>
  <si>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</si>
  <si>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</si>
  <si>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</si>
  <si>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</si>
  <si>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</si>
  <si>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</si>
  <si>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</si>
  <si>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</si>
  <si>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</si>
  <si>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</si>
  <si>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</si>
  <si>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</si>
  <si>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</si>
  <si>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</si>
  <si>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</si>
  <si>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</si>
  <si>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</si>
  <si>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</si>
  <si>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</si>
  <si>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</si>
  <si>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</si>
  <si>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</si>
  <si>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</si>
  <si>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</si>
  <si>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</si>
  <si>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</si>
  <si>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</si>
  <si>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</si>
  <si>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</si>
  <si>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</si>
  <si>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</si>
  <si>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</si>
  <si>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</si>
  <si>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</si>
  <si>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</si>
  <si>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</si>
  <si>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</si>
  <si>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</si>
  <si>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</si>
  <si>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</si>
  <si>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</si>
  <si>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</si>
  <si>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</si>
  <si>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</si>
  <si>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</si>
  <si>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</si>
  <si>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</si>
  <si>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</si>
  <si>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</si>
  <si>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</si>
  <si>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</si>
  <si>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</si>
  <si>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</si>
  <si>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</si>
  <si>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</si>
  <si>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</si>
  <si>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</si>
  <si>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</si>
  <si>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</si>
  <si>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</si>
  <si>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</si>
  <si>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</si>
  <si>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</si>
  <si>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高知県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</si>
  <si>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</si>
  <si>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</si>
  <si>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</si>
  <si>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</si>
  <si>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</si>
  <si>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</si>
  <si>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</si>
  <si>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</si>
  <si>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</si>
  <si>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</si>
  <si>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</si>
  <si>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</si>
  <si>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</si>
  <si>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</si>
  <si>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</si>
  <si>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</si>
  <si>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</si>
  <si>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</si>
  <si>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</si>
  <si>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</si>
  <si>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給与等集中管理特別会計</t>
    <phoneticPr fontId="3"/>
  </si>
  <si>
    <t>旅費集中管理特別会計</t>
    <phoneticPr fontId="3"/>
  </si>
  <si>
    <t>用品等調達特別会計</t>
    <phoneticPr fontId="3"/>
  </si>
  <si>
    <t>会計事務集中管理特別会計</t>
    <phoneticPr fontId="3"/>
  </si>
  <si>
    <t>県債管理特別会計</t>
    <phoneticPr fontId="3"/>
  </si>
  <si>
    <t>土地取得事業特別会計</t>
    <phoneticPr fontId="3"/>
  </si>
  <si>
    <t>災害救助基金特別会計</t>
    <phoneticPr fontId="3"/>
  </si>
  <si>
    <t>母子父子寡婦福祉資金特別会計</t>
    <phoneticPr fontId="3"/>
  </si>
  <si>
    <t>中小企業近代化資金助成事業特別会計</t>
    <phoneticPr fontId="3"/>
  </si>
  <si>
    <t>農業改良資金助成事業特別会計</t>
    <phoneticPr fontId="3"/>
  </si>
  <si>
    <t>県営林事業特別会計</t>
    <phoneticPr fontId="3"/>
  </si>
  <si>
    <t>林業・木材産業改善資金助成事業特別会計</t>
    <phoneticPr fontId="3"/>
  </si>
  <si>
    <t>沿岸漁業改善資金助成事業特別会計</t>
    <phoneticPr fontId="3"/>
  </si>
  <si>
    <t>高等学校等奨学金特別会計</t>
    <phoneticPr fontId="3"/>
  </si>
  <si>
    <t>収入証紙等管理特別会計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</si>
  <si>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</si>
  <si>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</si>
  <si>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</si>
  <si>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</si>
  <si>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</si>
  <si>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</si>
  <si>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</si>
  <si>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</si>
  <si>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</si>
  <si>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</si>
  <si>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</si>
  <si>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</si>
  <si>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</si>
  <si>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</si>
  <si>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病院事業会計</t>
    <phoneticPr fontId="3"/>
  </si>
  <si>
    <t>法適用企業</t>
    <phoneticPr fontId="3"/>
  </si>
  <si>
    <t>電気事業会計</t>
    <phoneticPr fontId="3"/>
  </si>
  <si>
    <t>工業用水道事業会計</t>
    <phoneticPr fontId="3"/>
  </si>
  <si>
    <t>流域下水道事業会計</t>
    <phoneticPr fontId="3"/>
  </si>
  <si>
    <t>港湾整備事業特別会計</t>
    <phoneticPr fontId="3"/>
  </si>
  <si>
    <t>法非適用企業</t>
    <phoneticPr fontId="3"/>
  </si>
  <si>
    <t>流通団地及び工業団地造成事業特別会計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</si>
  <si>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</si>
  <si>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</si>
  <si>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</si>
  <si>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</si>
  <si>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</si>
  <si>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</si>
  <si>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</si>
  <si>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</si>
  <si>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</si>
  <si>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</si>
  <si>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</si>
  <si>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</si>
  <si>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</si>
  <si>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</si>
  <si>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</si>
  <si>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</si>
  <si>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</si>
  <si>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</si>
  <si>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</si>
  <si>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</si>
  <si>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</si>
  <si>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</si>
  <si>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</si>
  <si>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</si>
  <si>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</si>
  <si>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</si>
  <si>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</si>
  <si>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</si>
  <si>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</si>
  <si>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</si>
  <si>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</si>
  <si>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</si>
  <si>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</si>
  <si>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</si>
  <si>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</si>
  <si>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</si>
  <si>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</si>
  <si>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</si>
  <si>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</si>
  <si>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</si>
  <si>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</si>
  <si>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</si>
  <si>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</si>
  <si>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</si>
  <si>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</si>
  <si>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</si>
  <si>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</si>
  <si>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</si>
  <si>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</si>
  <si>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</si>
  <si>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</si>
  <si>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</si>
  <si>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</si>
  <si>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</si>
  <si>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</si>
  <si>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</si>
  <si>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</si>
  <si>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</si>
  <si>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</si>
  <si>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</si>
  <si>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</si>
  <si>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</si>
  <si>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</si>
  <si>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</si>
  <si>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</si>
  <si>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</si>
  <si>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</si>
  <si>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</si>
  <si>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</si>
  <si>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</si>
  <si>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</si>
  <si>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</si>
  <si>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</si>
  <si>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</si>
  <si>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</si>
  <si>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</si>
  <si>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</si>
  <si>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</si>
  <si>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</si>
  <si>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</si>
  <si>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</si>
  <si>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</si>
  <si>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</si>
  <si>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</si>
  <si>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</si>
  <si>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</si>
  <si>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</si>
  <si>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</si>
  <si>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</si>
  <si>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</si>
  <si>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</si>
  <si>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</si>
  <si>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</si>
  <si>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</si>
  <si>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</si>
  <si>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</si>
  <si>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</si>
  <si>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</si>
  <si>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</si>
  <si>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</si>
  <si>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</si>
  <si>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</si>
  <si>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</si>
  <si>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</si>
  <si>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</si>
  <si>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</si>
  <si>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</si>
  <si>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</si>
  <si>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</si>
  <si>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</si>
  <si>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</si>
  <si>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</si>
  <si>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</si>
  <si>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</si>
  <si>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</si>
  <si>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</si>
  <si>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</si>
  <si>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</si>
  <si>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</si>
  <si>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</si>
  <si>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</si>
  <si>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</si>
  <si>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</si>
  <si>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</si>
  <si>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</si>
  <si>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</si>
  <si>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</si>
  <si>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</si>
  <si>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</si>
  <si>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</si>
  <si>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</si>
  <si>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</si>
  <si>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0.35</t>
  </si>
  <si>
    <t>電気事業会計</t>
  </si>
  <si>
    <t>一般会計</t>
  </si>
  <si>
    <t>国民健康保険事業特別会計</t>
  </si>
  <si>
    <t>病院事業会計</t>
  </si>
  <si>
    <t>工業用水道事業会計</t>
  </si>
  <si>
    <t>流域下水道事業会計</t>
  </si>
  <si>
    <t>農業改良資金助成事業特別会計</t>
  </si>
  <si>
    <t>給与等集中管理特別会計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</si>
  <si>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</si>
  <si>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</si>
  <si>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</si>
  <si>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</si>
  <si>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</si>
  <si>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</si>
  <si>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</si>
  <si>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</si>
  <si>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</si>
  <si>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高知県・高知市病院企業団</t>
    <phoneticPr fontId="2"/>
  </si>
  <si>
    <t>高知競馬組合</t>
    <phoneticPr fontId="2"/>
  </si>
  <si>
    <t>高知県公立大学法人</t>
    <rPh sb="0" eb="3">
      <t>コウチケン</t>
    </rPh>
    <rPh sb="3" eb="5">
      <t>コウリツ</t>
    </rPh>
    <rPh sb="5" eb="7">
      <t>ダイガク</t>
    </rPh>
    <rPh sb="7" eb="9">
      <t>ホウジン</t>
    </rPh>
    <phoneticPr fontId="25"/>
  </si>
  <si>
    <t>公益財団法人高知県産業振興センター</t>
    <rPh sb="6" eb="7">
      <t>コウ</t>
    </rPh>
    <rPh sb="7" eb="8">
      <t>チ</t>
    </rPh>
    <rPh sb="8" eb="9">
      <t>ケン</t>
    </rPh>
    <rPh sb="9" eb="11">
      <t>サンギョウ</t>
    </rPh>
    <rPh sb="11" eb="13">
      <t>シンコウ</t>
    </rPh>
    <phoneticPr fontId="25"/>
  </si>
  <si>
    <t>一般社団法人高知県森林整備公社</t>
    <rPh sb="6" eb="7">
      <t>コウ</t>
    </rPh>
    <rPh sb="7" eb="8">
      <t>チ</t>
    </rPh>
    <rPh sb="8" eb="9">
      <t>ケン</t>
    </rPh>
    <rPh sb="9" eb="11">
      <t>シンリン</t>
    </rPh>
    <rPh sb="11" eb="13">
      <t>セイビ</t>
    </rPh>
    <rPh sb="13" eb="14">
      <t>コウ</t>
    </rPh>
    <rPh sb="14" eb="15">
      <t>シャ</t>
    </rPh>
    <phoneticPr fontId="25"/>
  </si>
  <si>
    <t>公益財団法人高知県人権啓発センター</t>
    <rPh sb="6" eb="7">
      <t>コウ</t>
    </rPh>
    <rPh sb="7" eb="8">
      <t>チ</t>
    </rPh>
    <rPh sb="8" eb="9">
      <t>ケン</t>
    </rPh>
    <rPh sb="9" eb="11">
      <t>ジンケン</t>
    </rPh>
    <rPh sb="11" eb="13">
      <t>ケイハツ</t>
    </rPh>
    <phoneticPr fontId="25"/>
  </si>
  <si>
    <t>高知空港ビル株式会社</t>
    <rPh sb="0" eb="1">
      <t>コウ</t>
    </rPh>
    <rPh sb="1" eb="2">
      <t>チ</t>
    </rPh>
    <rPh sb="2" eb="4">
      <t>クウコウ</t>
    </rPh>
    <phoneticPr fontId="25"/>
  </si>
  <si>
    <t>土佐くろしお鉄道株式会社</t>
    <rPh sb="0" eb="2">
      <t>トサ</t>
    </rPh>
    <rPh sb="6" eb="8">
      <t>テツドウ</t>
    </rPh>
    <phoneticPr fontId="25"/>
  </si>
  <si>
    <t>公益財団法人高知県文化財団</t>
    <rPh sb="6" eb="7">
      <t>コウ</t>
    </rPh>
    <rPh sb="7" eb="8">
      <t>チ</t>
    </rPh>
    <rPh sb="8" eb="9">
      <t>ケン</t>
    </rPh>
    <rPh sb="9" eb="11">
      <t>ブンカ</t>
    </rPh>
    <rPh sb="11" eb="13">
      <t>ザイダン</t>
    </rPh>
    <phoneticPr fontId="25"/>
  </si>
  <si>
    <t>公益財団法人土佐山内記念財団</t>
    <rPh sb="6" eb="8">
      <t>トサ</t>
    </rPh>
    <rPh sb="8" eb="10">
      <t>ヤマウチ</t>
    </rPh>
    <rPh sb="10" eb="12">
      <t>キネン</t>
    </rPh>
    <rPh sb="12" eb="14">
      <t>ザイダン</t>
    </rPh>
    <phoneticPr fontId="25"/>
  </si>
  <si>
    <t>公益財団法人四万十川財団</t>
    <rPh sb="6" eb="9">
      <t>シマント</t>
    </rPh>
    <rPh sb="9" eb="10">
      <t>カワ</t>
    </rPh>
    <rPh sb="10" eb="12">
      <t>ザイダン</t>
    </rPh>
    <phoneticPr fontId="25"/>
  </si>
  <si>
    <t>公益財団法人高知県牧野記念財団</t>
    <rPh sb="6" eb="7">
      <t>コウ</t>
    </rPh>
    <rPh sb="7" eb="8">
      <t>チ</t>
    </rPh>
    <rPh sb="8" eb="9">
      <t>ケン</t>
    </rPh>
    <rPh sb="9" eb="11">
      <t>マキノ</t>
    </rPh>
    <rPh sb="11" eb="13">
      <t>キネン</t>
    </rPh>
    <rPh sb="13" eb="15">
      <t>ザイダン</t>
    </rPh>
    <phoneticPr fontId="25"/>
  </si>
  <si>
    <t>公益財団法人エコサイクル高知</t>
    <rPh sb="12" eb="13">
      <t>コウ</t>
    </rPh>
    <rPh sb="13" eb="14">
      <t>チ</t>
    </rPh>
    <phoneticPr fontId="25"/>
  </si>
  <si>
    <t>公益財団法人高知県魚さい加工公社</t>
    <rPh sb="6" eb="7">
      <t>コウ</t>
    </rPh>
    <rPh sb="7" eb="8">
      <t>チ</t>
    </rPh>
    <rPh sb="8" eb="9">
      <t>ケン</t>
    </rPh>
    <rPh sb="9" eb="10">
      <t>ギョ</t>
    </rPh>
    <rPh sb="12" eb="14">
      <t>カコウ</t>
    </rPh>
    <rPh sb="14" eb="15">
      <t>コウ</t>
    </rPh>
    <rPh sb="15" eb="16">
      <t>シャ</t>
    </rPh>
    <phoneticPr fontId="25"/>
  </si>
  <si>
    <t>公益財団法人高知県国際交流協会</t>
    <rPh sb="6" eb="7">
      <t>コウ</t>
    </rPh>
    <rPh sb="7" eb="8">
      <t>チ</t>
    </rPh>
    <rPh sb="8" eb="9">
      <t>ケン</t>
    </rPh>
    <rPh sb="9" eb="11">
      <t>コクサイ</t>
    </rPh>
    <rPh sb="11" eb="13">
      <t>コウリュウ</t>
    </rPh>
    <rPh sb="13" eb="15">
      <t>キョウカイ</t>
    </rPh>
    <phoneticPr fontId="25"/>
  </si>
  <si>
    <t>公益財団法人こうち男女共同参画社会づくり財団</t>
    <rPh sb="9" eb="11">
      <t>ダンジョ</t>
    </rPh>
    <rPh sb="11" eb="13">
      <t>キョウドウ</t>
    </rPh>
    <rPh sb="13" eb="15">
      <t>サンカク</t>
    </rPh>
    <rPh sb="15" eb="17">
      <t>シャカイ</t>
    </rPh>
    <rPh sb="20" eb="22">
      <t>ザイダン</t>
    </rPh>
    <phoneticPr fontId="25"/>
  </si>
  <si>
    <t>公益財団法人高知県観光コンベンション協会</t>
    <rPh sb="6" eb="7">
      <t>コウ</t>
    </rPh>
    <rPh sb="7" eb="8">
      <t>チ</t>
    </rPh>
    <rPh sb="8" eb="9">
      <t>ケン</t>
    </rPh>
    <rPh sb="9" eb="11">
      <t>カンコウ</t>
    </rPh>
    <rPh sb="18" eb="20">
      <t>キョウカイ</t>
    </rPh>
    <phoneticPr fontId="25"/>
  </si>
  <si>
    <t>株式会社高知県観光開発公社</t>
    <rPh sb="4" eb="5">
      <t>コウ</t>
    </rPh>
    <rPh sb="5" eb="6">
      <t>チ</t>
    </rPh>
    <rPh sb="6" eb="7">
      <t>ケン</t>
    </rPh>
    <rPh sb="7" eb="9">
      <t>カンコウ</t>
    </rPh>
    <rPh sb="9" eb="11">
      <t>カイハツ</t>
    </rPh>
    <rPh sb="11" eb="12">
      <t>コウ</t>
    </rPh>
    <rPh sb="12" eb="13">
      <t>シャ</t>
    </rPh>
    <phoneticPr fontId="25"/>
  </si>
  <si>
    <t>公益社団法人高知県種苗センター</t>
    <rPh sb="6" eb="7">
      <t>コウ</t>
    </rPh>
    <rPh sb="7" eb="8">
      <t>チ</t>
    </rPh>
    <rPh sb="8" eb="9">
      <t>ケン</t>
    </rPh>
    <rPh sb="9" eb="11">
      <t>シュビョウ</t>
    </rPh>
    <phoneticPr fontId="25"/>
  </si>
  <si>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25"/>
  </si>
  <si>
    <t>公益社団法人高知県青果物基金協会</t>
    <rPh sb="6" eb="7">
      <t>コウ</t>
    </rPh>
    <rPh sb="7" eb="8">
      <t>チ</t>
    </rPh>
    <rPh sb="8" eb="9">
      <t>ケン</t>
    </rPh>
    <rPh sb="9" eb="12">
      <t>セイカブツ</t>
    </rPh>
    <rPh sb="12" eb="14">
      <t>キキン</t>
    </rPh>
    <rPh sb="14" eb="16">
      <t>キョウカイ</t>
    </rPh>
    <phoneticPr fontId="25"/>
  </si>
  <si>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25"/>
  </si>
  <si>
    <t>公益財団法人高知県農業公社</t>
    <rPh sb="6" eb="7">
      <t>コウ</t>
    </rPh>
    <rPh sb="7" eb="8">
      <t>チ</t>
    </rPh>
    <rPh sb="8" eb="9">
      <t>ケン</t>
    </rPh>
    <rPh sb="9" eb="10">
      <t>ノウ</t>
    </rPh>
    <rPh sb="10" eb="11">
      <t>ギョウ</t>
    </rPh>
    <rPh sb="11" eb="12">
      <t>コウ</t>
    </rPh>
    <rPh sb="12" eb="13">
      <t>シャ</t>
    </rPh>
    <phoneticPr fontId="25"/>
  </si>
  <si>
    <t>公益社団法人高知県森と緑の会</t>
    <rPh sb="6" eb="7">
      <t>コウ</t>
    </rPh>
    <rPh sb="7" eb="8">
      <t>チ</t>
    </rPh>
    <rPh sb="8" eb="9">
      <t>ケン</t>
    </rPh>
    <rPh sb="9" eb="10">
      <t>モリ</t>
    </rPh>
    <rPh sb="11" eb="12">
      <t>ミドリ</t>
    </rPh>
    <rPh sb="13" eb="14">
      <t>カイ</t>
    </rPh>
    <phoneticPr fontId="25"/>
  </si>
  <si>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25"/>
  </si>
  <si>
    <t>株式会社とされいほく</t>
  </si>
  <si>
    <t>公益財団法人高知県のいち動物公園協会</t>
    <rPh sb="6" eb="7">
      <t>コウ</t>
    </rPh>
    <rPh sb="7" eb="8">
      <t>チ</t>
    </rPh>
    <rPh sb="8" eb="9">
      <t>ケン</t>
    </rPh>
    <rPh sb="12" eb="14">
      <t>ドウブツ</t>
    </rPh>
    <rPh sb="14" eb="15">
      <t>コウ</t>
    </rPh>
    <rPh sb="15" eb="16">
      <t>エン</t>
    </rPh>
    <rPh sb="16" eb="18">
      <t>キョウカイ</t>
    </rPh>
    <phoneticPr fontId="25"/>
  </si>
  <si>
    <t>高知県住宅供給公社</t>
    <rPh sb="0" eb="1">
      <t>コウ</t>
    </rPh>
    <rPh sb="1" eb="2">
      <t>チ</t>
    </rPh>
    <rPh sb="2" eb="3">
      <t>ケン</t>
    </rPh>
    <rPh sb="3" eb="5">
      <t>ジュウタク</t>
    </rPh>
    <rPh sb="5" eb="7">
      <t>キョウキュウ</t>
    </rPh>
    <rPh sb="7" eb="9">
      <t>コウシャ</t>
    </rPh>
    <phoneticPr fontId="25"/>
  </si>
  <si>
    <t>公益財団法人高知県スポーツ振興財団</t>
    <rPh sb="6" eb="7">
      <t>コウ</t>
    </rPh>
    <rPh sb="7" eb="8">
      <t>チ</t>
    </rPh>
    <rPh sb="8" eb="9">
      <t>ケン</t>
    </rPh>
    <rPh sb="13" eb="15">
      <t>シンコウ</t>
    </rPh>
    <rPh sb="15" eb="17">
      <t>ザイダン</t>
    </rPh>
    <phoneticPr fontId="25"/>
  </si>
  <si>
    <t>公益財団法人高知県スポーツ協会</t>
    <rPh sb="6" eb="7">
      <t>コウ</t>
    </rPh>
    <rPh sb="7" eb="8">
      <t>チ</t>
    </rPh>
    <rPh sb="8" eb="9">
      <t>ケン</t>
    </rPh>
    <rPh sb="14" eb="15">
      <t>タイキョウ</t>
    </rPh>
    <phoneticPr fontId="25"/>
  </si>
  <si>
    <t>公益財団法人暴力追放高知県民センター</t>
    <rPh sb="6" eb="8">
      <t>ボウリョク</t>
    </rPh>
    <rPh sb="8" eb="10">
      <t>ツイホウ</t>
    </rPh>
    <rPh sb="10" eb="11">
      <t>コウ</t>
    </rPh>
    <rPh sb="11" eb="12">
      <t>チ</t>
    </rPh>
    <rPh sb="12" eb="13">
      <t>ケン</t>
    </rPh>
    <rPh sb="13" eb="14">
      <t>ミン</t>
    </rPh>
    <phoneticPr fontId="25"/>
  </si>
  <si>
    <t>一般財団法人高知県地産外商公社</t>
    <rPh sb="6" eb="7">
      <t>コウ</t>
    </rPh>
    <rPh sb="7" eb="8">
      <t>チ</t>
    </rPh>
    <rPh sb="8" eb="9">
      <t>ケン</t>
    </rPh>
    <rPh sb="9" eb="11">
      <t>チサン</t>
    </rPh>
    <rPh sb="11" eb="13">
      <t>ガイショウ</t>
    </rPh>
    <rPh sb="13" eb="14">
      <t>コウ</t>
    </rPh>
    <rPh sb="14" eb="15">
      <t>シャ</t>
    </rPh>
    <phoneticPr fontId="25"/>
  </si>
  <si>
    <t>こうち安芸メガソーラー株式会社</t>
    <rPh sb="3" eb="5">
      <t>アキ</t>
    </rPh>
    <phoneticPr fontId="25"/>
  </si>
  <si>
    <t>こうち・さかわメガソーラー株式会社</t>
  </si>
  <si>
    <t>こうち・くろしお太陽光発電株式会社</t>
    <rPh sb="8" eb="11">
      <t>タイヨウコウ</t>
    </rPh>
    <rPh sb="11" eb="13">
      <t>ハツデン</t>
    </rPh>
    <phoneticPr fontId="25"/>
  </si>
  <si>
    <t>こうち名高山ソーラーファーム株式会社</t>
    <rPh sb="3" eb="4">
      <t>メイ</t>
    </rPh>
    <rPh sb="4" eb="5">
      <t>タカ</t>
    </rPh>
    <rPh sb="5" eb="6">
      <t>ヤマ</t>
    </rPh>
    <phoneticPr fontId="25"/>
  </si>
  <si>
    <t>こうち・ひだかメガソーラー株式会社</t>
  </si>
  <si>
    <t>こうち・しみずメガソーラー株式会社</t>
  </si>
  <si>
    <t>とさでん交通株式会社</t>
    <rPh sb="4" eb="6">
      <t>コウツウ</t>
    </rPh>
    <phoneticPr fontId="25"/>
  </si>
  <si>
    <t>高知食肉センター株式会社</t>
    <rPh sb="0" eb="2">
      <t>コウチ</t>
    </rPh>
    <rPh sb="2" eb="4">
      <t>ショクニク</t>
    </rPh>
    <rPh sb="8" eb="12">
      <t>カブシキガイシャ</t>
    </rPh>
    <phoneticPr fontId="25"/>
  </si>
  <si>
    <t>○</t>
  </si>
  <si>
    <t>▲93</t>
  </si>
  <si>
    <t>▲13</t>
  </si>
  <si>
    <t>▲102</t>
  </si>
  <si>
    <t>▲166</t>
  </si>
  <si>
    <t>防災対策基金</t>
  </si>
  <si>
    <t>地域医療介護総合確保基金</t>
  </si>
  <si>
    <t>後期高齢者医療財政安定化基金</t>
    <phoneticPr fontId="2"/>
  </si>
  <si>
    <t>ふるさと・水と土保全基金</t>
    <rPh sb="5" eb="6">
      <t>ミズ</t>
    </rPh>
    <rPh sb="7" eb="8">
      <t>ツチ</t>
    </rPh>
    <rPh sb="8" eb="10">
      <t>ホゼン</t>
    </rPh>
    <rPh sb="10" eb="12">
      <t>キキン</t>
    </rPh>
    <phoneticPr fontId="2"/>
  </si>
  <si>
    <t>公立学校情報機器整備基金</t>
    <rPh sb="0" eb="2">
      <t>コウリツ</t>
    </rPh>
    <rPh sb="2" eb="4">
      <t>ガッコウ</t>
    </rPh>
    <rPh sb="4" eb="6">
      <t>ジョウホウ</t>
    </rPh>
    <rPh sb="6" eb="8">
      <t>キキ</t>
    </rPh>
    <rPh sb="8" eb="10">
      <t>セイビ</t>
    </rPh>
    <rPh sb="10" eb="12">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</si>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</sst>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156891</c:v>
                </c:pt>
                <c:pt idx="1">
                  <c:v>166403</c:v>
                </c:pt>
                <c:pt idx="2">
                  <c:v>151639</c:v>
                </c:pt>
                <c:pt idx="3">
                  <c:v>158322</c:v>
                </c:pt>
                <c:pt idx="4">
                  <c:v>161654</c:v>
                </c:pt>
              </c:numCache>
            </c:numRef>
          </c:val>
          <c:smooth val="0"/>
          <c:extLst>
            <c:ext xmlns:c16="http://schemas.microsoft.com/office/drawing/2014/chart" uri="{C3380CC4-5D6E-409C-BE32-E72D297353CC}">
              <c16:uniqueId val="{00000000-D6E0-4C7B-A93E-FF353828D9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157499</c:v>
                </c:pt>
                <c:pt idx="1">
                  <c:v>180012</c:v>
                </c:pt>
                <c:pt idx="2">
                  <c:v>155478</c:v>
                </c:pt>
                <c:pt idx="3">
                  <c:v>164476</c:v>
                </c:pt>
                <c:pt idx="4">
                  <c:v>167136</c:v>
                </c:pt>
              </c:numCache>
            </c:numRef>
          </c:val>
          <c:smooth val="0"/>
          <c:extLst>
            <c:ext xmlns:c16="http://schemas.microsoft.com/office/drawing/2014/chart" uri="{C3380CC4-5D6E-409C-BE32-E72D297353CC}">
              <c16:uniqueId val="{00000001-D6E0-4C7B-A93E-FF353828D93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90000"/>
          <c:min val="13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1.95</c:v>
                </c:pt>
                <c:pt idx="1">
                  <c:v>0.71</c:v>
                </c:pt>
                <c:pt idx="2">
                  <c:v>1.36</c:v>
                </c:pt>
                <c:pt idx="3">
                  <c:v>1.01</c:v>
                </c:pt>
                <c:pt idx="4">
                  <c:v>1.32</c:v>
                </c:pt>
              </c:numCache>
            </c:numRef>
          </c:val>
          <c:extLst>
            <c:ext xmlns:c16="http://schemas.microsoft.com/office/drawing/2014/chart" uri="{C3380CC4-5D6E-409C-BE32-E72D297353CC}">
              <c16:uniqueId val="{00000000-69F2-4CE3-8E14-5BDE5F3997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c:v>
                </c:pt>
                <c:pt idx="1">
                  <c:v>6.87</c:v>
                </c:pt>
                <c:pt idx="2">
                  <c:v>7.46</c:v>
                </c:pt>
                <c:pt idx="3">
                  <c:v>8.18</c:v>
                </c:pt>
                <c:pt idx="4">
                  <c:v>8.6</c:v>
                </c:pt>
              </c:numCache>
            </c:numRef>
          </c:val>
          <c:extLst>
            <c:ext xmlns:c16="http://schemas.microsoft.com/office/drawing/2014/chart" uri="{C3380CC4-5D6E-409C-BE32-E72D297353CC}">
              <c16:uniqueId val="{00000001-69F2-4CE3-8E14-5BDE5F39977C}"/>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2.36</c:v>
                </c:pt>
                <c:pt idx="2">
                  <c:v>0.62</c:v>
                </c:pt>
                <c:pt idx="3">
                  <c:v>-0.35</c:v>
                </c:pt>
                <c:pt idx="4">
                  <c:v>0.33</c:v>
                </c:pt>
              </c:numCache>
            </c:numRef>
          </c:val>
          <c:smooth val="0"/>
          <c:extLst>
            <c:ext xmlns:c16="http://schemas.microsoft.com/office/drawing/2014/chart" uri="{C3380CC4-5D6E-409C-BE32-E72D297353CC}">
              <c16:uniqueId val="{00000002-69F2-4CE3-8E14-5BDE5F39977C}"/>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ECC-4E91-A62A-CE4CFE8C0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CC-4E91-A62A-CE4CFE8C0EF5}"/>
            </c:ext>
          </c:extLst>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CC-4E91-A62A-CE4CFE8C0EF5}"/>
            </c:ext>
          </c:extLst>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ECC-4E91-A62A-CE4CFE8C0EF5}"/>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4-2ECC-4E91-A62A-CE4CFE8C0EF5}"/>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0.27</c:v>
                </c:pt>
                <c:pt idx="4">
                  <c:v>#N/A</c:v>
                </c:pt>
                <c:pt idx="5">
                  <c:v>0.28999999999999998</c:v>
                </c:pt>
                <c:pt idx="6">
                  <c:v>#N/A</c:v>
                </c:pt>
                <c:pt idx="7">
                  <c:v>0.3</c:v>
                </c:pt>
                <c:pt idx="8">
                  <c:v>#N/A</c:v>
                </c:pt>
                <c:pt idx="9">
                  <c:v>0.3</c:v>
                </c:pt>
              </c:numCache>
            </c:numRef>
          </c:val>
          <c:extLst>
            <c:ext xmlns:c16="http://schemas.microsoft.com/office/drawing/2014/chart" uri="{C3380CC4-5D6E-409C-BE32-E72D297353CC}">
              <c16:uniqueId val="{00000005-2ECC-4E91-A62A-CE4CFE8C0EF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1.37</c:v>
                </c:pt>
                <c:pt idx="4">
                  <c:v>#N/A</c:v>
                </c:pt>
                <c:pt idx="5">
                  <c:v>1.46</c:v>
                </c:pt>
                <c:pt idx="6">
                  <c:v>#N/A</c:v>
                </c:pt>
                <c:pt idx="7">
                  <c:v>1.29</c:v>
                </c:pt>
                <c:pt idx="8">
                  <c:v>#N/A</c:v>
                </c:pt>
                <c:pt idx="9">
                  <c:v>0.8</c:v>
                </c:pt>
              </c:numCache>
            </c:numRef>
          </c:val>
          <c:extLst>
            <c:ext xmlns:c16="http://schemas.microsoft.com/office/drawing/2014/chart" uri="{C3380CC4-5D6E-409C-BE32-E72D297353CC}">
              <c16:uniqueId val="{00000006-2ECC-4E91-A62A-CE4CFE8C0EF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1.48</c:v>
                </c:pt>
                <c:pt idx="2">
                  <c:v>#N/A</c:v>
                </c:pt>
                <c:pt idx="3">
                  <c:v>0.61</c:v>
                </c:pt>
                <c:pt idx="4">
                  <c:v>#N/A</c:v>
                </c:pt>
                <c:pt idx="5">
                  <c:v>1.07</c:v>
                </c:pt>
                <c:pt idx="6">
                  <c:v>#N/A</c:v>
                </c:pt>
                <c:pt idx="7">
                  <c:v>0.57999999999999996</c:v>
                </c:pt>
                <c:pt idx="8">
                  <c:v>#N/A</c:v>
                </c:pt>
                <c:pt idx="9">
                  <c:v>0.95</c:v>
                </c:pt>
              </c:numCache>
            </c:numRef>
          </c:val>
          <c:extLst>
            <c:ext xmlns:c16="http://schemas.microsoft.com/office/drawing/2014/chart" uri="{C3380CC4-5D6E-409C-BE32-E72D297353CC}">
              <c16:uniqueId val="{00000007-2ECC-4E91-A62A-CE4CFE8C0E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1.94</c:v>
                </c:pt>
                <c:pt idx="2">
                  <c:v>#N/A</c:v>
                </c:pt>
                <c:pt idx="3">
                  <c:v>0.71</c:v>
                </c:pt>
                <c:pt idx="4">
                  <c:v>#N/A</c:v>
                </c:pt>
                <c:pt idx="5">
                  <c:v>1.35</c:v>
                </c:pt>
                <c:pt idx="6">
                  <c:v>#N/A</c:v>
                </c:pt>
                <c:pt idx="7">
                  <c:v>1</c:v>
                </c:pt>
                <c:pt idx="8">
                  <c:v>#N/A</c:v>
                </c:pt>
                <c:pt idx="9">
                  <c:v>1.32</c:v>
                </c:pt>
              </c:numCache>
            </c:numRef>
          </c:val>
          <c:extLst>
            <c:ext xmlns:c16="http://schemas.microsoft.com/office/drawing/2014/chart" uri="{C3380CC4-5D6E-409C-BE32-E72D297353CC}">
              <c16:uniqueId val="{00000008-2ECC-4E91-A62A-CE4CFE8C0EF5}"/>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c:v>
                </c:pt>
                <c:pt idx="2">
                  <c:v>#N/A</c:v>
                </c:pt>
                <c:pt idx="3">
                  <c:v>2.39</c:v>
                </c:pt>
                <c:pt idx="4">
                  <c:v>#N/A</c:v>
                </c:pt>
                <c:pt idx="5">
                  <c:v>2.5299999999999998</c:v>
                </c:pt>
                <c:pt idx="6">
                  <c:v>#N/A</c:v>
                </c:pt>
                <c:pt idx="7">
                  <c:v>2.75</c:v>
                </c:pt>
                <c:pt idx="8">
                  <c:v>#N/A</c:v>
                </c:pt>
                <c:pt idx="9">
                  <c:v>2.93</c:v>
                </c:pt>
              </c:numCache>
            </c:numRef>
          </c:val>
          <c:extLst>
            <c:ext xmlns:c16="http://schemas.microsoft.com/office/drawing/2014/chart" uri="{C3380CC4-5D6E-409C-BE32-E72D297353CC}">
              <c16:uniqueId val="{00000009-2ECC-4E91-A62A-CE4CFE8C0EF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48165</c:v>
                </c:pt>
                <c:pt idx="5">
                  <c:v>46015</c:v>
                </c:pt>
                <c:pt idx="8">
                  <c:v>44936</c:v>
                </c:pt>
                <c:pt idx="11">
                  <c:v>45590</c:v>
                </c:pt>
                <c:pt idx="14">
                  <c:v>43375</c:v>
                </c:pt>
              </c:numCache>
            </c:numRef>
          </c:val>
          <c:extLst>
            <c:ext xmlns:c16="http://schemas.microsoft.com/office/drawing/2014/chart" uri="{C3380CC4-5D6E-409C-BE32-E72D297353CC}">
              <c16:uniqueId val="{00000000-34A1-4AE4-AEBD-C0AFD0D948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12</c:v>
                </c:pt>
                <c:pt idx="3">
                  <c:v>32</c:v>
                </c:pt>
                <c:pt idx="6">
                  <c:v>48</c:v>
                </c:pt>
                <c:pt idx="9">
                  <c:v>63</c:v>
                </c:pt>
                <c:pt idx="12">
                  <c:v>0</c:v>
                </c:pt>
              </c:numCache>
            </c:numRef>
          </c:val>
          <c:extLst>
            <c:ext xmlns:c16="http://schemas.microsoft.com/office/drawing/2014/chart" uri="{C3380CC4-5D6E-409C-BE32-E72D297353CC}">
              <c16:uniqueId val="{00000001-34A1-4AE4-AEBD-C0AFD0D948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803</c:v>
                </c:pt>
                <c:pt idx="3">
                  <c:v>634</c:v>
                </c:pt>
                <c:pt idx="6">
                  <c:v>559</c:v>
                </c:pt>
                <c:pt idx="9">
                  <c:v>568</c:v>
                </c:pt>
                <c:pt idx="12">
                  <c:v>529</c:v>
                </c:pt>
              </c:numCache>
            </c:numRef>
          </c:val>
          <c:extLst>
            <c:ext xmlns:c16="http://schemas.microsoft.com/office/drawing/2014/chart" uri="{C3380CC4-5D6E-409C-BE32-E72D297353CC}">
              <c16:uniqueId val="{00000002-34A1-4AE4-AEBD-C0AFD0D948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829</c:v>
                </c:pt>
                <c:pt idx="3">
                  <c:v>919</c:v>
                </c:pt>
                <c:pt idx="6">
                  <c:v>866</c:v>
                </c:pt>
                <c:pt idx="9">
                  <c:v>812</c:v>
                </c:pt>
                <c:pt idx="12">
                  <c:v>901</c:v>
                </c:pt>
              </c:numCache>
            </c:numRef>
          </c:val>
          <c:extLst>
            <c:ext xmlns:c16="http://schemas.microsoft.com/office/drawing/2014/chart" uri="{C3380CC4-5D6E-409C-BE32-E72D297353CC}">
              <c16:uniqueId val="{00000003-34A1-4AE4-AEBD-C0AFD0D948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1320</c:v>
                </c:pt>
                <c:pt idx="3">
                  <c:v>1171</c:v>
                </c:pt>
                <c:pt idx="6">
                  <c:v>1288</c:v>
                </c:pt>
                <c:pt idx="9">
                  <c:v>1269</c:v>
                </c:pt>
                <c:pt idx="12">
                  <c:v>1470</c:v>
                </c:pt>
              </c:numCache>
            </c:numRef>
          </c:val>
          <c:extLst>
            <c:ext xmlns:c16="http://schemas.microsoft.com/office/drawing/2014/chart" uri="{C3380CC4-5D6E-409C-BE32-E72D297353CC}">
              <c16:uniqueId val="{00000004-34A1-4AE4-AEBD-C0AFD0D948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10442</c:v>
                </c:pt>
                <c:pt idx="3">
                  <c:v>10938</c:v>
                </c:pt>
                <c:pt idx="6">
                  <c:v>11537</c:v>
                </c:pt>
                <c:pt idx="9">
                  <c:v>12036</c:v>
                </c:pt>
                <c:pt idx="12">
                  <c:v>12459</c:v>
                </c:pt>
              </c:numCache>
            </c:numRef>
          </c:val>
          <c:extLst>
            <c:ext xmlns:c16="http://schemas.microsoft.com/office/drawing/2014/chart" uri="{C3380CC4-5D6E-409C-BE32-E72D297353CC}">
              <c16:uniqueId val="{00000005-34A1-4AE4-AEBD-C0AFD0D948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1158</c:v>
                </c:pt>
                <c:pt idx="3">
                  <c:v>1250</c:v>
                </c:pt>
                <c:pt idx="6">
                  <c:v>874</c:v>
                </c:pt>
                <c:pt idx="9">
                  <c:v>1178</c:v>
                </c:pt>
                <c:pt idx="12">
                  <c:v>488</c:v>
                </c:pt>
              </c:numCache>
            </c:numRef>
          </c:val>
          <c:extLst>
            <c:ext xmlns:c16="http://schemas.microsoft.com/office/drawing/2014/chart" uri="{C3380CC4-5D6E-409C-BE32-E72D297353CC}">
              <c16:uniqueId val="{00000006-34A1-4AE4-AEBD-C0AFD0D948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57541</c:v>
                </c:pt>
                <c:pt idx="3">
                  <c:v>56390</c:v>
                </c:pt>
                <c:pt idx="6">
                  <c:v>56454</c:v>
                </c:pt>
                <c:pt idx="9">
                  <c:v>58636</c:v>
                </c:pt>
                <c:pt idx="12">
                  <c:v>56257</c:v>
                </c:pt>
              </c:numCache>
            </c:numRef>
          </c:val>
          <c:extLst>
            <c:ext xmlns:c16="http://schemas.microsoft.com/office/drawing/2014/chart" uri="{C3380CC4-5D6E-409C-BE32-E72D297353CC}">
              <c16:uniqueId val="{00000007-34A1-4AE4-AEBD-C0AFD0D9484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23940</c:v>
                </c:pt>
                <c:pt idx="2">
                  <c:v>#N/A</c:v>
                </c:pt>
                <c:pt idx="3">
                  <c:v>#N/A</c:v>
                </c:pt>
                <c:pt idx="4">
                  <c:v>25319</c:v>
                </c:pt>
                <c:pt idx="5">
                  <c:v>#N/A</c:v>
                </c:pt>
                <c:pt idx="6">
                  <c:v>#N/A</c:v>
                </c:pt>
                <c:pt idx="7">
                  <c:v>26690</c:v>
                </c:pt>
                <c:pt idx="8">
                  <c:v>#N/A</c:v>
                </c:pt>
                <c:pt idx="9">
                  <c:v>#N/A</c:v>
                </c:pt>
                <c:pt idx="10">
                  <c:v>28972</c:v>
                </c:pt>
                <c:pt idx="11">
                  <c:v>#N/A</c:v>
                </c:pt>
                <c:pt idx="12">
                  <c:v>#N/A</c:v>
                </c:pt>
                <c:pt idx="13">
                  <c:v>28729</c:v>
                </c:pt>
                <c:pt idx="14">
                  <c:v>#N/A</c:v>
                </c:pt>
              </c:numCache>
            </c:numRef>
          </c:val>
          <c:smooth val="0"/>
          <c:extLst>
            <c:ext xmlns:c16="http://schemas.microsoft.com/office/drawing/2014/chart" uri="{C3380CC4-5D6E-409C-BE32-E72D297353CC}">
              <c16:uniqueId val="{00000008-34A1-4AE4-AEBD-C0AFD0D9484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556921</c:v>
                </c:pt>
                <c:pt idx="5">
                  <c:v>550151</c:v>
                </c:pt>
                <c:pt idx="8">
                  <c:v>538181</c:v>
                </c:pt>
                <c:pt idx="11">
                  <c:v>518724</c:v>
                </c:pt>
                <c:pt idx="14">
                  <c:v>495317</c:v>
                </c:pt>
              </c:numCache>
            </c:numRef>
          </c:val>
          <c:extLst>
            <c:ext xmlns:c16="http://schemas.microsoft.com/office/drawing/2014/chart" uri="{C3380CC4-5D6E-409C-BE32-E72D297353CC}">
              <c16:uniqueId val="{00000000-927A-4FD8-8891-8360A4E0EF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14918</c:v>
                </c:pt>
                <c:pt idx="5">
                  <c:v>15445</c:v>
                </c:pt>
                <c:pt idx="8">
                  <c:v>15665</c:v>
                </c:pt>
                <c:pt idx="11">
                  <c:v>16099</c:v>
                </c:pt>
                <c:pt idx="14">
                  <c:v>16799</c:v>
                </c:pt>
              </c:numCache>
            </c:numRef>
          </c:val>
          <c:extLst>
            <c:ext xmlns:c16="http://schemas.microsoft.com/office/drawing/2014/chart" uri="{C3380CC4-5D6E-409C-BE32-E72D297353CC}">
              <c16:uniqueId val="{00000001-927A-4FD8-8891-8360A4E0EF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47442</c:v>
                </c:pt>
                <c:pt idx="5">
                  <c:v>70645</c:v>
                </c:pt>
                <c:pt idx="8">
                  <c:v>76356</c:v>
                </c:pt>
                <c:pt idx="11">
                  <c:v>82799</c:v>
                </c:pt>
                <c:pt idx="14">
                  <c:v>84101</c:v>
                </c:pt>
              </c:numCache>
            </c:numRef>
          </c:val>
          <c:extLst>
            <c:ext xmlns:c16="http://schemas.microsoft.com/office/drawing/2014/chart" uri="{C3380CC4-5D6E-409C-BE32-E72D297353CC}">
              <c16:uniqueId val="{00000002-927A-4FD8-8891-8360A4E0EF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7A-4FD8-8891-8360A4E0EF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7A-4FD8-8891-8360A4E0EF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4392</c:v>
                </c:pt>
                <c:pt idx="3">
                  <c:v>4054</c:v>
                </c:pt>
                <c:pt idx="6">
                  <c:v>3823</c:v>
                </c:pt>
                <c:pt idx="9">
                  <c:v>3579</c:v>
                </c:pt>
                <c:pt idx="12">
                  <c:v>3306</c:v>
                </c:pt>
              </c:numCache>
            </c:numRef>
          </c:val>
          <c:extLst>
            <c:ext xmlns:c16="http://schemas.microsoft.com/office/drawing/2014/chart" uri="{C3380CC4-5D6E-409C-BE32-E72D297353CC}">
              <c16:uniqueId val="{00000005-927A-4FD8-8891-8360A4E0EF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91180</c:v>
                </c:pt>
                <c:pt idx="3">
                  <c:v>86132</c:v>
                </c:pt>
                <c:pt idx="6">
                  <c:v>81241</c:v>
                </c:pt>
                <c:pt idx="9">
                  <c:v>80236</c:v>
                </c:pt>
                <c:pt idx="12">
                  <c:v>77254</c:v>
                </c:pt>
              </c:numCache>
            </c:numRef>
          </c:val>
          <c:extLst>
            <c:ext xmlns:c16="http://schemas.microsoft.com/office/drawing/2014/chart" uri="{C3380CC4-5D6E-409C-BE32-E72D297353CC}">
              <c16:uniqueId val="{00000006-927A-4FD8-8891-8360A4E0EF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8861</c:v>
                </c:pt>
                <c:pt idx="3">
                  <c:v>8063</c:v>
                </c:pt>
                <c:pt idx="6">
                  <c:v>6458</c:v>
                </c:pt>
                <c:pt idx="9">
                  <c:v>6020</c:v>
                </c:pt>
                <c:pt idx="12">
                  <c:v>5598</c:v>
                </c:pt>
              </c:numCache>
            </c:numRef>
          </c:val>
          <c:extLst>
            <c:ext xmlns:c16="http://schemas.microsoft.com/office/drawing/2014/chart" uri="{C3380CC4-5D6E-409C-BE32-E72D297353CC}">
              <c16:uniqueId val="{00000007-927A-4FD8-8891-8360A4E0EF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9394</c:v>
                </c:pt>
                <c:pt idx="3">
                  <c:v>9360</c:v>
                </c:pt>
                <c:pt idx="6">
                  <c:v>9644</c:v>
                </c:pt>
                <c:pt idx="9">
                  <c:v>9211</c:v>
                </c:pt>
                <c:pt idx="12">
                  <c:v>8641</c:v>
                </c:pt>
              </c:numCache>
            </c:numRef>
          </c:val>
          <c:extLst>
            <c:ext xmlns:c16="http://schemas.microsoft.com/office/drawing/2014/chart" uri="{C3380CC4-5D6E-409C-BE32-E72D297353CC}">
              <c16:uniqueId val="{00000008-927A-4FD8-8891-8360A4E0EF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5785</c:v>
                </c:pt>
                <c:pt idx="3">
                  <c:v>4945</c:v>
                </c:pt>
                <c:pt idx="6">
                  <c:v>4390</c:v>
                </c:pt>
                <c:pt idx="9">
                  <c:v>4015</c:v>
                </c:pt>
                <c:pt idx="12">
                  <c:v>3296</c:v>
                </c:pt>
              </c:numCache>
            </c:numRef>
          </c:val>
          <c:extLst>
            <c:ext xmlns:c16="http://schemas.microsoft.com/office/drawing/2014/chart" uri="{C3380CC4-5D6E-409C-BE32-E72D297353CC}">
              <c16:uniqueId val="{00000009-927A-4FD8-8891-8360A4E0EF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913166</c:v>
                </c:pt>
                <c:pt idx="3">
                  <c:v>929991</c:v>
                </c:pt>
                <c:pt idx="6">
                  <c:v>924723</c:v>
                </c:pt>
                <c:pt idx="9">
                  <c:v>916721</c:v>
                </c:pt>
                <c:pt idx="12">
                  <c:v>912397</c:v>
                </c:pt>
              </c:numCache>
            </c:numRef>
          </c:val>
          <c:extLst>
            <c:ext xmlns:c16="http://schemas.microsoft.com/office/drawing/2014/chart" uri="{C3380CC4-5D6E-409C-BE32-E72D297353CC}">
              <c16:uniqueId val="{0000000A-927A-4FD8-8891-8360A4E0EF7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413497</c:v>
                </c:pt>
                <c:pt idx="2">
                  <c:v>#N/A</c:v>
                </c:pt>
                <c:pt idx="3">
                  <c:v>#N/A</c:v>
                </c:pt>
                <c:pt idx="4">
                  <c:v>406303</c:v>
                </c:pt>
                <c:pt idx="5">
                  <c:v>#N/A</c:v>
                </c:pt>
                <c:pt idx="6">
                  <c:v>#N/A</c:v>
                </c:pt>
                <c:pt idx="7">
                  <c:v>400076</c:v>
                </c:pt>
                <c:pt idx="8">
                  <c:v>#N/A</c:v>
                </c:pt>
                <c:pt idx="9">
                  <c:v>#N/A</c:v>
                </c:pt>
                <c:pt idx="10">
                  <c:v>402160</c:v>
                </c:pt>
                <c:pt idx="11">
                  <c:v>#N/A</c:v>
                </c:pt>
                <c:pt idx="12">
                  <c:v>#N/A</c:v>
                </c:pt>
                <c:pt idx="13">
                  <c:v>414274</c:v>
                </c:pt>
                <c:pt idx="14">
                  <c:v>#N/A</c:v>
                </c:pt>
              </c:numCache>
            </c:numRef>
          </c:val>
          <c:smooth val="0"/>
          <c:extLst>
            <c:ext xmlns:c16="http://schemas.microsoft.com/office/drawing/2014/chart" uri="{C3380CC4-5D6E-409C-BE32-E72D297353CC}">
              <c16:uniqueId val="{0000000B-927A-4FD8-8891-8360A4E0EF7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20233</c:v>
                </c:pt>
                <c:pt idx="1">
                  <c:v>22076</c:v>
                </c:pt>
                <c:pt idx="2">
                  <c:v>23449</c:v>
                </c:pt>
              </c:numCache>
            </c:numRef>
          </c:val>
          <c:extLst>
            <c:ext xmlns:c16="http://schemas.microsoft.com/office/drawing/2014/chart" uri="{C3380CC4-5D6E-409C-BE32-E72D297353CC}">
              <c16:uniqueId val="{00000000-56F2-46DB-8B30-81226F6A05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18589</c:v>
                </c:pt>
                <c:pt idx="1">
                  <c:v>14605</c:v>
                </c:pt>
                <c:pt idx="2">
                  <c:v>13160</c:v>
                </c:pt>
              </c:numCache>
            </c:numRef>
          </c:val>
          <c:extLst>
            <c:ext xmlns:c16="http://schemas.microsoft.com/office/drawing/2014/chart" uri="{C3380CC4-5D6E-409C-BE32-E72D297353CC}">
              <c16:uniqueId val="{00000001-56F2-46DB-8B30-81226F6A05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15539</c:v>
                </c:pt>
                <c:pt idx="1">
                  <c:v>17611</c:v>
                </c:pt>
                <c:pt idx="2">
                  <c:v>16251</c:v>
                </c:pt>
              </c:numCache>
            </c:numRef>
          </c:val>
          <c:extLst>
            <c:ext xmlns:c16="http://schemas.microsoft.com/office/drawing/2014/chart" uri="{C3380CC4-5D6E-409C-BE32-E72D297353CC}">
              <c16:uniqueId val="{00000002-56F2-46DB-8B30-81226F6A05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○普通建設事業費の減少に伴う県債の発行額の減少により、臨時財政対策債を除く現在の地方債残高は、ピーク時（</a:t>
          </a:r>
          <a:r>
            <a:rPr kumimoji="1" lang="en-US" altLang="ja-JP" sz="1400">
              <a:solidFill>
                <a:sysClr val="windowText" lastClr="000000"/>
              </a:solidFill>
              <a:latin typeface="ＭＳ ゴシック" pitchFamily="49" charset="-128"/>
              <a:ea typeface="ＭＳ ゴシック" pitchFamily="49" charset="-128"/>
            </a:rPr>
            <a:t>H12</a:t>
          </a:r>
          <a:r>
            <a:rPr kumimoji="1" lang="ja-JP" altLang="en-US" sz="1400">
              <a:solidFill>
                <a:sysClr val="windowText" lastClr="000000"/>
              </a:solidFill>
              <a:latin typeface="ＭＳ ゴシック" pitchFamily="49" charset="-128"/>
              <a:ea typeface="ＭＳ ゴシック" pitchFamily="49" charset="-128"/>
            </a:rPr>
            <a:t>年度）の約８割程度の水準となり、将来世代の負担を着実に減少させてきたところ。</a:t>
          </a:r>
        </a:p>
        <a:p>
          <a:r>
            <a:rPr kumimoji="1" lang="ja-JP" altLang="en-US" sz="1400">
              <a:solidFill>
                <a:sysClr val="windowText" lastClr="000000"/>
              </a:solidFill>
              <a:latin typeface="ＭＳ ゴシック" pitchFamily="49" charset="-128"/>
              <a:ea typeface="ＭＳ ゴシック" pitchFamily="49" charset="-128"/>
            </a:rPr>
            <a:t>（県債残高（臨時財政対策債を除く））</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H12</a:t>
          </a:r>
          <a:r>
            <a:rPr kumimoji="1" lang="ja-JP" altLang="en-US" sz="1400">
              <a:solidFill>
                <a:sysClr val="windowText" lastClr="000000"/>
              </a:solidFill>
              <a:latin typeface="ＭＳ ゴシック" pitchFamily="49" charset="-128"/>
              <a:ea typeface="ＭＳ ゴシック" pitchFamily="49" charset="-128"/>
            </a:rPr>
            <a:t>年度末：</a:t>
          </a:r>
          <a:r>
            <a:rPr kumimoji="1" lang="en-US" altLang="ja-JP" sz="1400">
              <a:solidFill>
                <a:sysClr val="windowText" lastClr="000000"/>
              </a:solidFill>
              <a:latin typeface="ＭＳ ゴシック" pitchFamily="49" charset="-128"/>
              <a:ea typeface="ＭＳ ゴシック" pitchFamily="49" charset="-128"/>
            </a:rPr>
            <a:t>734,438</a:t>
          </a:r>
          <a:r>
            <a:rPr kumimoji="1" lang="ja-JP" altLang="en-US" sz="1400">
              <a:solidFill>
                <a:sysClr val="windowText" lastClr="000000"/>
              </a:solidFill>
              <a:latin typeface="ＭＳ ゴシック" pitchFamily="49" charset="-128"/>
              <a:ea typeface="ＭＳ ゴシック" pitchFamily="49" charset="-128"/>
            </a:rPr>
            <a:t>百万円</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R6</a:t>
          </a:r>
          <a:r>
            <a:rPr kumimoji="1" lang="ja-JP" altLang="en-US" sz="1400">
              <a:solidFill>
                <a:sysClr val="windowText" lastClr="000000"/>
              </a:solidFill>
              <a:latin typeface="ＭＳ ゴシック" pitchFamily="49" charset="-128"/>
              <a:ea typeface="ＭＳ ゴシック" pitchFamily="49" charset="-128"/>
            </a:rPr>
            <a:t>年度末：</a:t>
          </a:r>
          <a:r>
            <a:rPr kumimoji="1" lang="en-US" altLang="ja-JP" sz="1400">
              <a:solidFill>
                <a:sysClr val="windowText" lastClr="000000"/>
              </a:solidFill>
              <a:latin typeface="ＭＳ ゴシック" pitchFamily="49" charset="-128"/>
              <a:ea typeface="ＭＳ ゴシック" pitchFamily="49" charset="-128"/>
            </a:rPr>
            <a:t>608,686</a:t>
          </a:r>
          <a:r>
            <a:rPr kumimoji="1" lang="ja-JP" altLang="en-US" sz="1400">
              <a:solidFill>
                <a:sysClr val="windowText" lastClr="000000"/>
              </a:solidFill>
              <a:latin typeface="ＭＳ ゴシック" pitchFamily="49" charset="-128"/>
              <a:ea typeface="ＭＳ ゴシック" pitchFamily="49" charset="-128"/>
            </a:rPr>
            <a:t>百万円</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○引き続き、公債費負担の平準化を図るとともに、将来の金利負担の軽減を図るため、最適な資金調達に取り組む。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減債基金積立相当額と基金残高との間で生じている差額は、据置期間の設定の有無や借り換え時に一部元金の償還を行うケースがあったことに起因するものの、中長期的な公債費負担の平準化が図られるよう、償還期間に応じた計画的な積み立てを行っているところ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の「防災・減災、国土強靱化のための５か年加速化対策」等の有利な財源を最大限活用し、防災・減災に資するインフラ整備を加速化してきた結果、近年、一般会計等に係る地方債（臨時財政対策債を除く。）の現在高は増加傾向にある。</a:t>
          </a:r>
        </a:p>
        <a:p>
          <a:r>
            <a:rPr kumimoji="1" lang="ja-JP" altLang="en-US" sz="1400">
              <a:solidFill>
                <a:sysClr val="windowText" lastClr="000000"/>
              </a:solidFill>
              <a:latin typeface="ＭＳ ゴシック" pitchFamily="49" charset="-128"/>
              <a:ea typeface="ＭＳ ゴシック" pitchFamily="49" charset="-128"/>
            </a:rPr>
            <a:t>○令和８年度以降も国の「国土強靱化中期計画」等の活用により、県債残高（臨時財政対策債を除く。）は一時的に増加する見込み。</a:t>
          </a:r>
        </a:p>
        <a:p>
          <a:r>
            <a:rPr kumimoji="1" lang="ja-JP" altLang="en-US" sz="1400">
              <a:solidFill>
                <a:sysClr val="windowText" lastClr="000000"/>
              </a:solidFill>
              <a:latin typeface="ＭＳ ゴシック" pitchFamily="49" charset="-128"/>
              <a:ea typeface="ＭＳ ゴシック" pitchFamily="49" charset="-128"/>
            </a:rPr>
            <a:t>○一方で、地方交付税措置率の低い地方債の発行を抑制するなど、将来負担の軽減を図っているところ。</a:t>
          </a:r>
        </a:p>
        <a:p>
          <a:r>
            <a:rPr kumimoji="1" lang="ja-JP" altLang="en-US" sz="1400">
              <a:solidFill>
                <a:sysClr val="windowText" lastClr="000000"/>
              </a:solidFill>
              <a:latin typeface="ＭＳ ゴシック" pitchFamily="49" charset="-128"/>
              <a:ea typeface="ＭＳ ゴシック" pitchFamily="49" charset="-128"/>
            </a:rPr>
            <a:t>○引き続き、県勢浮揚に必要な施策を着実に実行しつつ、基金残高と県債残高のバランスを取りながら、安定的な財政運営に取り組む。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減債基金（ルール外）の取崩しの増などにより、令和６年度末の残高は前年度から減少となった。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については、中長期的な財政運営を見据え、可能な限り取崩しを抑制し、将来への備えを確保する必要がある。基金残高と県債残高とのバランスをとりながら、安定的な財政運営のために必要な残高を確保していく。その他特定目的基金については、使途に沿って計画的に充当し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○防災対策基金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→災害から県民の生命、身体及び財産を守り、地域の実情に応じた防災対策を実施</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における医療及び介護の総合的な確保を推進するための関係法律の整備等に関する法律」に基づき、地域医療構想の達成に向けた医療機関の施設又は設備の整備に関する事業、居宅等における医療の提供に関する事業、医療・介護従事者の確保に関する事業などを実施</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○公立学校情報機器整備基金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初等中等教育段階の公立学校における情報機器の整備に係る事業を実施</a:t>
          </a:r>
          <a:r>
            <a:rPr lang="ja-JP" altLang="en-US" sz="1300">
              <a:effectLst/>
              <a:latin typeface="ＭＳ ゴシック" panose="020B0609070205080204" pitchFamily="49" charset="-128"/>
              <a:ea typeface="ＭＳ ゴシック" panose="020B0609070205080204" pitchFamily="49" charset="-128"/>
            </a:rPr>
            <a:t> </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〇地域医療介護総合確保基金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→介護施設の整備等にかかる財源として基金の積み増しを行ったため、残高は前年度末から増加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〇公立学校情報機器整備基金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年度以降の情報機器整備に</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備えて基金の積み増しを行ったため、残高は前年度末から増加</a:t>
          </a:r>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〇公立学校情報機器整備基金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も基金残高を活用して事業を実施するため、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減少していく見込み</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決算剰余金の増などにより、令和６年度末の残高は前年度から増加となった。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中長期的な財政運営を見据え、可能な限り財政調整基金の取崩しを抑制し、将来への備えを確保する必要がある。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当初予算の財源不足に対応するため、多額の基金を取り崩しており、今後も厳しい状況が想定されることから、基金残高と県債残高とのバランスをとりながら、安定的な財政運営のために必要な残高を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財源不足に対応するため、減債基金（ルール外）の取崩し額が増加したことから、令和６年度末の残高は前年度から減少となった。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長期的な財政運営を見据え、予算編成においては可能な限り減債基金の取崩しを抑制し、将来への備えを確保する必要がある。基金残高と県債残高とのバランスをとりながら、安定的な財政運営のために必要な残高を確保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○本県は、全国でも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番目に人口が少ないことに加え（令和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691,527</a:t>
          </a:r>
          <a:r>
            <a:rPr kumimoji="1" lang="ja-JP" altLang="en-US" sz="1300">
              <a:latin typeface="ＭＳ Ｐゴシック" panose="020B0600070205080204" pitchFamily="50" charset="-128"/>
              <a:ea typeface="ＭＳ Ｐゴシック" panose="020B0600070205080204" pitchFamily="50" charset="-128"/>
            </a:rPr>
            <a:t>人）、人口の減少率も高く（平成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年国調における人口の減少率は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％で全国第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位）、また、自主財源が乏しく、財政基盤が弱い（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）状態が続いている。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令和６年度基準財政需要額：</a:t>
          </a:r>
          <a:r>
            <a:rPr kumimoji="1" lang="en-US" altLang="ja-JP" sz="1300">
              <a:latin typeface="ＭＳ Ｐゴシック" panose="020B0600070205080204" pitchFamily="50" charset="-128"/>
              <a:ea typeface="ＭＳ Ｐゴシック" panose="020B0600070205080204" pitchFamily="50" charset="-128"/>
            </a:rPr>
            <a:t>2,560</a:t>
          </a:r>
          <a:r>
            <a:rPr kumimoji="1" lang="ja-JP" altLang="en-US" sz="1300">
              <a:latin typeface="ＭＳ Ｐゴシック" panose="020B0600070205080204" pitchFamily="50" charset="-128"/>
              <a:ea typeface="ＭＳ Ｐゴシック" panose="020B0600070205080204" pitchFamily="50" charset="-128"/>
            </a:rPr>
            <a:t>億円、基準財政収入額：</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億円）</a:t>
          </a:r>
        </a:p>
        <a:p>
          <a:r>
            <a:rPr kumimoji="1" lang="ja-JP" altLang="en-US" sz="1300">
              <a:latin typeface="ＭＳ Ｐゴシック" panose="020B0600070205080204" pitchFamily="50" charset="-128"/>
              <a:ea typeface="ＭＳ Ｐゴシック" panose="020B0600070205080204" pitchFamily="50" charset="-128"/>
            </a:rPr>
            <a:t>○高知県元気な未来創造戦略に基づく重点施策を着実に実行するとともに、県政運営指針に基づく人件費の抑制や事務事業の見直し等による歳出削減に取り組むことなどにより、財政の健全化を図る。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7" name="財政力グラフ枠">
          <a:extLst>
            <a:ext uri="{FF2B5EF4-FFF2-40B4-BE49-F238E27FC236}">
              <a16:creationId xmlns:a16="http://schemas.microsoft.com/office/drawing/2014/main" id="{00000000-0008-0000-0300-000039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40</xdr:row>
      <xdr:rowOff>127000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flipV="1">
          <a:off x="4953000" y="6381750"/>
          <a:ext cx="0" cy="6032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149877</xdr:rowOff>
    </xdr:from>
    <xdr:ext cx="762000" cy="259045"/>
    <xdr:sp macro="" textlink="">
      <xdr:nvSpPr>
        <xdr:cNvPr id="59" name="財政力最小値テキスト">
          <a:extLst>
            <a:ext uri="{FF2B5EF4-FFF2-40B4-BE49-F238E27FC236}">
              <a16:creationId xmlns:a16="http://schemas.microsoft.com/office/drawing/2014/main" id="{00000000-0008-0000-0300-00003B000000}"/>
            </a:ext>
          </a:extLst>
        </xdr:cNvPr>
        <xdr:cNvSpPr txBox="1"/>
      </xdr:nvSpPr>
      <xdr:spPr>
        <a:xfrm>
          <a:off x="5041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40</xdr:row>
      <xdr:rowOff>127000</xdr:rowOff>
    </xdr:from>
    <xdr:to>
      <xdr:col>24</xdr:col>
      <xdr:colOff>12700</xdr:colOff>
      <xdr:row>40</xdr:row>
      <xdr:rowOff>127000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4864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1" name="財政力最大値テキスト">
          <a:extLst>
            <a:ext uri="{FF2B5EF4-FFF2-40B4-BE49-F238E27FC236}">
              <a16:creationId xmlns:a16="http://schemas.microsoft.com/office/drawing/2014/main" id="{00000000-0008-0000-0300-00003D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114800" y="698500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4" name="財政力平均値テキスト">
          <a:extLst>
            <a:ext uri="{FF2B5EF4-FFF2-40B4-BE49-F238E27FC236}">
              <a16:creationId xmlns:a16="http://schemas.microsoft.com/office/drawing/2014/main" id="{00000000-0008-0000-0300-000040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5" name="フローチャート: 判断 64">
          <a:extLst>
            <a:ext uri="{FF2B5EF4-FFF2-40B4-BE49-F238E27FC236}">
              <a16:creationId xmlns:a16="http://schemas.microsoft.com/office/drawing/2014/main" id="{00000000-0008-0000-0300-000041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165100</xdr:rowOff>
    </xdr:from>
    <xdr:to>
      <xdr:col>15</xdr:col>
      <xdr:colOff>133350</xdr:colOff>
      <xdr:row>44</xdr:row>
      <xdr:rowOff>95250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3175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1447800" y="698500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165100</xdr:rowOff>
    </xdr:from>
    <xdr:to>
      <xdr:col>11</xdr:col>
      <xdr:colOff>82550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139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2" name="楕円 81">
          <a:extLst>
            <a:ext uri="{FF2B5EF4-FFF2-40B4-BE49-F238E27FC236}">
              <a16:creationId xmlns:a16="http://schemas.microsoft.com/office/drawing/2014/main" id="{00000000-0008-0000-0300-000052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16527</xdr:rowOff>
    </xdr:from>
    <xdr:ext cx="762000" cy="259045"/>
    <xdr:sp macro="" textlink="">
      <xdr:nvSpPr>
        <xdr:cNvPr id="83" name="財政力該当値テキスト">
          <a:extLst>
            <a:ext uri="{FF2B5EF4-FFF2-40B4-BE49-F238E27FC236}">
              <a16:creationId xmlns:a16="http://schemas.microsoft.com/office/drawing/2014/main" id="{00000000-0008-0000-0300-000053000000}"/>
            </a:ext>
          </a:extLst>
        </xdr:cNvPr>
        <xdr:cNvSpPr txBox="1"/>
      </xdr:nvSpPr>
      <xdr:spPr>
        <a:xfrm>
          <a:off x="5041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105427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2" name="正方形/長方形 91">
          <a:extLst>
            <a:ext uri="{FF2B5EF4-FFF2-40B4-BE49-F238E27FC236}">
              <a16:creationId xmlns:a16="http://schemas.microsoft.com/office/drawing/2014/main" id="{00000000-0008-0000-0300-00005C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○令和６年度は、退職手当等の人件費の増加などに伴い、算定の分子となる経常経費充当一般財源等が増となったことから、前年度から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○人口減少と高齢化が進んでいる本県では、財政基盤が弱いことに加え、後期高齢者医療給付費負担金等の社会保障関係費等が増加しており、類似団体平均を下回る状況が続いていると考えられる。</a:t>
          </a:r>
        </a:p>
      </xdr:txBody>
    </xdr:sp>
    <xdr:clientData/>
  </xdr:twoCellAnchor>
  <xdr:oneCellAnchor>
    <xdr:from>
      <xdr:col>3</xdr:col>
      <xdr:colOff>95250</xdr:colOff>
      <xdr:row>54</xdr:row>
      <xdr:rowOff>139700</xdr:rowOff>
    </xdr:from>
    <xdr:ext cx="298543" cy="22570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4" name="直線コネクタ 103">
          <a:extLst>
            <a:ext uri="{FF2B5EF4-FFF2-40B4-BE49-F238E27FC236}">
              <a16:creationId xmlns:a16="http://schemas.microsoft.com/office/drawing/2014/main" id="{00000000-0008-0000-0300-000068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117324</xdr:rowOff>
    </xdr:from>
    <xdr:to>
      <xdr:col>23</xdr:col>
      <xdr:colOff>133350</xdr:colOff>
      <xdr:row>67</xdr:row>
      <xdr:rowOff>158145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404324"/>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32251</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14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117324</xdr:rowOff>
    </xdr:from>
    <xdr:to>
      <xdr:col>24</xdr:col>
      <xdr:colOff>12700</xdr:colOff>
      <xdr:row>60</xdr:row>
      <xdr:rowOff>117324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40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122767</xdr:rowOff>
    </xdr:from>
    <xdr:to>
      <xdr:col>23</xdr:col>
      <xdr:colOff>133350</xdr:colOff>
      <xdr:row>67</xdr:row>
      <xdr:rowOff>158145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43846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110369</xdr:rowOff>
    </xdr:from>
    <xdr:to>
      <xdr:col>19</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125461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118231</xdr:rowOff>
    </xdr:from>
    <xdr:to>
      <xdr:col>15</xdr:col>
      <xdr:colOff>82550</xdr:colOff>
      <xdr:row>65</xdr:row>
      <xdr:rowOff>110369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576681"/>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91319</xdr:rowOff>
    </xdr:from>
    <xdr:to>
      <xdr:col>15</xdr:col>
      <xdr:colOff>133350</xdr:colOff>
      <xdr:row>63</xdr:row>
      <xdr:rowOff>21469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31646</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4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118231</xdr:rowOff>
    </xdr:from>
    <xdr:to>
      <xdr:col>11</xdr:col>
      <xdr:colOff>31750</xdr:colOff>
      <xdr:row>66</xdr:row>
      <xdr:rowOff>7862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576681"/>
          <a:ext cx="889000" cy="7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122162</xdr:rowOff>
    </xdr:from>
    <xdr:to>
      <xdr:col>11</xdr:col>
      <xdr:colOff>82550</xdr:colOff>
      <xdr:row>59</xdr:row>
      <xdr:rowOff>52312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06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62489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160262</xdr:rowOff>
    </xdr:from>
    <xdr:to>
      <xdr:col>7</xdr:col>
      <xdr:colOff>31750</xdr:colOff>
      <xdr:row>63</xdr:row>
      <xdr:rowOff>90412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100589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107345</xdr:rowOff>
    </xdr:from>
    <xdr:to>
      <xdr:col>23</xdr:col>
      <xdr:colOff>184150</xdr:colOff>
      <xdr:row>68</xdr:row>
      <xdr:rowOff>37495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5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3222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49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59569</xdr:rowOff>
    </xdr:from>
    <xdr:to>
      <xdr:col>15</xdr:col>
      <xdr:colOff>133350</xdr:colOff>
      <xdr:row>65</xdr:row>
      <xdr:rowOff>161169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145946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2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67431</xdr:rowOff>
    </xdr:from>
    <xdr:to>
      <xdr:col>11</xdr:col>
      <xdr:colOff>82550</xdr:colOff>
      <xdr:row>61</xdr:row>
      <xdr:rowOff>169031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153808</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128512</xdr:rowOff>
    </xdr:from>
    <xdr:to>
      <xdr:col>7</xdr:col>
      <xdr:colOff>31750</xdr:colOff>
      <xdr:row>66</xdr:row>
      <xdr:rowOff>58662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43439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○人件費は、定年退職による退職手当の増などにより、人口１人当たりの決算額は昨年度比増となった。</a:t>
          </a:r>
        </a:p>
        <a:p>
          <a:r>
            <a:rPr kumimoji="1" lang="ja-JP" altLang="en-US" sz="1300">
              <a:latin typeface="ＭＳ Ｐゴシック" panose="020B0600070205080204" pitchFamily="50" charset="-128"/>
              <a:ea typeface="ＭＳ Ｐゴシック" panose="020B0600070205080204" pitchFamily="50" charset="-128"/>
            </a:rPr>
            <a:t>○一方で、他県に先行して人口減少と高齢化が進んでいる本県では、様々な課題に対応するための経費が増加傾向で推移しているところであり、引き続き積極的な事業のスクラップビルドに取り組む。</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158083</xdr:rowOff>
    </xdr:from>
    <xdr:to>
      <xdr:col>23</xdr:col>
      <xdr:colOff>133350</xdr:colOff>
      <xdr:row>89</xdr:row>
      <xdr:rowOff>157804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388433"/>
          <a:ext cx="0" cy="1028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129881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8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157804</xdr:rowOff>
    </xdr:from>
    <xdr:to>
      <xdr:col>24</xdr:col>
      <xdr:colOff>12700</xdr:colOff>
      <xdr:row>89</xdr:row>
      <xdr:rowOff>157804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1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73010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413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158083</xdr:rowOff>
    </xdr:from>
    <xdr:to>
      <xdr:col>24</xdr:col>
      <xdr:colOff>12700</xdr:colOff>
      <xdr:row>83</xdr:row>
      <xdr:rowOff>158083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38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81879</xdr:rowOff>
    </xdr:from>
    <xdr:to>
      <xdr:col>23</xdr:col>
      <xdr:colOff>133350</xdr:colOff>
      <xdr:row>83</xdr:row>
      <xdr:rowOff>158083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0779"/>
          <a:ext cx="838200" cy="2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163273</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907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19746</xdr:rowOff>
    </xdr:from>
    <xdr:to>
      <xdr:col>23</xdr:col>
      <xdr:colOff>184150</xdr:colOff>
      <xdr:row>87</xdr:row>
      <xdr:rowOff>121346</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93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81879</xdr:rowOff>
    </xdr:from>
    <xdr:to>
      <xdr:col>19</xdr:col>
      <xdr:colOff>133350</xdr:colOff>
      <xdr:row>83</xdr:row>
      <xdr:rowOff>94701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40779"/>
          <a:ext cx="889000" cy="18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161925</xdr:rowOff>
    </xdr:from>
    <xdr:to>
      <xdr:col>19</xdr:col>
      <xdr:colOff>184150</xdr:colOff>
      <xdr:row>86</xdr:row>
      <xdr:rowOff>92075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76852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58353</xdr:rowOff>
    </xdr:from>
    <xdr:to>
      <xdr:col>15</xdr:col>
      <xdr:colOff>82550</xdr:colOff>
      <xdr:row>83</xdr:row>
      <xdr:rowOff>94701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17253"/>
          <a:ext cx="889000" cy="2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88</xdr:row>
      <xdr:rowOff>7152</xdr:rowOff>
    </xdr:from>
    <xdr:to>
      <xdr:col>15</xdr:col>
      <xdr:colOff>133350</xdr:colOff>
      <xdr:row>88</xdr:row>
      <xdr:rowOff>108752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509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93529</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518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97496</xdr:rowOff>
    </xdr:from>
    <xdr:to>
      <xdr:col>11</xdr:col>
      <xdr:colOff>31750</xdr:colOff>
      <xdr:row>82</xdr:row>
      <xdr:rowOff>58353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813496"/>
          <a:ext cx="889000" cy="30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47154</xdr:rowOff>
    </xdr:from>
    <xdr:to>
      <xdr:col>11</xdr:col>
      <xdr:colOff>82550</xdr:colOff>
      <xdr:row>84</xdr:row>
      <xdr:rowOff>148754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44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133531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53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47206</xdr:rowOff>
    </xdr:from>
    <xdr:to>
      <xdr:col>7</xdr:col>
      <xdr:colOff>31750</xdr:colOff>
      <xdr:row>82</xdr:row>
      <xdr:rowOff>148806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0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133583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9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107283</xdr:rowOff>
    </xdr:from>
    <xdr:to>
      <xdr:col>23</xdr:col>
      <xdr:colOff>184150</xdr:colOff>
      <xdr:row>84</xdr:row>
      <xdr:rowOff>37433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28560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31079</xdr:rowOff>
    </xdr:from>
    <xdr:to>
      <xdr:col>19</xdr:col>
      <xdr:colOff>184150</xdr:colOff>
      <xdr:row>82</xdr:row>
      <xdr:rowOff>132679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142856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43901</xdr:rowOff>
    </xdr:from>
    <xdr:to>
      <xdr:col>15</xdr:col>
      <xdr:colOff>133350</xdr:colOff>
      <xdr:row>83</xdr:row>
      <xdr:rowOff>145501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0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7553</xdr:rowOff>
    </xdr:from>
    <xdr:to>
      <xdr:col>11</xdr:col>
      <xdr:colOff>82550</xdr:colOff>
      <xdr:row>82</xdr:row>
      <xdr:rowOff>109153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119330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3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46696</xdr:rowOff>
    </xdr:from>
    <xdr:to>
      <xdr:col>7</xdr:col>
      <xdr:colOff>31750</xdr:colOff>
      <xdr:row>80</xdr:row>
      <xdr:rowOff>148296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7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158473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53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○ラスパイレス指数は国家公務員の水準を下回る状態が続いている。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構造改革の実施に合わせて、これまで一律的に行ってきた特別昇給や初任給の昇給短縮措置の運用を廃止するとともに、昇任・昇格を厳格に運用している。引き続き適正な給与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88</xdr:row>
      <xdr:rowOff>96520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17066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144780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144780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○本県では、これまで行政改革プランに基づき、職員数のスリム化に取り組んできた結果、職員数は減少（知事部局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○こうした中、人口減少による構造的かつ困難な課題への対応等、行政需要は増加しており、ここ数年間はほぼ横ばい傾向にある。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○令和２年度以降は、「県政運営指針」において、財政の安定性に配慮しつつ、各種課題に対応するために必要なマンパワーを確保するため、時限的に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人体制の見直し（令和10年４月時点において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人以内での体制を見込む）を行っている。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81496</xdr:rowOff>
    </xdr:from>
    <xdr:to>
      <xdr:col>81</xdr:col>
      <xdr:colOff>44450</xdr:colOff>
      <xdr:row>67</xdr:row>
      <xdr:rowOff>100762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flipV="1">
          <a:off x="17018000" y="10539946"/>
          <a:ext cx="0" cy="1047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72839</xdr:rowOff>
    </xdr:from>
    <xdr:ext cx="762000" cy="259045"/>
    <xdr:sp macro="" textlink="">
      <xdr:nvSpPr>
        <xdr:cNvPr id="302" name="定員管理の状況最小値テキスト">
          <a:extLst>
            <a:ext uri="{FF2B5EF4-FFF2-40B4-BE49-F238E27FC236}">
              <a16:creationId xmlns:a16="http://schemas.microsoft.com/office/drawing/2014/main" id="{00000000-0008-0000-0300-00002E010000}"/>
            </a:ext>
          </a:extLst>
        </xdr:cNvPr>
        <xdr:cNvSpPr txBox="1"/>
      </xdr:nvSpPr>
      <xdr:spPr>
        <a:xfrm>
          <a:off x="17106900" y="1155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100762</xdr:rowOff>
    </xdr:from>
    <xdr:to>
      <xdr:col>81</xdr:col>
      <xdr:colOff>133350</xdr:colOff>
      <xdr:row>67</xdr:row>
      <xdr:rowOff>100762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6929100" y="1158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167873</xdr:rowOff>
    </xdr:from>
    <xdr:ext cx="762000" cy="259045"/>
    <xdr:sp macro="" textlink="">
      <xdr:nvSpPr>
        <xdr:cNvPr id="304" name="定員管理の状況最大値テキスト">
          <a:extLst>
            <a:ext uri="{FF2B5EF4-FFF2-40B4-BE49-F238E27FC236}">
              <a16:creationId xmlns:a16="http://schemas.microsoft.com/office/drawing/2014/main" id="{00000000-0008-0000-0300-000030010000}"/>
            </a:ext>
          </a:extLst>
        </xdr:cNvPr>
        <xdr:cNvSpPr txBox="1"/>
      </xdr:nvSpPr>
      <xdr:spPr>
        <a:xfrm>
          <a:off x="17106900" y="102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81496</xdr:rowOff>
    </xdr:from>
    <xdr:to>
      <xdr:col>81</xdr:col>
      <xdr:colOff>133350</xdr:colOff>
      <xdr:row>61</xdr:row>
      <xdr:rowOff>81496</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053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11967</xdr:rowOff>
    </xdr:from>
    <xdr:to>
      <xdr:col>81</xdr:col>
      <xdr:colOff>44450</xdr:colOff>
      <xdr:row>61</xdr:row>
      <xdr:rowOff>81496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179800" y="10298967"/>
          <a:ext cx="838200" cy="24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90352</xdr:rowOff>
    </xdr:from>
    <xdr:ext cx="762000" cy="259045"/>
    <xdr:sp macro="" textlink="">
      <xdr:nvSpPr>
        <xdr:cNvPr id="307" name="定員管理の状況平均値テキスト">
          <a:extLst>
            <a:ext uri="{FF2B5EF4-FFF2-40B4-BE49-F238E27FC236}">
              <a16:creationId xmlns:a16="http://schemas.microsoft.com/office/drawing/2014/main" id="{00000000-0008-0000-0300-000033010000}"/>
            </a:ext>
          </a:extLst>
        </xdr:cNvPr>
        <xdr:cNvSpPr txBox="1"/>
      </xdr:nvSpPr>
      <xdr:spPr>
        <a:xfrm>
          <a:off x="17106900" y="10891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118275</xdr:rowOff>
    </xdr:from>
    <xdr:to>
      <xdr:col>81</xdr:col>
      <xdr:colOff>95250</xdr:colOff>
      <xdr:row>64</xdr:row>
      <xdr:rowOff>48425</xdr:rowOff>
    </xdr:to>
    <xdr:sp macro="" textlink="">
      <xdr:nvSpPr>
        <xdr:cNvPr id="308" name="フローチャート: 判断 307">
          <a:extLst>
            <a:ext uri="{FF2B5EF4-FFF2-40B4-BE49-F238E27FC236}">
              <a16:creationId xmlns:a16="http://schemas.microsoft.com/office/drawing/2014/main" id="{00000000-0008-0000-0300-000034010000}"/>
            </a:ext>
          </a:extLst>
        </xdr:cNvPr>
        <xdr:cNvSpPr/>
      </xdr:nvSpPr>
      <xdr:spPr>
        <a:xfrm>
          <a:off x="16967200" y="1091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11967</xdr:rowOff>
    </xdr:from>
    <xdr:to>
      <xdr:col>77</xdr:col>
      <xdr:colOff>44450</xdr:colOff>
      <xdr:row>60</xdr:row>
      <xdr:rowOff>87816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290800" y="1029896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135454</xdr:rowOff>
    </xdr:from>
    <xdr:to>
      <xdr:col>77</xdr:col>
      <xdr:colOff>95250</xdr:colOff>
      <xdr:row>63</xdr:row>
      <xdr:rowOff>65604</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129000" y="1076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50381</xdr:rowOff>
    </xdr:from>
    <xdr:ext cx="7366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5798800" y="108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24595</xdr:rowOff>
    </xdr:from>
    <xdr:to>
      <xdr:col>72</xdr:col>
      <xdr:colOff>203200</xdr:colOff>
      <xdr:row>60</xdr:row>
      <xdr:rowOff>87816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401800" y="10311595"/>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2176</xdr:rowOff>
    </xdr:from>
    <xdr:to>
      <xdr:col>73</xdr:col>
      <xdr:colOff>44450</xdr:colOff>
      <xdr:row>62</xdr:row>
      <xdr:rowOff>103776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5240000" y="106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88553</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4909800" y="107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19172</xdr:rowOff>
    </xdr:from>
    <xdr:to>
      <xdr:col>68</xdr:col>
      <xdr:colOff>152400</xdr:colOff>
      <xdr:row>60</xdr:row>
      <xdr:rowOff>24595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512800" y="10134722"/>
          <a:ext cx="889000" cy="1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106304</xdr:rowOff>
    </xdr:from>
    <xdr:to>
      <xdr:col>68</xdr:col>
      <xdr:colOff>203200</xdr:colOff>
      <xdr:row>62</xdr:row>
      <xdr:rowOff>36454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4351000" y="1056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21231</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020800" y="1065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117530</xdr:rowOff>
    </xdr:from>
    <xdr:to>
      <xdr:col>64</xdr:col>
      <xdr:colOff>152400</xdr:colOff>
      <xdr:row>61</xdr:row>
      <xdr:rowOff>47680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3462000" y="1040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32457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3131800" y="104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30696</xdr:rowOff>
    </xdr:from>
    <xdr:to>
      <xdr:col>81</xdr:col>
      <xdr:colOff>95250</xdr:colOff>
      <xdr:row>61</xdr:row>
      <xdr:rowOff>132296</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6967200" y="10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123423</xdr:rowOff>
    </xdr:from>
    <xdr:ext cx="762000" cy="259045"/>
    <xdr:sp macro="" textlink="">
      <xdr:nvSpPr>
        <xdr:cNvPr id="326" name="定員管理の状況該当値テキスト">
          <a:extLst>
            <a:ext uri="{FF2B5EF4-FFF2-40B4-BE49-F238E27FC236}">
              <a16:creationId xmlns:a16="http://schemas.microsoft.com/office/drawing/2014/main" id="{00000000-0008-0000-0300-000046010000}"/>
            </a:ext>
          </a:extLst>
        </xdr:cNvPr>
        <xdr:cNvSpPr txBox="1"/>
      </xdr:nvSpPr>
      <xdr:spPr>
        <a:xfrm>
          <a:off x="17106900" y="104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132617</xdr:rowOff>
    </xdr:from>
    <xdr:to>
      <xdr:col>77</xdr:col>
      <xdr:colOff>95250</xdr:colOff>
      <xdr:row>60</xdr:row>
      <xdr:rowOff>62767</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129000" y="1024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72944</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017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37016</xdr:rowOff>
    </xdr:from>
    <xdr:to>
      <xdr:col>73</xdr:col>
      <xdr:colOff>44450</xdr:colOff>
      <xdr:row>60</xdr:row>
      <xdr:rowOff>138616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5240000" y="103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148793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145245</xdr:rowOff>
    </xdr:from>
    <xdr:to>
      <xdr:col>68</xdr:col>
      <xdr:colOff>203200</xdr:colOff>
      <xdr:row>60</xdr:row>
      <xdr:rowOff>75395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4351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85572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139822</xdr:rowOff>
    </xdr:from>
    <xdr:to>
      <xdr:col>64</xdr:col>
      <xdr:colOff>152400</xdr:colOff>
      <xdr:row>59</xdr:row>
      <xdr:rowOff>69972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3462000" y="100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80149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8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a:extLst>
            <a:ext uri="{FF2B5EF4-FFF2-40B4-BE49-F238E27FC236}">
              <a16:creationId xmlns:a16="http://schemas.microsoft.com/office/drawing/2014/main" id="{00000000-0008-0000-0300-00004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○実質的な公債費が財政規模に占める割合を示す実質公債比率は、満期一括償還地方債の発行額の増加などにより、前年度を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○引き続き、地方交付税措置率の低い地方債や行政改革推進債などの発行を抑制するなどにより、将来負担を軽減し、安定的な財政運営に取り組む。</a:t>
          </a:r>
        </a:p>
      </xdr:txBody>
    </xdr:sp>
    <xdr:clientData/>
  </xdr:twoCellAnchor>
  <xdr:oneCellAnchor>
    <xdr:from>
      <xdr:col>61</xdr:col>
      <xdr:colOff>6350</xdr:colOff>
      <xdr:row>32</xdr:row>
      <xdr:rowOff>101600</xdr:rowOff>
    </xdr:from>
    <xdr:ext cx="298543" cy="22570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a:extLst>
            <a:ext uri="{FF2B5EF4-FFF2-40B4-BE49-F238E27FC236}">
              <a16:creationId xmlns:a16="http://schemas.microsoft.com/office/drawing/2014/main" id="{00000000-0008-0000-0300-00005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59" name="公債費負担の状況グラフ枠">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45</xdr:row>
      <xdr:rowOff>66040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flipV="1">
          <a:off x="17018000" y="650240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1" name="公債費負担の状況最小値テキスト">
          <a:extLst>
            <a:ext uri="{FF2B5EF4-FFF2-40B4-BE49-F238E27FC236}">
              <a16:creationId xmlns:a16="http://schemas.microsoft.com/office/drawing/2014/main" id="{00000000-0008-0000-0300-00006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63" name="公債費負担の状況最大値テキスト">
          <a:extLst>
            <a:ext uri="{FF2B5EF4-FFF2-40B4-BE49-F238E27FC236}">
              <a16:creationId xmlns:a16="http://schemas.microsoft.com/office/drawing/2014/main" id="{00000000-0008-0000-0300-00006B010000}"/>
            </a:ext>
          </a:extLst>
        </xdr:cNvPr>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92710</xdr:rowOff>
    </xdr:from>
    <xdr:to>
      <xdr:col>81</xdr:col>
      <xdr:colOff>44450</xdr:colOff>
      <xdr:row>45</xdr:row>
      <xdr:rowOff>66040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179800" y="763651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6" name="公債費負担の状況平均値テキスト">
          <a:extLst>
            <a:ext uri="{FF2B5EF4-FFF2-40B4-BE49-F238E27FC236}">
              <a16:creationId xmlns:a16="http://schemas.microsoft.com/office/drawing/2014/main" id="{00000000-0008-0000-0300-00006E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67" name="フローチャート: 判断 366">
          <a:extLst>
            <a:ext uri="{FF2B5EF4-FFF2-40B4-BE49-F238E27FC236}">
              <a16:creationId xmlns:a16="http://schemas.microsoft.com/office/drawing/2014/main" id="{00000000-0008-0000-0300-00006F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92710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5290800" y="74917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69" name="フローチャート: 判断 368">
          <a:extLst>
            <a:ext uri="{FF2B5EF4-FFF2-40B4-BE49-F238E27FC236}">
              <a16:creationId xmlns:a16="http://schemas.microsoft.com/office/drawing/2014/main" id="{00000000-0008-0000-0300-000071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119380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4401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102870</xdr:rowOff>
    </xdr:from>
    <xdr:to>
      <xdr:col>68</xdr:col>
      <xdr:colOff>203200</xdr:colOff>
      <xdr:row>40</xdr:row>
      <xdr:rowOff>33020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4351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15240</xdr:rowOff>
    </xdr:from>
    <xdr:to>
      <xdr:col>81</xdr:col>
      <xdr:colOff>95250</xdr:colOff>
      <xdr:row>45</xdr:row>
      <xdr:rowOff>116840</xdr:rowOff>
    </xdr:to>
    <xdr:sp macro="" textlink="">
      <xdr:nvSpPr>
        <xdr:cNvPr id="384" name="楕円 383">
          <a:extLst>
            <a:ext uri="{FF2B5EF4-FFF2-40B4-BE49-F238E27FC236}">
              <a16:creationId xmlns:a16="http://schemas.microsoft.com/office/drawing/2014/main" id="{00000000-0008-0000-0300-000080010000}"/>
            </a:ext>
          </a:extLst>
        </xdr:cNvPr>
        <xdr:cNvSpPr/>
      </xdr:nvSpPr>
      <xdr:spPr>
        <a:xfrm>
          <a:off x="16967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82567</xdr:rowOff>
    </xdr:from>
    <xdr:ext cx="762000" cy="259045"/>
    <xdr:sp macro="" textlink="">
      <xdr:nvSpPr>
        <xdr:cNvPr id="385" name="公債費負担の状況該当値テキスト">
          <a:extLst>
            <a:ext uri="{FF2B5EF4-FFF2-40B4-BE49-F238E27FC236}">
              <a16:creationId xmlns:a16="http://schemas.microsoft.com/office/drawing/2014/main" id="{00000000-0008-0000-0300-000081010000}"/>
            </a:ext>
          </a:extLst>
        </xdr:cNvPr>
        <xdr:cNvSpPr txBox="1"/>
      </xdr:nvSpPr>
      <xdr:spPr>
        <a:xfrm>
          <a:off x="17106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386" name="楕円 385">
          <a:extLst>
            <a:ext uri="{FF2B5EF4-FFF2-40B4-BE49-F238E27FC236}">
              <a16:creationId xmlns:a16="http://schemas.microsoft.com/office/drawing/2014/main" id="{00000000-0008-0000-0300-000082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4" name="正方形/長方形 393">
          <a:extLst>
            <a:ext uri="{FF2B5EF4-FFF2-40B4-BE49-F238E27FC236}">
              <a16:creationId xmlns:a16="http://schemas.microsoft.com/office/drawing/2014/main" id="{00000000-0008-0000-0300-00008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○一般会計等が将来負担すべき実質的な負債が財政規模に占める割合を示す将来負担比率は、充当可能財源が減少したことなどにより、前年度を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a:t>
          </a:r>
          <a:r>
            <a:rPr kumimoji="1" lang="ja-JP" altLang="en-US" sz="1300">
              <a:solidFill>
                <a:schemeClr val="tx1"/>
              </a:solidFill>
              <a:latin typeface="ＭＳ Ｐゴシック" panose="020B0600070205080204" pitchFamily="50" charset="-128"/>
              <a:ea typeface="ＭＳ Ｐゴシック" panose="020B0600070205080204" pitchFamily="50" charset="-128"/>
            </a:rPr>
            <a:t>国の「防災・減災、国土強靱化のための５か年加速化対策」等の有利な財源を活用してインフラ整備を加速化してきたが、令和８年度以降も「国土強靱化実施中期計画」等での有利な財源を引き続き活用してインフラ整備を加速化していく予定であ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当面は将来負担比率の増加傾向は続く見込み。</a:t>
          </a:r>
        </a:p>
      </xdr:txBody>
    </xdr:sp>
    <xdr:clientData/>
  </xdr:twoCellAnchor>
  <xdr:oneCellAnchor>
    <xdr:from>
      <xdr:col>61</xdr:col>
      <xdr:colOff>6350</xdr:colOff>
      <xdr:row>10</xdr:row>
      <xdr:rowOff>63500</xdr:rowOff>
    </xdr:from>
    <xdr:ext cx="298543" cy="22570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08" name="直線コネクタ 407">
          <a:extLst>
            <a:ext uri="{FF2B5EF4-FFF2-40B4-BE49-F238E27FC236}">
              <a16:creationId xmlns:a16="http://schemas.microsoft.com/office/drawing/2014/main" id="{00000000-0008-0000-0300-00009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0" name="将来負担の状況グラフ枠">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56303</xdr:rowOff>
    </xdr:from>
    <xdr:to>
      <xdr:col>81</xdr:col>
      <xdr:colOff>44450</xdr:colOff>
      <xdr:row>20</xdr:row>
      <xdr:rowOff>115993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flipV="1">
          <a:off x="17018000" y="2628053"/>
          <a:ext cx="0" cy="9169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88070</xdr:rowOff>
    </xdr:from>
    <xdr:ext cx="762000" cy="259045"/>
    <xdr:sp macro="" textlink="">
      <xdr:nvSpPr>
        <xdr:cNvPr id="422" name="将来負担の状況最小値テキスト">
          <a:extLst>
            <a:ext uri="{FF2B5EF4-FFF2-40B4-BE49-F238E27FC236}">
              <a16:creationId xmlns:a16="http://schemas.microsoft.com/office/drawing/2014/main" id="{00000000-0008-0000-0300-0000A6010000}"/>
            </a:ext>
          </a:extLst>
        </xdr:cNvPr>
        <xdr:cNvSpPr txBox="1"/>
      </xdr:nvSpPr>
      <xdr:spPr>
        <a:xfrm>
          <a:off x="17106900" y="351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115993</xdr:rowOff>
    </xdr:from>
    <xdr:to>
      <xdr:col>81</xdr:col>
      <xdr:colOff>133350</xdr:colOff>
      <xdr:row>20</xdr:row>
      <xdr:rowOff>115993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6929100" y="35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142680</xdr:rowOff>
    </xdr:from>
    <xdr:ext cx="762000" cy="259045"/>
    <xdr:sp macro="" textlink="">
      <xdr:nvSpPr>
        <xdr:cNvPr id="424" name="将来負担の状況最大値テキスト">
          <a:extLst>
            <a:ext uri="{FF2B5EF4-FFF2-40B4-BE49-F238E27FC236}">
              <a16:creationId xmlns:a16="http://schemas.microsoft.com/office/drawing/2014/main" id="{00000000-0008-0000-0300-0000A8010000}"/>
            </a:ext>
          </a:extLst>
        </xdr:cNvPr>
        <xdr:cNvSpPr txBox="1"/>
      </xdr:nvSpPr>
      <xdr:spPr>
        <a:xfrm>
          <a:off x="17106900" y="23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56303</xdr:rowOff>
    </xdr:from>
    <xdr:to>
      <xdr:col>81</xdr:col>
      <xdr:colOff>133350</xdr:colOff>
      <xdr:row>15</xdr:row>
      <xdr:rowOff>56303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262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93874</xdr:rowOff>
    </xdr:from>
    <xdr:to>
      <xdr:col>81</xdr:col>
      <xdr:colOff>44450</xdr:colOff>
      <xdr:row>20</xdr:row>
      <xdr:rowOff>115993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179800" y="352287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14410</xdr:rowOff>
    </xdr:from>
    <xdr:ext cx="762000" cy="259045"/>
    <xdr:sp macro="" textlink="">
      <xdr:nvSpPr>
        <xdr:cNvPr id="427" name="将来負担の状況平均値テキスト">
          <a:extLst>
            <a:ext uri="{FF2B5EF4-FFF2-40B4-BE49-F238E27FC236}">
              <a16:creationId xmlns:a16="http://schemas.microsoft.com/office/drawing/2014/main" id="{00000000-0008-0000-0300-0000AB010000}"/>
            </a:ext>
          </a:extLst>
        </xdr:cNvPr>
        <xdr:cNvSpPr txBox="1"/>
      </xdr:nvSpPr>
      <xdr:spPr>
        <a:xfrm>
          <a:off x="17106900" y="292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169333</xdr:rowOff>
    </xdr:from>
    <xdr:to>
      <xdr:col>81</xdr:col>
      <xdr:colOff>95250</xdr:colOff>
      <xdr:row>18</xdr:row>
      <xdr:rowOff>99483</xdr:rowOff>
    </xdr:to>
    <xdr:sp macro="" textlink="">
      <xdr:nvSpPr>
        <xdr:cNvPr id="428" name="フローチャート: 判断 427">
          <a:extLst>
            <a:ext uri="{FF2B5EF4-FFF2-40B4-BE49-F238E27FC236}">
              <a16:creationId xmlns:a16="http://schemas.microsoft.com/office/drawing/2014/main" id="{00000000-0008-0000-0300-0000AC010000}"/>
            </a:ext>
          </a:extLst>
        </xdr:cNvPr>
        <xdr:cNvSpPr/>
      </xdr:nvSpPr>
      <xdr:spPr>
        <a:xfrm>
          <a:off x="16967200" y="30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75777</xdr:rowOff>
    </xdr:from>
    <xdr:to>
      <xdr:col>77</xdr:col>
      <xdr:colOff>44450</xdr:colOff>
      <xdr:row>20</xdr:row>
      <xdr:rowOff>93874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5290800" y="35047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9948</xdr:rowOff>
    </xdr:from>
    <xdr:to>
      <xdr:col>77</xdr:col>
      <xdr:colOff>95250</xdr:colOff>
      <xdr:row>18</xdr:row>
      <xdr:rowOff>111548</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129000" y="309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121725</xdr:rowOff>
    </xdr:from>
    <xdr:ext cx="7366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5798800" y="286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13441</xdr:rowOff>
    </xdr:from>
    <xdr:to>
      <xdr:col>72</xdr:col>
      <xdr:colOff>203200</xdr:colOff>
      <xdr:row>20</xdr:row>
      <xdr:rowOff>75777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4401800" y="3442441"/>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15981</xdr:rowOff>
    </xdr:from>
    <xdr:to>
      <xdr:col>73</xdr:col>
      <xdr:colOff>44450</xdr:colOff>
      <xdr:row>18</xdr:row>
      <xdr:rowOff>117581</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5240000" y="310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127758</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4909800" y="28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13441</xdr:rowOff>
    </xdr:from>
    <xdr:to>
      <xdr:col>68</xdr:col>
      <xdr:colOff>152400</xdr:colOff>
      <xdr:row>21</xdr:row>
      <xdr:rowOff>135572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3512800" y="3442441"/>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102976</xdr:rowOff>
    </xdr:from>
    <xdr:to>
      <xdr:col>68</xdr:col>
      <xdr:colOff>203200</xdr:colOff>
      <xdr:row>18</xdr:row>
      <xdr:rowOff>33126</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4351000" y="30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43303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020800" y="27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45614</xdr:rowOff>
    </xdr:from>
    <xdr:to>
      <xdr:col>64</xdr:col>
      <xdr:colOff>152400</xdr:colOff>
      <xdr:row>19</xdr:row>
      <xdr:rowOff>147214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3462000" y="33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157391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3131800" y="307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65193</xdr:rowOff>
    </xdr:from>
    <xdr:to>
      <xdr:col>81</xdr:col>
      <xdr:colOff>95250</xdr:colOff>
      <xdr:row>20</xdr:row>
      <xdr:rowOff>166793</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69672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132520</xdr:rowOff>
    </xdr:from>
    <xdr:ext cx="762000" cy="259045"/>
    <xdr:sp macro="" textlink="">
      <xdr:nvSpPr>
        <xdr:cNvPr id="446" name="将来負担の状況該当値テキスト">
          <a:extLst>
            <a:ext uri="{FF2B5EF4-FFF2-40B4-BE49-F238E27FC236}">
              <a16:creationId xmlns:a16="http://schemas.microsoft.com/office/drawing/2014/main" id="{00000000-0008-0000-0300-0000BE010000}"/>
            </a:ext>
          </a:extLst>
        </xdr:cNvPr>
        <xdr:cNvSpPr txBox="1"/>
      </xdr:nvSpPr>
      <xdr:spPr>
        <a:xfrm>
          <a:off x="17106900" y="339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43074</xdr:rowOff>
    </xdr:from>
    <xdr:to>
      <xdr:col>77</xdr:col>
      <xdr:colOff>95250</xdr:colOff>
      <xdr:row>20</xdr:row>
      <xdr:rowOff>144674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129000" y="3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129451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355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24977</xdr:rowOff>
    </xdr:from>
    <xdr:to>
      <xdr:col>73</xdr:col>
      <xdr:colOff>44450</xdr:colOff>
      <xdr:row>20</xdr:row>
      <xdr:rowOff>126577</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5240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111354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54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134091</xdr:rowOff>
    </xdr:from>
    <xdr:to>
      <xdr:col>68</xdr:col>
      <xdr:colOff>203200</xdr:colOff>
      <xdr:row>20</xdr:row>
      <xdr:rowOff>64241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351000" y="33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49018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347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84772</xdr:rowOff>
    </xdr:from>
    <xdr:to>
      <xdr:col>64</xdr:col>
      <xdr:colOff>152400</xdr:colOff>
      <xdr:row>22</xdr:row>
      <xdr:rowOff>14922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3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171149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77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○退職手当の増の影響などにより、令和６年度の人件費は前年度比減となったことから、経常収支比率は前年度から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38</xdr:row>
      <xdr:rowOff>165100</xdr:rowOff>
    </xdr:from>
    <xdr:to>
      <xdr:col>24</xdr:col>
      <xdr:colOff>25400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680200"/>
          <a:ext cx="0" cy="3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165100</xdr:rowOff>
    </xdr:from>
    <xdr:to>
      <xdr:col>24</xdr:col>
      <xdr:colOff>114300</xdr:colOff>
      <xdr:row>38</xdr:row>
      <xdr:rowOff>165100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38</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842000"/>
          <a:ext cx="8382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39</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84200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38100</xdr:rowOff>
    </xdr:from>
    <xdr:to>
      <xdr:col>20</xdr:col>
      <xdr:colOff>38100</xdr:colOff>
      <xdr:row>34</xdr:row>
      <xdr:rowOff>139700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124477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01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39</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8010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○電気料金や労務単価上昇の影響などにより、物件費は昨年度比増となったことから、経常収支比率は前年度から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ポイント増となり、類似団体平均を上回る傾向が続いている。</a:t>
          </a:r>
        </a:p>
        <a:p>
          <a:r>
            <a:rPr kumimoji="1" lang="ja-JP" altLang="en-US" sz="1300">
              <a:latin typeface="ＭＳ Ｐゴシック" panose="020B0600070205080204" pitchFamily="50" charset="-128"/>
              <a:ea typeface="ＭＳ Ｐゴシック" panose="020B0600070205080204" pitchFamily="50" charset="-128"/>
            </a:rPr>
            <a:t>○簡素で効率的な組織の構築のためには、適正な価格転嫁を行いつつ、民間事業者に委託できる業務は委託することが必要であり、類似団体平均を上回る状況は、引き続き継続するものと考えられる。</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19</xdr:row>
      <xdr:rowOff>92710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1874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92710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131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127017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70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38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644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121937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○令和６年度は決算額及び経常収支比率ともに概ね横ばいとなっており、類似団体平均を下回る状況が続いている。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53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○算定の分母となる経常一般財源等総額の増等により、経常収支比率は前年度から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○将来的に、既存ストックの維持修繕等に係るコストの増加が見込まれることから、特定財源の活用などにより数値の更なる改善に努める。</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152400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42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58</xdr:row>
      <xdr:rowOff>152400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715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61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63500</xdr:rowOff>
    </xdr:from>
    <xdr:to>
      <xdr:col>74</xdr:col>
      <xdr:colOff>31750</xdr:colOff>
      <xdr:row>56</xdr:row>
      <xdr:rowOff>165100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4615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25400</xdr:rowOff>
    </xdr:from>
    <xdr:to>
      <xdr:col>69</xdr:col>
      <xdr:colOff>142875</xdr:colOff>
      <xdr:row>54</xdr:row>
      <xdr:rowOff>127000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新型コロナウイルス感染症対策のための補助金の減少の影響などにより、補助費等は昨年度比減となったが、国の経済対策などによる国庫補助事業も減少したことから経常収支比率は前年度並の</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一方で、本県では「産業振興計画」「南海トラフ地震対策行動計画」等に関連する経費を要しているため、類似団体平均を上回る状況が続いている。引き続き、国庫補助事業の活用や補助金等の精査により、歳入歳出全般にわたって見直しに取り組む。</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37193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711372"/>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37193</xdr:rowOff>
    </xdr:from>
    <xdr:to>
      <xdr:col>82</xdr:col>
      <xdr:colOff>107950</xdr:colOff>
      <xdr:row>41</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7066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53522</xdr:rowOff>
    </xdr:from>
    <xdr:to>
      <xdr:col>78</xdr:col>
      <xdr:colOff>69850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7400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141514</xdr:rowOff>
    </xdr:from>
    <xdr:to>
      <xdr:col>78</xdr:col>
      <xdr:colOff>120650</xdr:colOff>
      <xdr:row>37</xdr:row>
      <xdr:rowOff>71664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81841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159657</xdr:rowOff>
    </xdr:from>
    <xdr:to>
      <xdr:col>73</xdr:col>
      <xdr:colOff>180975</xdr:colOff>
      <xdr:row>39</xdr:row>
      <xdr:rowOff>53522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159657</xdr:rowOff>
    </xdr:from>
    <xdr:to>
      <xdr:col>69</xdr:col>
      <xdr:colOff>92075</xdr:colOff>
      <xdr:row>40</xdr:row>
      <xdr:rowOff>61685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674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117022</xdr:rowOff>
    </xdr:from>
    <xdr:to>
      <xdr:col>69</xdr:col>
      <xdr:colOff>142875</xdr:colOff>
      <xdr:row>36</xdr:row>
      <xdr:rowOff>47172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57349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43543</xdr:rowOff>
    </xdr:from>
    <xdr:to>
      <xdr:col>65</xdr:col>
      <xdr:colOff>53975</xdr:colOff>
      <xdr:row>36</xdr:row>
      <xdr:rowOff>145143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155320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157843</xdr:rowOff>
    </xdr:from>
    <xdr:to>
      <xdr:col>82</xdr:col>
      <xdr:colOff>158750</xdr:colOff>
      <xdr:row>41</xdr:row>
      <xdr:rowOff>87993</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66420</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2722</xdr:rowOff>
    </xdr:from>
    <xdr:to>
      <xdr:col>74</xdr:col>
      <xdr:colOff>31750</xdr:colOff>
      <xdr:row>39</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89099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108857</xdr:rowOff>
    </xdr:from>
    <xdr:to>
      <xdr:col>69</xdr:col>
      <xdr:colOff>142875</xdr:colOff>
      <xdr:row>39</xdr:row>
      <xdr:rowOff>39007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23784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10885</xdr:rowOff>
    </xdr:from>
    <xdr:to>
      <xdr:col>65</xdr:col>
      <xdr:colOff>53975</xdr:colOff>
      <xdr:row>40</xdr:row>
      <xdr:rowOff>112485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97262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○公共事業等債の償還の減などにより、公債費は前年度比減となったことから、経常収支比率は前年度から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引き続き、国の経済対策を最大限に活用し、防災・減災に資するインフラ整備を加速化を図るとともに、その他の公共事業等は事業量の平準化により、投資的経費の所要額を精査することで、県債残高の安定的な推移を確保し、数値改善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81</xdr:row>
      <xdr:rowOff>4536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8772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4536</xdr:rowOff>
    </xdr:from>
    <xdr:to>
      <xdr:col>24</xdr:col>
      <xdr:colOff>25400</xdr:colOff>
      <xdr:row>81</xdr:row>
      <xdr:rowOff>167821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8919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45357</xdr:rowOff>
    </xdr:from>
    <xdr:to>
      <xdr:col>19</xdr:col>
      <xdr:colOff>187325</xdr:colOff>
      <xdr:row>81</xdr:row>
      <xdr:rowOff>167821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7613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43543</xdr:rowOff>
    </xdr:from>
    <xdr:to>
      <xdr:col>20</xdr:col>
      <xdr:colOff>38100</xdr:colOff>
      <xdr:row>78</xdr:row>
      <xdr:rowOff>145143</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155320</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8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80</xdr:row>
      <xdr:rowOff>45357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42900"/>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79</xdr:row>
      <xdr:rowOff>151493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42900"/>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35378</xdr:rowOff>
    </xdr:from>
    <xdr:to>
      <xdr:col>11</xdr:col>
      <xdr:colOff>60325</xdr:colOff>
      <xdr:row>75</xdr:row>
      <xdr:rowOff>136978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125186</xdr:rowOff>
    </xdr:from>
    <xdr:to>
      <xdr:col>24</xdr:col>
      <xdr:colOff>76200</xdr:colOff>
      <xdr:row>81</xdr:row>
      <xdr:rowOff>55336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33763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117021</xdr:rowOff>
    </xdr:from>
    <xdr:to>
      <xdr:col>20</xdr:col>
      <xdr:colOff>38100</xdr:colOff>
      <xdr:row>82</xdr:row>
      <xdr:rowOff>47171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31948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409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166007</xdr:rowOff>
    </xdr:from>
    <xdr:to>
      <xdr:col>15</xdr:col>
      <xdr:colOff>149225</xdr:colOff>
      <xdr:row>80</xdr:row>
      <xdr:rowOff>96157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80934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100693</xdr:rowOff>
    </xdr:from>
    <xdr:to>
      <xdr:col>6</xdr:col>
      <xdr:colOff>171450</xdr:colOff>
      <xdr:row>80</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年先行している本県においては多様な課題が山積しており、「産業振興計画」「南海トラフ地震対策行動計画」といった重点施策に関連する経費を要しているため、類似団体平均を上回る状況が続いている。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○こうした状況を踏まえ、令和８年度当初予算編成においても事業のスクラップアンドビルドを徹底したところ。今後も、国庫補助事業の活用等、歳入歳出全般にわたって見直しに取り組む。</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57150</xdr:rowOff>
    </xdr:from>
    <xdr:to>
      <xdr:col>82</xdr:col>
      <xdr:colOff>107950</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15900"/>
          <a:ext cx="0" cy="9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143527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57150</xdr:rowOff>
    </xdr:from>
    <xdr:to>
      <xdr:col>82</xdr:col>
      <xdr:colOff>196850</xdr:colOff>
      <xdr:row>75</xdr:row>
      <xdr:rowOff>57150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6350</xdr:rowOff>
    </xdr:from>
    <xdr:to>
      <xdr:col>82</xdr:col>
      <xdr:colOff>107950</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550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6350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6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31750</xdr:rowOff>
    </xdr:from>
    <xdr:to>
      <xdr:col>78</xdr:col>
      <xdr:colOff>120650</xdr:colOff>
      <xdr:row>75</xdr:row>
      <xdr:rowOff>133350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143527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5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133350</xdr:rowOff>
    </xdr:from>
    <xdr:to>
      <xdr:col>73</xdr:col>
      <xdr:colOff>180975</xdr:colOff>
      <xdr:row>78</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921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44450</xdr:rowOff>
    </xdr:from>
    <xdr:to>
      <xdr:col>74</xdr:col>
      <xdr:colOff>31750</xdr:colOff>
      <xdr:row>75</xdr:row>
      <xdr:rowOff>146050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133350</xdr:rowOff>
    </xdr:from>
    <xdr:to>
      <xdr:col>69</xdr:col>
      <xdr:colOff>92075</xdr:colOff>
      <xdr:row>79</xdr:row>
      <xdr:rowOff>19050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921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127000</xdr:rowOff>
    </xdr:from>
    <xdr:to>
      <xdr:col>78</xdr:col>
      <xdr:colOff>120650</xdr:colOff>
      <xdr:row>79</xdr:row>
      <xdr:rowOff>57150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41927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82550</xdr:rowOff>
    </xdr:from>
    <xdr:to>
      <xdr:col>69</xdr:col>
      <xdr:colOff>142875</xdr:colOff>
      <xdr:row>76</xdr:row>
      <xdr:rowOff>12700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139700</xdr:rowOff>
    </xdr:from>
    <xdr:to>
      <xdr:col>65</xdr:col>
      <xdr:colOff>53975</xdr:colOff>
      <xdr:row>79</xdr:row>
      <xdr:rowOff>69850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51730</xdr:rowOff>
    </xdr:from>
    <xdr:to>
      <xdr:col>29</xdr:col>
      <xdr:colOff>127000</xdr:colOff>
      <xdr:row>17</xdr:row>
      <xdr:rowOff>43134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56755"/>
          <a:ext cx="0" cy="84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15211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43134</xdr:rowOff>
    </xdr:from>
    <xdr:to>
      <xdr:col>30</xdr:col>
      <xdr:colOff>25400</xdr:colOff>
      <xdr:row>17</xdr:row>
      <xdr:rowOff>43134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05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138107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51730</xdr:rowOff>
    </xdr:from>
    <xdr:to>
      <xdr:col>30</xdr:col>
      <xdr:colOff>25400</xdr:colOff>
      <xdr:row>12</xdr:row>
      <xdr:rowOff>51730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56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43134</xdr:rowOff>
    </xdr:from>
    <xdr:to>
      <xdr:col>29</xdr:col>
      <xdr:colOff>127000</xdr:colOff>
      <xdr:row>18</xdr:row>
      <xdr:rowOff>126802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5409"/>
          <a:ext cx="647700" cy="25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139712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1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123185</xdr:rowOff>
    </xdr:from>
    <xdr:to>
      <xdr:col>29</xdr:col>
      <xdr:colOff>177800</xdr:colOff>
      <xdr:row>15</xdr:row>
      <xdr:rowOff>53335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7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126802</xdr:rowOff>
    </xdr:from>
    <xdr:to>
      <xdr:col>26</xdr:col>
      <xdr:colOff>50800</xdr:colOff>
      <xdr:row>19</xdr:row>
      <xdr:rowOff>126024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0527"/>
          <a:ext cx="698500" cy="17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90632</xdr:rowOff>
    </xdr:from>
    <xdr:to>
      <xdr:col>26</xdr:col>
      <xdr:colOff>101600</xdr:colOff>
      <xdr:row>17</xdr:row>
      <xdr:rowOff>20782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108880</xdr:rowOff>
    </xdr:from>
    <xdr:to>
      <xdr:col>22</xdr:col>
      <xdr:colOff>114300</xdr:colOff>
      <xdr:row>19</xdr:row>
      <xdr:rowOff>126024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14055"/>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60548</xdr:rowOff>
    </xdr:from>
    <xdr:to>
      <xdr:col>22</xdr:col>
      <xdr:colOff>165100</xdr:colOff>
      <xdr:row>17</xdr:row>
      <xdr:rowOff>162148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2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108880</xdr:rowOff>
    </xdr:from>
    <xdr:to>
      <xdr:col>18</xdr:col>
      <xdr:colOff>177800</xdr:colOff>
      <xdr:row>19</xdr:row>
      <xdr:rowOff>127350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4055"/>
          <a:ext cx="698500" cy="1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146914</xdr:rowOff>
    </xdr:from>
    <xdr:to>
      <xdr:col>19</xdr:col>
      <xdr:colOff>38100</xdr:colOff>
      <xdr:row>18</xdr:row>
      <xdr:rowOff>77064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09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87241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xdr:rowOff>
    </xdr:from>
    <xdr:to>
      <xdr:col>15</xdr:col>
      <xdr:colOff>101600</xdr:colOff>
      <xdr:row>18</xdr:row>
      <xdr:rowOff>109708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163784</xdr:rowOff>
    </xdr:from>
    <xdr:to>
      <xdr:col>29</xdr:col>
      <xdr:colOff>177800</xdr:colOff>
      <xdr:row>17</xdr:row>
      <xdr:rowOff>93934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72361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76002</xdr:rowOff>
    </xdr:from>
    <xdr:to>
      <xdr:col>26</xdr:col>
      <xdr:colOff>101600</xdr:colOff>
      <xdr:row>19</xdr:row>
      <xdr:rowOff>6152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162379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75224</xdr:rowOff>
    </xdr:from>
    <xdr:to>
      <xdr:col>22</xdr:col>
      <xdr:colOff>165100</xdr:colOff>
      <xdr:row>20</xdr:row>
      <xdr:rowOff>5374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161601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6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58080</xdr:rowOff>
    </xdr:from>
    <xdr:to>
      <xdr:col>19</xdr:col>
      <xdr:colOff>38100</xdr:colOff>
      <xdr:row>19</xdr:row>
      <xdr:rowOff>159680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144457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76550</xdr:rowOff>
    </xdr:from>
    <xdr:to>
      <xdr:col>15</xdr:col>
      <xdr:colOff>101600</xdr:colOff>
      <xdr:row>20</xdr:row>
      <xdr:rowOff>6700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8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162927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244501</xdr:rowOff>
    </xdr:from>
    <xdr:to>
      <xdr:col>29</xdr:col>
      <xdr:colOff>127000</xdr:colOff>
      <xdr:row>37</xdr:row>
      <xdr:rowOff>262103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9051"/>
          <a:ext cx="0" cy="12177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234180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5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262103</xdr:rowOff>
    </xdr:from>
    <xdr:to>
      <xdr:col>30</xdr:col>
      <xdr:colOff>25400</xdr:colOff>
      <xdr:row>37</xdr:row>
      <xdr:rowOff>262103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6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159428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244501</xdr:rowOff>
    </xdr:from>
    <xdr:to>
      <xdr:col>30</xdr:col>
      <xdr:colOff>25400</xdr:colOff>
      <xdr:row>33</xdr:row>
      <xdr:rowOff>244501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9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244501</xdr:rowOff>
    </xdr:from>
    <xdr:to>
      <xdr:col>29</xdr:col>
      <xdr:colOff>127000</xdr:colOff>
      <xdr:row>33</xdr:row>
      <xdr:rowOff>269265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69051"/>
          <a:ext cx="647700" cy="24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90949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1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118872</xdr:rowOff>
    </xdr:from>
    <xdr:to>
      <xdr:col>29</xdr:col>
      <xdr:colOff>177800</xdr:colOff>
      <xdr:row>35</xdr:row>
      <xdr:rowOff>220472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9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269265</xdr:rowOff>
    </xdr:from>
    <xdr:to>
      <xdr:col>26</xdr:col>
      <xdr:colOff>50800</xdr:colOff>
      <xdr:row>34</xdr:row>
      <xdr:rowOff>224917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93815"/>
          <a:ext cx="698500" cy="29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37795</xdr:rowOff>
    </xdr:from>
    <xdr:to>
      <xdr:col>26</xdr:col>
      <xdr:colOff>101600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124172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224917</xdr:rowOff>
    </xdr:from>
    <xdr:to>
      <xdr:col>22</xdr:col>
      <xdr:colOff>114300</xdr:colOff>
      <xdr:row>35</xdr:row>
      <xdr:rowOff>68631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2367"/>
          <a:ext cx="698500" cy="18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318212</xdr:rowOff>
    </xdr:from>
    <xdr:to>
      <xdr:col>22</xdr:col>
      <xdr:colOff>165100</xdr:colOff>
      <xdr:row>36</xdr:row>
      <xdr:rowOff>76912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28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61689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1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68631</xdr:rowOff>
    </xdr:from>
    <xdr:to>
      <xdr:col>18</xdr:col>
      <xdr:colOff>177800</xdr:colOff>
      <xdr:row>35</xdr:row>
      <xdr:rowOff>250825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8981"/>
          <a:ext cx="698500" cy="18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xdr:rowOff>
    </xdr:from>
    <xdr:to>
      <xdr:col>19</xdr:col>
      <xdr:colOff>38100</xdr:colOff>
      <xdr:row>37</xdr:row>
      <xdr:rowOff>129413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52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114190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23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303352</xdr:rowOff>
    </xdr:from>
    <xdr:to>
      <xdr:col>15</xdr:col>
      <xdr:colOff>101600</xdr:colOff>
      <xdr:row>38</xdr:row>
      <xdr:rowOff>62052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428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46829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51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193701</xdr:rowOff>
    </xdr:from>
    <xdr:to>
      <xdr:col>29</xdr:col>
      <xdr:colOff>177800</xdr:colOff>
      <xdr:row>33</xdr:row>
      <xdr:rowOff>295301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1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102278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218465</xdr:rowOff>
    </xdr:from>
    <xdr:to>
      <xdr:col>26</xdr:col>
      <xdr:colOff>101600</xdr:colOff>
      <xdr:row>33</xdr:row>
      <xdr:rowOff>320065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4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158792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174117</xdr:rowOff>
    </xdr:from>
    <xdr:to>
      <xdr:col>22</xdr:col>
      <xdr:colOff>165100</xdr:colOff>
      <xdr:row>34</xdr:row>
      <xdr:rowOff>275717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285894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17831</xdr:rowOff>
    </xdr:from>
    <xdr:to>
      <xdr:col>19</xdr:col>
      <xdr:colOff>38100</xdr:colOff>
      <xdr:row>35</xdr:row>
      <xdr:rowOff>119431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129608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200025</xdr:rowOff>
    </xdr:from>
    <xdr:to>
      <xdr:col>15</xdr:col>
      <xdr:colOff>101600</xdr:colOff>
      <xdr:row>35</xdr:row>
      <xdr:rowOff>301625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311802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156197</xdr:rowOff>
    </xdr:from>
    <xdr:to>
      <xdr:col>24</xdr:col>
      <xdr:colOff>62865</xdr:colOff>
      <xdr:row>34</xdr:row>
      <xdr:rowOff>101981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9697"/>
          <a:ext cx="1270" cy="631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59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101981</xdr:rowOff>
    </xdr:from>
    <xdr:to>
      <xdr:col>24</xdr:col>
      <xdr:colOff>152400</xdr:colOff>
      <xdr:row>34</xdr:row>
      <xdr:rowOff>101981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9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102874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156197</xdr:rowOff>
    </xdr:from>
    <xdr:to>
      <xdr:col>24</xdr:col>
      <xdr:colOff>152400</xdr:colOff>
      <xdr:row>30</xdr:row>
      <xdr:rowOff>156197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101981</xdr:rowOff>
    </xdr:from>
    <xdr:to>
      <xdr:col>24</xdr:col>
      <xdr:colOff>63500</xdr:colOff>
      <xdr:row>38</xdr:row>
      <xdr:rowOff>16256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1281"/>
          <a:ext cx="8382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154640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6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131763</xdr:rowOff>
    </xdr:from>
    <xdr:to>
      <xdr:col>24</xdr:col>
      <xdr:colOff>114300</xdr:colOff>
      <xdr:row>33</xdr:row>
      <xdr:rowOff>61913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1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37325</xdr:rowOff>
    </xdr:from>
    <xdr:to>
      <xdr:col>19</xdr:col>
      <xdr:colOff>177800</xdr:colOff>
      <xdr:row>38</xdr:row>
      <xdr:rowOff>16256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9525"/>
          <a:ext cx="889000" cy="3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23978</xdr:rowOff>
    </xdr:from>
    <xdr:to>
      <xdr:col>20</xdr:col>
      <xdr:colOff>38100</xdr:colOff>
      <xdr:row>36</xdr:row>
      <xdr:rowOff>125578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142105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97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8903</xdr:rowOff>
    </xdr:from>
    <xdr:to>
      <xdr:col>15</xdr:col>
      <xdr:colOff>50800</xdr:colOff>
      <xdr:row>36</xdr:row>
      <xdr:rowOff>37325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1103"/>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134277</xdr:rowOff>
    </xdr:from>
    <xdr:to>
      <xdr:col>15</xdr:col>
      <xdr:colOff>101600</xdr:colOff>
      <xdr:row>35</xdr:row>
      <xdr:rowOff>64427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80954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8903</xdr:rowOff>
    </xdr:from>
    <xdr:to>
      <xdr:col>10</xdr:col>
      <xdr:colOff>114300</xdr:colOff>
      <xdr:row>36</xdr:row>
      <xdr:rowOff>138862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1103"/>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162928</xdr:rowOff>
    </xdr:from>
    <xdr:to>
      <xdr:col>10</xdr:col>
      <xdr:colOff>165100</xdr:colOff>
      <xdr:row>35</xdr:row>
      <xdr:rowOff>93078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109605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68021</xdr:rowOff>
    </xdr:from>
    <xdr:to>
      <xdr:col>6</xdr:col>
      <xdr:colOff>38100</xdr:colOff>
      <xdr:row>35</xdr:row>
      <xdr:rowOff>169621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14698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4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51181</xdr:rowOff>
    </xdr:from>
    <xdr:to>
      <xdr:col>24</xdr:col>
      <xdr:colOff>114300</xdr:colOff>
      <xdr:row>34</xdr:row>
      <xdr:rowOff>152781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137558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136906</xdr:rowOff>
    </xdr:from>
    <xdr:to>
      <xdr:col>20</xdr:col>
      <xdr:colOff>38100</xdr:colOff>
      <xdr:row>38</xdr:row>
      <xdr:rowOff>67056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58183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57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157975</xdr:rowOff>
    </xdr:from>
    <xdr:to>
      <xdr:col>15</xdr:col>
      <xdr:colOff>101600</xdr:colOff>
      <xdr:row>36</xdr:row>
      <xdr:rowOff>88125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129553</xdr:rowOff>
    </xdr:from>
    <xdr:to>
      <xdr:col>10</xdr:col>
      <xdr:colOff>165100</xdr:colOff>
      <xdr:row>36</xdr:row>
      <xdr:rowOff>59703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50830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88062</xdr:rowOff>
    </xdr:from>
    <xdr:to>
      <xdr:col>6</xdr:col>
      <xdr:colOff>38100</xdr:colOff>
      <xdr:row>37</xdr:row>
      <xdr:rowOff>18212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9339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162148</xdr:rowOff>
    </xdr:from>
    <xdr:to>
      <xdr:col>24</xdr:col>
      <xdr:colOff>62865</xdr:colOff>
      <xdr:row>57</xdr:row>
      <xdr:rowOff>96220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248998"/>
          <a:ext cx="1270" cy="61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100047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96220</xdr:rowOff>
    </xdr:from>
    <xdr:to>
      <xdr:col>24</xdr:col>
      <xdr:colOff>152400</xdr:colOff>
      <xdr:row>57</xdr:row>
      <xdr:rowOff>96220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108825</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90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162148</xdr:rowOff>
    </xdr:from>
    <xdr:to>
      <xdr:col>24</xdr:col>
      <xdr:colOff>152400</xdr:colOff>
      <xdr:row>53</xdr:row>
      <xdr:rowOff>162148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2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130099</xdr:rowOff>
    </xdr:from>
    <xdr:to>
      <xdr:col>24</xdr:col>
      <xdr:colOff>63500</xdr:colOff>
      <xdr:row>56</xdr:row>
      <xdr:rowOff>159908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129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10324</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40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158897</xdr:rowOff>
    </xdr:from>
    <xdr:to>
      <xdr:col>24</xdr:col>
      <xdr:colOff>114300</xdr:colOff>
      <xdr:row>56</xdr:row>
      <xdr:rowOff>89047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5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168184</xdr:rowOff>
    </xdr:from>
    <xdr:to>
      <xdr:col>19</xdr:col>
      <xdr:colOff>177800</xdr:colOff>
      <xdr:row>56</xdr:row>
      <xdr:rowOff>159908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426484"/>
          <a:ext cx="889000" cy="33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31293</xdr:rowOff>
    </xdr:from>
    <xdr:to>
      <xdr:col>20</xdr:col>
      <xdr:colOff>38100</xdr:colOff>
      <xdr:row>55</xdr:row>
      <xdr:rowOff>132893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149420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168184</xdr:rowOff>
    </xdr:from>
    <xdr:to>
      <xdr:col>15</xdr:col>
      <xdr:colOff>50800</xdr:colOff>
      <xdr:row>56</xdr:row>
      <xdr:rowOff>58455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26484"/>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19634</xdr:rowOff>
    </xdr:from>
    <xdr:to>
      <xdr:col>15</xdr:col>
      <xdr:colOff>101600</xdr:colOff>
      <xdr:row>52</xdr:row>
      <xdr:rowOff>121234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893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137761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8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58455</xdr:rowOff>
    </xdr:from>
    <xdr:to>
      <xdr:col>10</xdr:col>
      <xdr:colOff>114300</xdr:colOff>
      <xdr:row>58</xdr:row>
      <xdr:rowOff>36236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9655"/>
          <a:ext cx="889000" cy="3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136495</xdr:rowOff>
    </xdr:from>
    <xdr:to>
      <xdr:col>10</xdr:col>
      <xdr:colOff>165100</xdr:colOff>
      <xdr:row>56</xdr:row>
      <xdr:rowOff>66645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83172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105680</xdr:rowOff>
    </xdr:from>
    <xdr:to>
      <xdr:col>6</xdr:col>
      <xdr:colOff>38100</xdr:colOff>
      <xdr:row>58</xdr:row>
      <xdr:rowOff>35830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52357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79299</xdr:rowOff>
    </xdr:from>
    <xdr:to>
      <xdr:col>24</xdr:col>
      <xdr:colOff>114300</xdr:colOff>
      <xdr:row>57</xdr:row>
      <xdr:rowOff>9449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57726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109108</xdr:rowOff>
    </xdr:from>
    <xdr:to>
      <xdr:col>20</xdr:col>
      <xdr:colOff>38100</xdr:colOff>
      <xdr:row>57</xdr:row>
      <xdr:rowOff>39258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30385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8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117384</xdr:rowOff>
    </xdr:from>
    <xdr:to>
      <xdr:col>15</xdr:col>
      <xdr:colOff>101600</xdr:colOff>
      <xdr:row>55</xdr:row>
      <xdr:rowOff>47534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38661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6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7655</xdr:rowOff>
    </xdr:from>
    <xdr:to>
      <xdr:col>10</xdr:col>
      <xdr:colOff>165100</xdr:colOff>
      <xdr:row>56</xdr:row>
      <xdr:rowOff>109255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100382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156886</xdr:rowOff>
    </xdr:from>
    <xdr:to>
      <xdr:col>6</xdr:col>
      <xdr:colOff>38100</xdr:colOff>
      <xdr:row>58</xdr:row>
      <xdr:rowOff>87036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78163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155845</xdr:rowOff>
    </xdr:from>
    <xdr:to>
      <xdr:col>24</xdr:col>
      <xdr:colOff>62865</xdr:colOff>
      <xdr:row>78</xdr:row>
      <xdr:rowOff>29257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57345"/>
          <a:ext cx="1270" cy="1245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33084</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0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29257</xdr:rowOff>
    </xdr:from>
    <xdr:to>
      <xdr:col>24</xdr:col>
      <xdr:colOff>152400</xdr:colOff>
      <xdr:row>78</xdr:row>
      <xdr:rowOff>29257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0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155845</xdr:rowOff>
    </xdr:from>
    <xdr:to>
      <xdr:col>24</xdr:col>
      <xdr:colOff>152400</xdr:colOff>
      <xdr:row>70</xdr:row>
      <xdr:rowOff>155845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5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29257</xdr:rowOff>
    </xdr:from>
    <xdr:to>
      <xdr:col>24</xdr:col>
      <xdr:colOff>63500</xdr:colOff>
      <xdr:row>78</xdr:row>
      <xdr:rowOff>47831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235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45483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7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22606</xdr:rowOff>
    </xdr:from>
    <xdr:to>
      <xdr:col>24</xdr:col>
      <xdr:colOff>114300</xdr:colOff>
      <xdr:row>75</xdr:row>
      <xdr:rowOff>124206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47831</xdr:rowOff>
    </xdr:from>
    <xdr:to>
      <xdr:col>19</xdr:col>
      <xdr:colOff>177800</xdr:colOff>
      <xdr:row>78</xdr:row>
      <xdr:rowOff>131699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0931"/>
          <a:ext cx="889000" cy="8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2890</xdr:rowOff>
    </xdr:from>
    <xdr:to>
      <xdr:col>20</xdr:col>
      <xdr:colOff>38100</xdr:colOff>
      <xdr:row>76</xdr:row>
      <xdr:rowOff>104490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121016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174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119698</xdr:rowOff>
    </xdr:from>
    <xdr:to>
      <xdr:col>15</xdr:col>
      <xdr:colOff>50800</xdr:colOff>
      <xdr:row>78</xdr:row>
      <xdr:rowOff>131699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2798"/>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5747</xdr:rowOff>
    </xdr:from>
    <xdr:to>
      <xdr:col>15</xdr:col>
      <xdr:colOff>101600</xdr:colOff>
      <xdr:row>76</xdr:row>
      <xdr:rowOff>107347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123874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8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119698</xdr:rowOff>
    </xdr:from>
    <xdr:to>
      <xdr:col>10</xdr:col>
      <xdr:colOff>114300</xdr:colOff>
      <xdr:row>78</xdr:row>
      <xdr:rowOff>163703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2798"/>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27178</xdr:rowOff>
    </xdr:from>
    <xdr:to>
      <xdr:col>10</xdr:col>
      <xdr:colOff>165100</xdr:colOff>
      <xdr:row>76</xdr:row>
      <xdr:rowOff>128778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145305</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13891</xdr:rowOff>
    </xdr:from>
    <xdr:to>
      <xdr:col>6</xdr:col>
      <xdr:colOff>38100</xdr:colOff>
      <xdr:row>77</xdr:row>
      <xdr:rowOff>115491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132018</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29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149907</xdr:rowOff>
    </xdr:from>
    <xdr:to>
      <xdr:col>24</xdr:col>
      <xdr:colOff>114300</xdr:colOff>
      <xdr:row>78</xdr:row>
      <xdr:rowOff>80057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64834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168481</xdr:rowOff>
    </xdr:from>
    <xdr:to>
      <xdr:col>20</xdr:col>
      <xdr:colOff>38100</xdr:colOff>
      <xdr:row>78</xdr:row>
      <xdr:rowOff>98631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89758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6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80899</xdr:rowOff>
    </xdr:from>
    <xdr:to>
      <xdr:col>15</xdr:col>
      <xdr:colOff>101600</xdr:colOff>
      <xdr:row>79</xdr:row>
      <xdr:rowOff>11049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68898</xdr:rowOff>
    </xdr:from>
    <xdr:to>
      <xdr:col>10</xdr:col>
      <xdr:colOff>165100</xdr:colOff>
      <xdr:row>78</xdr:row>
      <xdr:rowOff>170498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161625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112903</xdr:rowOff>
    </xdr:from>
    <xdr:to>
      <xdr:col>6</xdr:col>
      <xdr:colOff>38100</xdr:colOff>
      <xdr:row>79</xdr:row>
      <xdr:rowOff>43053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34180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51363</xdr:rowOff>
    </xdr:from>
    <xdr:to>
      <xdr:col>24</xdr:col>
      <xdr:colOff>62865</xdr:colOff>
      <xdr:row>99</xdr:row>
      <xdr:rowOff>138720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53313"/>
          <a:ext cx="127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142547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1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138720</xdr:rowOff>
    </xdr:from>
    <xdr:to>
      <xdr:col>24</xdr:col>
      <xdr:colOff>152400</xdr:colOff>
      <xdr:row>99</xdr:row>
      <xdr:rowOff>138720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11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169490</xdr:rowOff>
    </xdr:from>
    <xdr:ext cx="534377"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51363</xdr:rowOff>
    </xdr:from>
    <xdr:to>
      <xdr:col>24</xdr:col>
      <xdr:colOff>152400</xdr:colOff>
      <xdr:row>91</xdr:row>
      <xdr:rowOff>51363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5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51363</xdr:rowOff>
    </xdr:from>
    <xdr:to>
      <xdr:col>24</xdr:col>
      <xdr:colOff>63500</xdr:colOff>
      <xdr:row>91</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53313"/>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81370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2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102943</xdr:rowOff>
    </xdr:from>
    <xdr:to>
      <xdr:col>24</xdr:col>
      <xdr:colOff>114300</xdr:colOff>
      <xdr:row>94</xdr:row>
      <xdr:rowOff>33093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4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53158</xdr:rowOff>
    </xdr:from>
    <xdr:to>
      <xdr:col>19</xdr:col>
      <xdr:colOff>177800</xdr:colOff>
      <xdr:row>91</xdr:row>
      <xdr:rowOff>133331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655108"/>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7584</xdr:rowOff>
    </xdr:from>
    <xdr:to>
      <xdr:col>20</xdr:col>
      <xdr:colOff>38100</xdr:colOff>
      <xdr:row>94</xdr:row>
      <xdr:rowOff>109184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12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100311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17411" y="162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133331</xdr:rowOff>
    </xdr:from>
    <xdr:to>
      <xdr:col>15</xdr:col>
      <xdr:colOff>50800</xdr:colOff>
      <xdr:row>92</xdr:row>
      <xdr:rowOff>110308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35281"/>
          <a:ext cx="889000" cy="14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166461</xdr:rowOff>
    </xdr:from>
    <xdr:to>
      <xdr:col>15</xdr:col>
      <xdr:colOff>101600</xdr:colOff>
      <xdr:row>94</xdr:row>
      <xdr:rowOff>96611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11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87738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110308</xdr:rowOff>
    </xdr:from>
    <xdr:to>
      <xdr:col>10</xdr:col>
      <xdr:colOff>114300</xdr:colOff>
      <xdr:row>93</xdr:row>
      <xdr:rowOff>40095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837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12156</xdr:rowOff>
    </xdr:from>
    <xdr:to>
      <xdr:col>10</xdr:col>
      <xdr:colOff>165100</xdr:colOff>
      <xdr:row>95</xdr:row>
      <xdr:rowOff>113756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127436</xdr:rowOff>
    </xdr:from>
    <xdr:to>
      <xdr:col>6</xdr:col>
      <xdr:colOff>38100</xdr:colOff>
      <xdr:row>96</xdr:row>
      <xdr:rowOff>57586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48713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0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563</xdr:rowOff>
    </xdr:from>
    <xdr:to>
      <xdr:col>24</xdr:col>
      <xdr:colOff>114300</xdr:colOff>
      <xdr:row>91</xdr:row>
      <xdr:rowOff>102163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125040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2358</xdr:rowOff>
    </xdr:from>
    <xdr:to>
      <xdr:col>20</xdr:col>
      <xdr:colOff>38100</xdr:colOff>
      <xdr:row>91</xdr:row>
      <xdr:rowOff>103958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0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120485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17411" y="1537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82531</xdr:rowOff>
    </xdr:from>
    <xdr:to>
      <xdr:col>15</xdr:col>
      <xdr:colOff>101600</xdr:colOff>
      <xdr:row>92</xdr:row>
      <xdr:rowOff>12681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29208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59508</xdr:rowOff>
    </xdr:from>
    <xdr:to>
      <xdr:col>10</xdr:col>
      <xdr:colOff>165100</xdr:colOff>
      <xdr:row>92</xdr:row>
      <xdr:rowOff>161108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6185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6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160745</xdr:rowOff>
    </xdr:from>
    <xdr:to>
      <xdr:col>6</xdr:col>
      <xdr:colOff>38100</xdr:colOff>
      <xdr:row>93</xdr:row>
      <xdr:rowOff>90895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107422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112230</xdr:rowOff>
    </xdr:from>
    <xdr:to>
      <xdr:col>54</xdr:col>
      <xdr:colOff>189865</xdr:colOff>
      <xdr:row>39</xdr:row>
      <xdr:rowOff>130632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6112980"/>
          <a:ext cx="1270" cy="70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134459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130632</xdr:rowOff>
    </xdr:from>
    <xdr:to>
      <xdr:col>55</xdr:col>
      <xdr:colOff>88900</xdr:colOff>
      <xdr:row>39</xdr:row>
      <xdr:rowOff>130632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8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112230</xdr:rowOff>
    </xdr:from>
    <xdr:to>
      <xdr:col>55</xdr:col>
      <xdr:colOff>88900</xdr:colOff>
      <xdr:row>35</xdr:row>
      <xdr:rowOff>112230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11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10008</xdr:rowOff>
    </xdr:from>
    <xdr:to>
      <xdr:col>55</xdr:col>
      <xdr:colOff>0</xdr:colOff>
      <xdr:row>38</xdr:row>
      <xdr:rowOff>58318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10758"/>
          <a:ext cx="838200" cy="5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153382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2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62471</xdr:rowOff>
    </xdr:from>
    <xdr:to>
      <xdr:col>50</xdr:col>
      <xdr:colOff>114300</xdr:colOff>
      <xdr:row>35</xdr:row>
      <xdr:rowOff>10008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548871"/>
          <a:ext cx="889000" cy="4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22034</xdr:rowOff>
    </xdr:from>
    <xdr:to>
      <xdr:col>50</xdr:col>
      <xdr:colOff>165100</xdr:colOff>
      <xdr:row>36</xdr:row>
      <xdr:rowOff>123634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9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114761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8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121488</xdr:rowOff>
    </xdr:from>
    <xdr:to>
      <xdr:col>45</xdr:col>
      <xdr:colOff>177800</xdr:colOff>
      <xdr:row>32</xdr:row>
      <xdr:rowOff>62471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093538"/>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109779</xdr:rowOff>
    </xdr:from>
    <xdr:to>
      <xdr:col>46</xdr:col>
      <xdr:colOff>38100</xdr:colOff>
      <xdr:row>33</xdr:row>
      <xdr:rowOff>39929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59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31056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68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121488</xdr:rowOff>
    </xdr:from>
    <xdr:to>
      <xdr:col>41</xdr:col>
      <xdr:colOff>50800</xdr:colOff>
      <xdr:row>33</xdr:row>
      <xdr:rowOff>89827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093538"/>
          <a:ext cx="889000" cy="6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106921</xdr:rowOff>
    </xdr:from>
    <xdr:to>
      <xdr:col>41</xdr:col>
      <xdr:colOff>101600</xdr:colOff>
      <xdr:row>32</xdr:row>
      <xdr:rowOff>37071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2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28198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1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29426</xdr:rowOff>
    </xdr:from>
    <xdr:to>
      <xdr:col>36</xdr:col>
      <xdr:colOff>165100</xdr:colOff>
      <xdr:row>35</xdr:row>
      <xdr:rowOff>131026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03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122153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12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7518</xdr:rowOff>
    </xdr:from>
    <xdr:to>
      <xdr:col>55</xdr:col>
      <xdr:colOff>50800</xdr:colOff>
      <xdr:row>38</xdr:row>
      <xdr:rowOff>109118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157395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130658</xdr:rowOff>
    </xdr:from>
    <xdr:to>
      <xdr:col>50</xdr:col>
      <xdr:colOff>165100</xdr:colOff>
      <xdr:row>35</xdr:row>
      <xdr:rowOff>60808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77335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73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11671</xdr:rowOff>
    </xdr:from>
    <xdr:to>
      <xdr:col>46</xdr:col>
      <xdr:colOff>38100</xdr:colOff>
      <xdr:row>32</xdr:row>
      <xdr:rowOff>113271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4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129798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27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70688</xdr:rowOff>
    </xdr:from>
    <xdr:to>
      <xdr:col>41</xdr:col>
      <xdr:colOff>101600</xdr:colOff>
      <xdr:row>30</xdr:row>
      <xdr:rowOff>838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0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17365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81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39027</xdr:rowOff>
    </xdr:from>
    <xdr:to>
      <xdr:col>36</xdr:col>
      <xdr:colOff>165100</xdr:colOff>
      <xdr:row>33</xdr:row>
      <xdr:rowOff>140627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6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157154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34903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02501"/>
          <a:ext cx="127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38730</xdr:rowOff>
    </xdr:from>
    <xdr:ext cx="599010"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8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34903</xdr:rowOff>
    </xdr:from>
    <xdr:to>
      <xdr:col>55</xdr:col>
      <xdr:colOff>88900</xdr:colOff>
      <xdr:row>58</xdr:row>
      <xdr:rowOff>34903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86273</xdr:rowOff>
    </xdr:from>
    <xdr:to>
      <xdr:col>55</xdr:col>
      <xdr:colOff>0</xdr:colOff>
      <xdr:row>53</xdr:row>
      <xdr:rowOff>1691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00167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21476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10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43049</xdr:rowOff>
    </xdr:from>
    <xdr:to>
      <xdr:col>55</xdr:col>
      <xdr:colOff>50800</xdr:colOff>
      <xdr:row>53</xdr:row>
      <xdr:rowOff>144649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12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1691</xdr:rowOff>
    </xdr:from>
    <xdr:to>
      <xdr:col>50</xdr:col>
      <xdr:colOff>114300</xdr:colOff>
      <xdr:row>54</xdr:row>
      <xdr:rowOff>124090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088541"/>
          <a:ext cx="889000" cy="29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151863</xdr:rowOff>
    </xdr:from>
    <xdr:to>
      <xdr:col>50</xdr:col>
      <xdr:colOff>165100</xdr:colOff>
      <xdr:row>54</xdr:row>
      <xdr:rowOff>82013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73140</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27095" y="9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8679</xdr:rowOff>
    </xdr:from>
    <xdr:to>
      <xdr:col>45</xdr:col>
      <xdr:colOff>177800</xdr:colOff>
      <xdr:row>54</xdr:row>
      <xdr:rowOff>124090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581179"/>
          <a:ext cx="889000" cy="8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27211</xdr:rowOff>
    </xdr:from>
    <xdr:to>
      <xdr:col>46</xdr:col>
      <xdr:colOff>38100</xdr:colOff>
      <xdr:row>55</xdr:row>
      <xdr:rowOff>128811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119938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54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8679</xdr:rowOff>
    </xdr:from>
    <xdr:to>
      <xdr:col>41</xdr:col>
      <xdr:colOff>50800</xdr:colOff>
      <xdr:row>54</xdr:row>
      <xdr:rowOff>58089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581179"/>
          <a:ext cx="889000" cy="73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59410</xdr:rowOff>
    </xdr:from>
    <xdr:to>
      <xdr:col>41</xdr:col>
      <xdr:colOff>101600</xdr:colOff>
      <xdr:row>52</xdr:row>
      <xdr:rowOff>161010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152137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06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27146</xdr:rowOff>
    </xdr:from>
    <xdr:to>
      <xdr:col>36</xdr:col>
      <xdr:colOff>165100</xdr:colOff>
      <xdr:row>54</xdr:row>
      <xdr:rowOff>128746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119873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3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35473</xdr:rowOff>
    </xdr:from>
    <xdr:to>
      <xdr:col>55</xdr:col>
      <xdr:colOff>50800</xdr:colOff>
      <xdr:row>52</xdr:row>
      <xdr:rowOff>137073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9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58350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8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122341</xdr:rowOff>
    </xdr:from>
    <xdr:to>
      <xdr:col>50</xdr:col>
      <xdr:colOff>165100</xdr:colOff>
      <xdr:row>53</xdr:row>
      <xdr:rowOff>52491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0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69018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27095" y="881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73290</xdr:rowOff>
    </xdr:from>
    <xdr:to>
      <xdr:col>46</xdr:col>
      <xdr:colOff>38100</xdr:colOff>
      <xdr:row>55</xdr:row>
      <xdr:rowOff>3440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19967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129329</xdr:rowOff>
    </xdr:from>
    <xdr:to>
      <xdr:col>41</xdr:col>
      <xdr:colOff>101600</xdr:colOff>
      <xdr:row>50</xdr:row>
      <xdr:rowOff>59479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5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76006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30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7289</xdr:rowOff>
    </xdr:from>
    <xdr:to>
      <xdr:col>36</xdr:col>
      <xdr:colOff>165100</xdr:colOff>
      <xdr:row>54</xdr:row>
      <xdr:rowOff>108889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125416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27984</xdr:rowOff>
    </xdr:from>
    <xdr:to>
      <xdr:col>54</xdr:col>
      <xdr:colOff>189865</xdr:colOff>
      <xdr:row>77</xdr:row>
      <xdr:rowOff>104792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29484"/>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108619</xdr:rowOff>
    </xdr:from>
    <xdr:ext cx="534377"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3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104792</xdr:rowOff>
    </xdr:from>
    <xdr:to>
      <xdr:col>55</xdr:col>
      <xdr:colOff>88900</xdr:colOff>
      <xdr:row>77</xdr:row>
      <xdr:rowOff>104792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0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146111</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27984</xdr:rowOff>
    </xdr:from>
    <xdr:to>
      <xdr:col>55</xdr:col>
      <xdr:colOff>88900</xdr:colOff>
      <xdr:row>70</xdr:row>
      <xdr:rowOff>27984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2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7638</xdr:rowOff>
    </xdr:from>
    <xdr:to>
      <xdr:col>55</xdr:col>
      <xdr:colOff>0</xdr:colOff>
      <xdr:row>71</xdr:row>
      <xdr:rowOff>132133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80588"/>
          <a:ext cx="838200" cy="1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82529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42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104102</xdr:rowOff>
    </xdr:from>
    <xdr:to>
      <xdr:col>55</xdr:col>
      <xdr:colOff>50800</xdr:colOff>
      <xdr:row>73</xdr:row>
      <xdr:rowOff>34252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7638</xdr:rowOff>
    </xdr:from>
    <xdr:to>
      <xdr:col>50</xdr:col>
      <xdr:colOff>114300</xdr:colOff>
      <xdr:row>72</xdr:row>
      <xdr:rowOff>90231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80588"/>
          <a:ext cx="889000" cy="25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52667</xdr:rowOff>
    </xdr:from>
    <xdr:to>
      <xdr:col>50</xdr:col>
      <xdr:colOff>165100</xdr:colOff>
      <xdr:row>72</xdr:row>
      <xdr:rowOff>154267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3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145394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4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171041</xdr:rowOff>
    </xdr:from>
    <xdr:to>
      <xdr:col>45</xdr:col>
      <xdr:colOff>177800</xdr:colOff>
      <xdr:row>72</xdr:row>
      <xdr:rowOff>90231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172541"/>
          <a:ext cx="889000" cy="26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91094</xdr:rowOff>
    </xdr:from>
    <xdr:to>
      <xdr:col>46</xdr:col>
      <xdr:colOff>38100</xdr:colOff>
      <xdr:row>73</xdr:row>
      <xdr:rowOff>21244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43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12371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5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171041</xdr:rowOff>
    </xdr:from>
    <xdr:to>
      <xdr:col>41</xdr:col>
      <xdr:colOff>50800</xdr:colOff>
      <xdr:row>72</xdr:row>
      <xdr:rowOff>93249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172541"/>
          <a:ext cx="889000" cy="26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144769</xdr:rowOff>
    </xdr:from>
    <xdr:to>
      <xdr:col>41</xdr:col>
      <xdr:colOff>101600</xdr:colOff>
      <xdr:row>72</xdr:row>
      <xdr:rowOff>74919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31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66046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4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79893</xdr:rowOff>
    </xdr:from>
    <xdr:to>
      <xdr:col>36</xdr:col>
      <xdr:colOff>165100</xdr:colOff>
      <xdr:row>73</xdr:row>
      <xdr:rowOff>10043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42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51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81333</xdr:rowOff>
    </xdr:from>
    <xdr:to>
      <xdr:col>55</xdr:col>
      <xdr:colOff>50800</xdr:colOff>
      <xdr:row>72</xdr:row>
      <xdr:rowOff>11483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25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104210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0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128288</xdr:rowOff>
    </xdr:from>
    <xdr:to>
      <xdr:col>50</xdr:col>
      <xdr:colOff>165100</xdr:colOff>
      <xdr:row>71</xdr:row>
      <xdr:rowOff>58438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1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74965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19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39431</xdr:rowOff>
    </xdr:from>
    <xdr:to>
      <xdr:col>46</xdr:col>
      <xdr:colOff>38100</xdr:colOff>
      <xdr:row>72</xdr:row>
      <xdr:rowOff>141031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3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157558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1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120241</xdr:rowOff>
    </xdr:from>
    <xdr:to>
      <xdr:col>41</xdr:col>
      <xdr:colOff>101600</xdr:colOff>
      <xdr:row>71</xdr:row>
      <xdr:rowOff>50391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1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66918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18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42449</xdr:rowOff>
    </xdr:from>
    <xdr:to>
      <xdr:col>36</xdr:col>
      <xdr:colOff>165100</xdr:colOff>
      <xdr:row>72</xdr:row>
      <xdr:rowOff>144049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160576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1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87618</xdr:rowOff>
    </xdr:from>
    <xdr:to>
      <xdr:col>54</xdr:col>
      <xdr:colOff>189865</xdr:colOff>
      <xdr:row>96</xdr:row>
      <xdr:rowOff>46431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8118"/>
          <a:ext cx="1270" cy="98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50258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5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46431</xdr:rowOff>
    </xdr:from>
    <xdr:to>
      <xdr:col>55</xdr:col>
      <xdr:colOff>88900</xdr:colOff>
      <xdr:row>96</xdr:row>
      <xdr:rowOff>46431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50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34295</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9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87618</xdr:rowOff>
    </xdr:from>
    <xdr:to>
      <xdr:col>55</xdr:col>
      <xdr:colOff>88900</xdr:colOff>
      <xdr:row>90</xdr:row>
      <xdr:rowOff>87618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46431</xdr:rowOff>
    </xdr:from>
    <xdr:to>
      <xdr:col>55</xdr:col>
      <xdr:colOff>0</xdr:colOff>
      <xdr:row>98</xdr:row>
      <xdr:rowOff>38925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05631"/>
          <a:ext cx="838200" cy="3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61180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0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38303</xdr:rowOff>
    </xdr:from>
    <xdr:to>
      <xdr:col>55</xdr:col>
      <xdr:colOff>50800</xdr:colOff>
      <xdr:row>94</xdr:row>
      <xdr:rowOff>139903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1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100457</xdr:rowOff>
    </xdr:from>
    <xdr:to>
      <xdr:col>50</xdr:col>
      <xdr:colOff>114300</xdr:colOff>
      <xdr:row>98</xdr:row>
      <xdr:rowOff>38925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1107"/>
          <a:ext cx="889000" cy="10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70193</xdr:rowOff>
    </xdr:from>
    <xdr:to>
      <xdr:col>50</xdr:col>
      <xdr:colOff>165100</xdr:colOff>
      <xdr:row>96</xdr:row>
      <xdr:rowOff>343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5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16870</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59411" y="161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94742</xdr:rowOff>
    </xdr:from>
    <xdr:to>
      <xdr:col>45</xdr:col>
      <xdr:colOff>177800</xdr:colOff>
      <xdr:row>97</xdr:row>
      <xdr:rowOff>100457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82492"/>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20358</xdr:rowOff>
    </xdr:from>
    <xdr:to>
      <xdr:col>46</xdr:col>
      <xdr:colOff>38100</xdr:colOff>
      <xdr:row>96</xdr:row>
      <xdr:rowOff>121958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4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138485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2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94742</xdr:rowOff>
    </xdr:from>
    <xdr:to>
      <xdr:col>41</xdr:col>
      <xdr:colOff>50800</xdr:colOff>
      <xdr:row>98</xdr:row>
      <xdr:rowOff>16904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82492"/>
          <a:ext cx="889000" cy="4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146774</xdr:rowOff>
    </xdr:from>
    <xdr:to>
      <xdr:col>41</xdr:col>
      <xdr:colOff>101600</xdr:colOff>
      <xdr:row>95</xdr:row>
      <xdr:rowOff>76924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2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93451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169063</xdr:rowOff>
    </xdr:from>
    <xdr:to>
      <xdr:col>36</xdr:col>
      <xdr:colOff>165100</xdr:colOff>
      <xdr:row>96</xdr:row>
      <xdr:rowOff>99213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5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115740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167081</xdr:rowOff>
    </xdr:from>
    <xdr:to>
      <xdr:col>55</xdr:col>
      <xdr:colOff>50800</xdr:colOff>
      <xdr:row>96</xdr:row>
      <xdr:rowOff>97231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82008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159575</xdr:rowOff>
    </xdr:from>
    <xdr:to>
      <xdr:col>50</xdr:col>
      <xdr:colOff>165100</xdr:colOff>
      <xdr:row>98</xdr:row>
      <xdr:rowOff>89725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80852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59411" y="168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49657</xdr:rowOff>
    </xdr:from>
    <xdr:to>
      <xdr:col>46</xdr:col>
      <xdr:colOff>38100</xdr:colOff>
      <xdr:row>97</xdr:row>
      <xdr:rowOff>151257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142384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43942</xdr:rowOff>
    </xdr:from>
    <xdr:to>
      <xdr:col>41</xdr:col>
      <xdr:colOff>101600</xdr:colOff>
      <xdr:row>95</xdr:row>
      <xdr:rowOff>145542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136669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137554</xdr:rowOff>
    </xdr:from>
    <xdr:to>
      <xdr:col>36</xdr:col>
      <xdr:colOff>165100</xdr:colOff>
      <xdr:row>98</xdr:row>
      <xdr:rowOff>67704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161874</xdr:rowOff>
    </xdr:from>
    <xdr:to>
      <xdr:col>85</xdr:col>
      <xdr:colOff>126364</xdr:colOff>
      <xdr:row>39</xdr:row>
      <xdr:rowOff>939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05374"/>
          <a:ext cx="1269" cy="138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4766</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939</xdr:rowOff>
    </xdr:from>
    <xdr:to>
      <xdr:col>86</xdr:col>
      <xdr:colOff>25400</xdr:colOff>
      <xdr:row>39</xdr:row>
      <xdr:rowOff>939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8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108551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161874</xdr:rowOff>
    </xdr:from>
    <xdr:to>
      <xdr:col>86</xdr:col>
      <xdr:colOff>25400</xdr:colOff>
      <xdr:row>30</xdr:row>
      <xdr:rowOff>161874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0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117831</xdr:rowOff>
    </xdr:from>
    <xdr:to>
      <xdr:col>85</xdr:col>
      <xdr:colOff>127000</xdr:colOff>
      <xdr:row>39</xdr:row>
      <xdr:rowOff>939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32931"/>
          <a:ext cx="838200" cy="5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47312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48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24435</xdr:rowOff>
    </xdr:from>
    <xdr:to>
      <xdr:col>85</xdr:col>
      <xdr:colOff>177800</xdr:colOff>
      <xdr:row>36</xdr:row>
      <xdr:rowOff>126035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1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134061</xdr:rowOff>
    </xdr:from>
    <xdr:to>
      <xdr:col>81</xdr:col>
      <xdr:colOff>50800</xdr:colOff>
      <xdr:row>38</xdr:row>
      <xdr:rowOff>117831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77711"/>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67259</xdr:rowOff>
    </xdr:from>
    <xdr:to>
      <xdr:col>81</xdr:col>
      <xdr:colOff>101600</xdr:colOff>
      <xdr:row>36</xdr:row>
      <xdr:rowOff>168859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2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13936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01411" y="6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134061</xdr:rowOff>
    </xdr:from>
    <xdr:to>
      <xdr:col>76</xdr:col>
      <xdr:colOff>114300</xdr:colOff>
      <xdr:row>37</xdr:row>
      <xdr:rowOff>164008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77711"/>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5690</xdr:rowOff>
    </xdr:from>
    <xdr:to>
      <xdr:col>76</xdr:col>
      <xdr:colOff>165100</xdr:colOff>
      <xdr:row>36</xdr:row>
      <xdr:rowOff>107290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1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123817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59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140538</xdr:rowOff>
    </xdr:from>
    <xdr:to>
      <xdr:col>71</xdr:col>
      <xdr:colOff>177800</xdr:colOff>
      <xdr:row>37</xdr:row>
      <xdr:rowOff>164008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798388"/>
          <a:ext cx="889000" cy="7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23825</xdr:rowOff>
    </xdr:from>
    <xdr:to>
      <xdr:col>72</xdr:col>
      <xdr:colOff>38100</xdr:colOff>
      <xdr:row>38</xdr:row>
      <xdr:rowOff>125425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116552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59030</xdr:rowOff>
    </xdr:from>
    <xdr:to>
      <xdr:col>67</xdr:col>
      <xdr:colOff>101600</xdr:colOff>
      <xdr:row>37</xdr:row>
      <xdr:rowOff>160630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151757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121589</xdr:rowOff>
    </xdr:from>
    <xdr:to>
      <xdr:col>85</xdr:col>
      <xdr:colOff>177800</xdr:colOff>
      <xdr:row>39</xdr:row>
      <xdr:rowOff>51739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36516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67031</xdr:rowOff>
    </xdr:from>
    <xdr:to>
      <xdr:col>81</xdr:col>
      <xdr:colOff>101600</xdr:colOff>
      <xdr:row>38</xdr:row>
      <xdr:rowOff>168631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159758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66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83261</xdr:rowOff>
    </xdr:from>
    <xdr:to>
      <xdr:col>76</xdr:col>
      <xdr:colOff>165100</xdr:colOff>
      <xdr:row>38</xdr:row>
      <xdr:rowOff>13412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26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4539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113208</xdr:rowOff>
    </xdr:from>
    <xdr:to>
      <xdr:col>72</xdr:col>
      <xdr:colOff>38100</xdr:colOff>
      <xdr:row>38</xdr:row>
      <xdr:rowOff>43358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59885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89738</xdr:rowOff>
    </xdr:from>
    <xdr:to>
      <xdr:col>67</xdr:col>
      <xdr:colOff>101600</xdr:colOff>
      <xdr:row>34</xdr:row>
      <xdr:rowOff>19888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7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36415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145948</xdr:rowOff>
    </xdr:from>
    <xdr:to>
      <xdr:col>85</xdr:col>
      <xdr:colOff>126364</xdr:colOff>
      <xdr:row>78</xdr:row>
      <xdr:rowOff>169571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47448"/>
          <a:ext cx="1269" cy="139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1948</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169571</xdr:rowOff>
    </xdr:from>
    <xdr:to>
      <xdr:col>86</xdr:col>
      <xdr:colOff>25400</xdr:colOff>
      <xdr:row>78</xdr:row>
      <xdr:rowOff>169571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92625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145948</xdr:rowOff>
    </xdr:from>
    <xdr:to>
      <xdr:col>86</xdr:col>
      <xdr:colOff>25400</xdr:colOff>
      <xdr:row>70</xdr:row>
      <xdr:rowOff>145948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63424</xdr:rowOff>
    </xdr:from>
    <xdr:to>
      <xdr:col>85</xdr:col>
      <xdr:colOff>127000</xdr:colOff>
      <xdr:row>70</xdr:row>
      <xdr:rowOff>145948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064924"/>
          <a:ext cx="8382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26484</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542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48057</xdr:rowOff>
    </xdr:from>
    <xdr:to>
      <xdr:col>85</xdr:col>
      <xdr:colOff>177800</xdr:colOff>
      <xdr:row>73</xdr:row>
      <xdr:rowOff>149657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25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63424</xdr:rowOff>
    </xdr:from>
    <xdr:to>
      <xdr:col>81</xdr:col>
      <xdr:colOff>50800</xdr:colOff>
      <xdr:row>74</xdr:row>
      <xdr:rowOff>109601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064924"/>
          <a:ext cx="889000" cy="7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89053</xdr:rowOff>
    </xdr:from>
    <xdr:to>
      <xdr:col>81</xdr:col>
      <xdr:colOff>101600</xdr:colOff>
      <xdr:row>72</xdr:row>
      <xdr:rowOff>19203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22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72</xdr:row>
      <xdr:rowOff>10330</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69095" y="123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16790</xdr:rowOff>
    </xdr:from>
    <xdr:to>
      <xdr:col>76</xdr:col>
      <xdr:colOff>114300</xdr:colOff>
      <xdr:row>74</xdr:row>
      <xdr:rowOff>109601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361190"/>
          <a:ext cx="889000" cy="43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70</xdr:row>
      <xdr:rowOff>117551</xdr:rowOff>
    </xdr:from>
    <xdr:to>
      <xdr:col>76</xdr:col>
      <xdr:colOff>165100</xdr:colOff>
      <xdr:row>71</xdr:row>
      <xdr:rowOff>47701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211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64228</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18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16790</xdr:rowOff>
    </xdr:from>
    <xdr:to>
      <xdr:col>71</xdr:col>
      <xdr:colOff>177800</xdr:colOff>
      <xdr:row>76</xdr:row>
      <xdr:rowOff>56032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361190"/>
          <a:ext cx="889000" cy="7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74650</xdr:rowOff>
    </xdr:from>
    <xdr:to>
      <xdr:col>72</xdr:col>
      <xdr:colOff>38100</xdr:colOff>
      <xdr:row>73</xdr:row>
      <xdr:rowOff>4800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24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167377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25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142316</xdr:rowOff>
    </xdr:from>
    <xdr:to>
      <xdr:col>67</xdr:col>
      <xdr:colOff>101600</xdr:colOff>
      <xdr:row>74</xdr:row>
      <xdr:rowOff>72466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26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88993</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24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95148</xdr:rowOff>
    </xdr:from>
    <xdr:to>
      <xdr:col>85</xdr:col>
      <xdr:colOff>177800</xdr:colOff>
      <xdr:row>71</xdr:row>
      <xdr:rowOff>25298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0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48175</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0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12624</xdr:rowOff>
    </xdr:from>
    <xdr:to>
      <xdr:col>81</xdr:col>
      <xdr:colOff>101600</xdr:colOff>
      <xdr:row>70</xdr:row>
      <xdr:rowOff>114224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0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68</xdr:row>
      <xdr:rowOff>130751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69095" y="1178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58801</xdr:rowOff>
    </xdr:from>
    <xdr:to>
      <xdr:col>76</xdr:col>
      <xdr:colOff>165100</xdr:colOff>
      <xdr:row>74</xdr:row>
      <xdr:rowOff>160401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151528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3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137440</xdr:rowOff>
    </xdr:from>
    <xdr:to>
      <xdr:col>72</xdr:col>
      <xdr:colOff>38100</xdr:colOff>
      <xdr:row>72</xdr:row>
      <xdr:rowOff>67590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3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84117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0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5232</xdr:rowOff>
    </xdr:from>
    <xdr:to>
      <xdr:col>67</xdr:col>
      <xdr:colOff>101600</xdr:colOff>
      <xdr:row>76</xdr:row>
      <xdr:rowOff>106832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97959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127172</xdr:rowOff>
    </xdr:from>
    <xdr:to>
      <xdr:col>85</xdr:col>
      <xdr:colOff>126364</xdr:colOff>
      <xdr:row>96</xdr:row>
      <xdr:rowOff>114782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900572"/>
          <a:ext cx="1269" cy="67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118609</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5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114782</xdr:rowOff>
    </xdr:from>
    <xdr:to>
      <xdr:col>86</xdr:col>
      <xdr:colOff>25400</xdr:colOff>
      <xdr:row>96</xdr:row>
      <xdr:rowOff>114782</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573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73849</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6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127172</xdr:rowOff>
    </xdr:from>
    <xdr:to>
      <xdr:col>86</xdr:col>
      <xdr:colOff>25400</xdr:colOff>
      <xdr:row>92</xdr:row>
      <xdr:rowOff>127172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90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83739</xdr:rowOff>
    </xdr:from>
    <xdr:to>
      <xdr:col>85</xdr:col>
      <xdr:colOff>127000</xdr:colOff>
      <xdr:row>96</xdr:row>
      <xdr:rowOff>114782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542939"/>
          <a:ext cx="8382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57050</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001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34173</xdr:rowOff>
    </xdr:from>
    <xdr:to>
      <xdr:col>85</xdr:col>
      <xdr:colOff>177800</xdr:colOff>
      <xdr:row>94</xdr:row>
      <xdr:rowOff>135773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5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83739</xdr:rowOff>
    </xdr:from>
    <xdr:to>
      <xdr:col>81</xdr:col>
      <xdr:colOff>50800</xdr:colOff>
      <xdr:row>97</xdr:row>
      <xdr:rowOff>138511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542939"/>
          <a:ext cx="889000" cy="2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92512</xdr:rowOff>
    </xdr:from>
    <xdr:to>
      <xdr:col>81</xdr:col>
      <xdr:colOff>101600</xdr:colOff>
      <xdr:row>94</xdr:row>
      <xdr:rowOff>22662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0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39189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58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9810</xdr:rowOff>
    </xdr:from>
    <xdr:to>
      <xdr:col>76</xdr:col>
      <xdr:colOff>114300</xdr:colOff>
      <xdr:row>97</xdr:row>
      <xdr:rowOff>138511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5783210"/>
          <a:ext cx="889000" cy="98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137134</xdr:rowOff>
    </xdr:from>
    <xdr:to>
      <xdr:col>76</xdr:col>
      <xdr:colOff>165100</xdr:colOff>
      <xdr:row>96</xdr:row>
      <xdr:rowOff>67284</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4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83811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9810</xdr:rowOff>
    </xdr:from>
    <xdr:to>
      <xdr:col>71</xdr:col>
      <xdr:colOff>177800</xdr:colOff>
      <xdr:row>95</xdr:row>
      <xdr:rowOff>16484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5783210"/>
          <a:ext cx="889000" cy="5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90</xdr:row>
      <xdr:rowOff>76464</xdr:rowOff>
    </xdr:from>
    <xdr:to>
      <xdr:col>72</xdr:col>
      <xdr:colOff>38100</xdr:colOff>
      <xdr:row>91</xdr:row>
      <xdr:rowOff>6614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50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23141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28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112720</xdr:rowOff>
    </xdr:from>
    <xdr:to>
      <xdr:col>67</xdr:col>
      <xdr:colOff>101600</xdr:colOff>
      <xdr:row>94</xdr:row>
      <xdr:rowOff>42870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0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59397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58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63982</xdr:rowOff>
    </xdr:from>
    <xdr:to>
      <xdr:col>85</xdr:col>
      <xdr:colOff>177800</xdr:colOff>
      <xdr:row>96</xdr:row>
      <xdr:rowOff>165582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5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150359</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43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32939</xdr:rowOff>
    </xdr:from>
    <xdr:to>
      <xdr:col>81</xdr:col>
      <xdr:colOff>101600</xdr:colOff>
      <xdr:row>96</xdr:row>
      <xdr:rowOff>134539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4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125666</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33728" y="165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87711</xdr:rowOff>
    </xdr:from>
    <xdr:to>
      <xdr:col>76</xdr:col>
      <xdr:colOff>165100</xdr:colOff>
      <xdr:row>98</xdr:row>
      <xdr:rowOff>17861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8988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130460</xdr:rowOff>
    </xdr:from>
    <xdr:to>
      <xdr:col>72</xdr:col>
      <xdr:colOff>38100</xdr:colOff>
      <xdr:row>92</xdr:row>
      <xdr:rowOff>60610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57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51737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5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137134</xdr:rowOff>
    </xdr:from>
    <xdr:to>
      <xdr:col>67</xdr:col>
      <xdr:colOff>101600</xdr:colOff>
      <xdr:row>95</xdr:row>
      <xdr:rowOff>67284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58411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147320</xdr:rowOff>
    </xdr:from>
    <xdr:to>
      <xdr:col>116</xdr:col>
      <xdr:colOff>62864</xdr:colOff>
      <xdr:row>39</xdr:row>
      <xdr:rowOff>40640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290820"/>
          <a:ext cx="1269"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44467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1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40640</xdr:rowOff>
    </xdr:from>
    <xdr:to>
      <xdr:col>116</xdr:col>
      <xdr:colOff>152400</xdr:colOff>
      <xdr:row>39</xdr:row>
      <xdr:rowOff>40640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2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93997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6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147320</xdr:rowOff>
    </xdr:from>
    <xdr:to>
      <xdr:col>116</xdr:col>
      <xdr:colOff>152400</xdr:colOff>
      <xdr:row>30</xdr:row>
      <xdr:rowOff>147320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29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17780</xdr:rowOff>
    </xdr:from>
    <xdr:to>
      <xdr:col>116</xdr:col>
      <xdr:colOff>63500</xdr:colOff>
      <xdr:row>39</xdr:row>
      <xdr:rowOff>40640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043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107967</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108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85090</xdr:rowOff>
    </xdr:from>
    <xdr:to>
      <xdr:col>116</xdr:col>
      <xdr:colOff>114300</xdr:colOff>
      <xdr:row>37</xdr:row>
      <xdr:rowOff>15240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17780</xdr:rowOff>
    </xdr:from>
    <xdr:to>
      <xdr:col>111</xdr:col>
      <xdr:colOff>177800</xdr:colOff>
      <xdr:row>39</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704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69850</xdr:rowOff>
    </xdr:from>
    <xdr:to>
      <xdr:col>112</xdr:col>
      <xdr:colOff>38100</xdr:colOff>
      <xdr:row>37</xdr:row>
      <xdr:rowOff>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16527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0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25400</xdr:rowOff>
    </xdr:from>
    <xdr:to>
      <xdr:col>107</xdr:col>
      <xdr:colOff>50800</xdr:colOff>
      <xdr:row>39</xdr:row>
      <xdr:rowOff>33020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71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130810</xdr:rowOff>
    </xdr:from>
    <xdr:to>
      <xdr:col>107</xdr:col>
      <xdr:colOff>101600</xdr:colOff>
      <xdr:row>36</xdr:row>
      <xdr:rowOff>60960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77487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590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33020</xdr:rowOff>
    </xdr:from>
    <xdr:to>
      <xdr:col>102</xdr:col>
      <xdr:colOff>114300</xdr:colOff>
      <xdr:row>39</xdr:row>
      <xdr:rowOff>36830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19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58420</xdr:rowOff>
    </xdr:from>
    <xdr:to>
      <xdr:col>102</xdr:col>
      <xdr:colOff>165100</xdr:colOff>
      <xdr:row>35</xdr:row>
      <xdr:rowOff>160020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5097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583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73660</xdr:rowOff>
    </xdr:from>
    <xdr:to>
      <xdr:col>98</xdr:col>
      <xdr:colOff>38100</xdr:colOff>
      <xdr:row>36</xdr:row>
      <xdr:rowOff>3810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20337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161290</xdr:rowOff>
    </xdr:from>
    <xdr:to>
      <xdr:col>116</xdr:col>
      <xdr:colOff>114300</xdr:colOff>
      <xdr:row>39</xdr:row>
      <xdr:rowOff>91440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76217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13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138430</xdr:rowOff>
    </xdr:from>
    <xdr:to>
      <xdr:col>112</xdr:col>
      <xdr:colOff>38100</xdr:colOff>
      <xdr:row>39</xdr:row>
      <xdr:rowOff>68580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59707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46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146050</xdr:rowOff>
    </xdr:from>
    <xdr:to>
      <xdr:col>107</xdr:col>
      <xdr:colOff>101600</xdr:colOff>
      <xdr:row>39</xdr:row>
      <xdr:rowOff>76200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67327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153670</xdr:rowOff>
    </xdr:from>
    <xdr:to>
      <xdr:col>102</xdr:col>
      <xdr:colOff>165100</xdr:colOff>
      <xdr:row>39</xdr:row>
      <xdr:rowOff>83820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74947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61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78757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71943</xdr:rowOff>
    </xdr:from>
    <xdr:to>
      <xdr:col>116</xdr:col>
      <xdr:colOff>62864</xdr:colOff>
      <xdr:row>58</xdr:row>
      <xdr:rowOff>87533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8815893"/>
          <a:ext cx="1269" cy="121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91360</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03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87533</xdr:rowOff>
    </xdr:from>
    <xdr:to>
      <xdr:col>116</xdr:col>
      <xdr:colOff>152400</xdr:colOff>
      <xdr:row>58</xdr:row>
      <xdr:rowOff>87533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03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18620</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5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71943</xdr:rowOff>
    </xdr:from>
    <xdr:to>
      <xdr:col>116</xdr:col>
      <xdr:colOff>152400</xdr:colOff>
      <xdr:row>51</xdr:row>
      <xdr:rowOff>71943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881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87533</xdr:rowOff>
    </xdr:from>
    <xdr:to>
      <xdr:col>116</xdr:col>
      <xdr:colOff>63500</xdr:colOff>
      <xdr:row>58</xdr:row>
      <xdr:rowOff>88150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1323300" y="10031633"/>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141335</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39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118458</xdr:rowOff>
    </xdr:from>
    <xdr:to>
      <xdr:col>116</xdr:col>
      <xdr:colOff>114300</xdr:colOff>
      <xdr:row>56</xdr:row>
      <xdr:rowOff>48608</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5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86071</xdr:rowOff>
    </xdr:from>
    <xdr:to>
      <xdr:col>111</xdr:col>
      <xdr:colOff>177800</xdr:colOff>
      <xdr:row>58</xdr:row>
      <xdr:rowOff>88150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0434300" y="10030171"/>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4249</xdr:rowOff>
    </xdr:from>
    <xdr:to>
      <xdr:col>112</xdr:col>
      <xdr:colOff>38100</xdr:colOff>
      <xdr:row>55</xdr:row>
      <xdr:rowOff>105849</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43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122376</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2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77178</xdr:rowOff>
    </xdr:from>
    <xdr:to>
      <xdr:col>107</xdr:col>
      <xdr:colOff>50800</xdr:colOff>
      <xdr:row>58</xdr:row>
      <xdr:rowOff>86071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1002127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154485</xdr:rowOff>
    </xdr:from>
    <xdr:to>
      <xdr:col>107</xdr:col>
      <xdr:colOff>101600</xdr:colOff>
      <xdr:row>55</xdr:row>
      <xdr:rowOff>84635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101162</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1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77178</xdr:rowOff>
    </xdr:from>
    <xdr:to>
      <xdr:col>102</xdr:col>
      <xdr:colOff>114300</xdr:colOff>
      <xdr:row>58</xdr:row>
      <xdr:rowOff>79029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8656300" y="1002127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138255</xdr:rowOff>
    </xdr:from>
    <xdr:to>
      <xdr:col>102</xdr:col>
      <xdr:colOff>165100</xdr:colOff>
      <xdr:row>55</xdr:row>
      <xdr:rowOff>68405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39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84932</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1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64212</xdr:rowOff>
    </xdr:from>
    <xdr:to>
      <xdr:col>98</xdr:col>
      <xdr:colOff>38100</xdr:colOff>
      <xdr:row>55</xdr:row>
      <xdr:rowOff>165812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49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10889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2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36733</xdr:rowOff>
    </xdr:from>
    <xdr:to>
      <xdr:col>116</xdr:col>
      <xdr:colOff>114300</xdr:colOff>
      <xdr:row>58</xdr:row>
      <xdr:rowOff>138333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99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123110</xdr:rowOff>
    </xdr:from>
    <xdr:ext cx="469744"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989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37350</xdr:rowOff>
    </xdr:from>
    <xdr:to>
      <xdr:col>112</xdr:col>
      <xdr:colOff>38100</xdr:colOff>
      <xdr:row>58</xdr:row>
      <xdr:rowOff>138950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58</xdr:row>
      <xdr:rowOff>130077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75728" y="100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35271</xdr:rowOff>
    </xdr:from>
    <xdr:to>
      <xdr:col>107</xdr:col>
      <xdr:colOff>101600</xdr:colOff>
      <xdr:row>58</xdr:row>
      <xdr:rowOff>136871</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99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127998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0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26378</xdr:rowOff>
    </xdr:from>
    <xdr:to>
      <xdr:col>102</xdr:col>
      <xdr:colOff>165100</xdr:colOff>
      <xdr:row>58</xdr:row>
      <xdr:rowOff>127978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99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119105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6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28229</xdr:rowOff>
    </xdr:from>
    <xdr:to>
      <xdr:col>98</xdr:col>
      <xdr:colOff>38100</xdr:colOff>
      <xdr:row>58</xdr:row>
      <xdr:rowOff>129829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997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120956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6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115012</xdr:rowOff>
    </xdr:from>
    <xdr:to>
      <xdr:col>116</xdr:col>
      <xdr:colOff>62864</xdr:colOff>
      <xdr:row>79</xdr:row>
      <xdr:rowOff>3911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116512"/>
          <a:ext cx="1269" cy="1431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7738</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5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3911</xdr:rowOff>
    </xdr:from>
    <xdr:to>
      <xdr:col>116</xdr:col>
      <xdr:colOff>152400</xdr:colOff>
      <xdr:row>79</xdr:row>
      <xdr:rowOff>3911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54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61689</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18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115012</xdr:rowOff>
    </xdr:from>
    <xdr:to>
      <xdr:col>116</xdr:col>
      <xdr:colOff>152400</xdr:colOff>
      <xdr:row>70</xdr:row>
      <xdr:rowOff>115012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11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115012</xdr:rowOff>
    </xdr:from>
    <xdr:to>
      <xdr:col>116</xdr:col>
      <xdr:colOff>63500</xdr:colOff>
      <xdr:row>71</xdr:row>
      <xdr:rowOff>23114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1323300" y="12116512"/>
          <a:ext cx="8382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138193</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2654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159766</xdr:rowOff>
    </xdr:from>
    <xdr:to>
      <xdr:col>116</xdr:col>
      <xdr:colOff>114300</xdr:colOff>
      <xdr:row>74</xdr:row>
      <xdr:rowOff>89916</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2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23114</xdr:rowOff>
    </xdr:from>
    <xdr:to>
      <xdr:col>111</xdr:col>
      <xdr:colOff>177800</xdr:colOff>
      <xdr:row>73</xdr:row>
      <xdr:rowOff>88036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0434300" y="12196064"/>
          <a:ext cx="8890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137820</xdr:rowOff>
    </xdr:from>
    <xdr:to>
      <xdr:col>112</xdr:col>
      <xdr:colOff>38100</xdr:colOff>
      <xdr:row>74</xdr:row>
      <xdr:rowOff>67970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6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59097</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27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32258</xdr:rowOff>
    </xdr:from>
    <xdr:to>
      <xdr:col>107</xdr:col>
      <xdr:colOff>50800</xdr:colOff>
      <xdr:row>73</xdr:row>
      <xdr:rowOff>88036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545300" y="1254810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73813</xdr:rowOff>
    </xdr:from>
    <xdr:to>
      <xdr:col>107</xdr:col>
      <xdr:colOff>101600</xdr:colOff>
      <xdr:row>76</xdr:row>
      <xdr:rowOff>3963</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293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166540</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30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17628</xdr:rowOff>
    </xdr:from>
    <xdr:to>
      <xdr:col>102</xdr:col>
      <xdr:colOff>114300</xdr:colOff>
      <xdr:row>73</xdr:row>
      <xdr:rowOff>32258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656300" y="1253347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107645</xdr:rowOff>
    </xdr:from>
    <xdr:to>
      <xdr:col>102</xdr:col>
      <xdr:colOff>165100</xdr:colOff>
      <xdr:row>76</xdr:row>
      <xdr:rowOff>37796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29663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28922</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30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4318</xdr:rowOff>
    </xdr:from>
    <xdr:to>
      <xdr:col>98</xdr:col>
      <xdr:colOff>38100</xdr:colOff>
      <xdr:row>77</xdr:row>
      <xdr:rowOff>105918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20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97045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32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64212</xdr:rowOff>
    </xdr:from>
    <xdr:to>
      <xdr:col>116</xdr:col>
      <xdr:colOff>114300</xdr:colOff>
      <xdr:row>70</xdr:row>
      <xdr:rowOff>165812</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20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17239</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01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143764</xdr:rowOff>
    </xdr:from>
    <xdr:to>
      <xdr:col>112</xdr:col>
      <xdr:colOff>38100</xdr:colOff>
      <xdr:row>71</xdr:row>
      <xdr:rowOff>73914</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1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69</xdr:row>
      <xdr:rowOff>90441</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19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37236</xdr:rowOff>
    </xdr:from>
    <xdr:to>
      <xdr:col>107</xdr:col>
      <xdr:colOff>101600</xdr:colOff>
      <xdr:row>73</xdr:row>
      <xdr:rowOff>138836</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25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155363</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23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152908</xdr:rowOff>
    </xdr:from>
    <xdr:to>
      <xdr:col>102</xdr:col>
      <xdr:colOff>165100</xdr:colOff>
      <xdr:row>73</xdr:row>
      <xdr:rowOff>83058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24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99585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22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138278</xdr:rowOff>
    </xdr:from>
    <xdr:to>
      <xdr:col>98</xdr:col>
      <xdr:colOff>38100</xdr:colOff>
      <xdr:row>73</xdr:row>
      <xdr:rowOff>68428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24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84955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22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702,980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○主要な構成項目のうち、補助費等は</a:t>
          </a:r>
          <a:r>
            <a:rPr kumimoji="1" lang="en-US" altLang="ja-JP" sz="1300">
              <a:latin typeface="ＭＳ Ｐゴシック" panose="020B0600070205080204" pitchFamily="50" charset="-128"/>
              <a:ea typeface="ＭＳ Ｐゴシック" panose="020B0600070205080204" pitchFamily="50" charset="-128"/>
            </a:rPr>
            <a:t>164,136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人、物件費は</a:t>
          </a:r>
          <a:r>
            <a:rPr kumimoji="1" lang="en-US" altLang="ja-JP" sz="1300">
              <a:latin typeface="ＭＳ Ｐゴシック" panose="020B0600070205080204" pitchFamily="50" charset="-128"/>
              <a:ea typeface="ＭＳ Ｐゴシック" panose="020B0600070205080204" pitchFamily="50" charset="-128"/>
            </a:rPr>
            <a:t>37,710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人となっており、いずれも類似団体とほぼ同水準である。</a:t>
          </a:r>
        </a:p>
        <a:p>
          <a:r>
            <a:rPr kumimoji="1" lang="ja-JP" altLang="en-US" sz="1300">
              <a:latin typeface="ＭＳ Ｐゴシック" panose="020B0600070205080204" pitchFamily="50" charset="-128"/>
              <a:ea typeface="ＭＳ Ｐゴシック" panose="020B0600070205080204" pitchFamily="50" charset="-128"/>
            </a:rPr>
            <a:t>○一方、扶助費は</a:t>
          </a:r>
          <a:r>
            <a:rPr kumimoji="1" lang="en-US" altLang="ja-JP" sz="1300">
              <a:latin typeface="ＭＳ Ｐゴシック" panose="020B0600070205080204" pitchFamily="50" charset="-128"/>
              <a:ea typeface="ＭＳ Ｐゴシック" panose="020B0600070205080204" pitchFamily="50" charset="-128"/>
            </a:rPr>
            <a:t>20,691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人、普通建設事業は</a:t>
          </a:r>
          <a:r>
            <a:rPr kumimoji="1" lang="en-US" altLang="ja-JP" sz="1300">
              <a:latin typeface="ＭＳ Ｐゴシック" panose="020B0600070205080204" pitchFamily="50" charset="-128"/>
              <a:ea typeface="ＭＳ Ｐゴシック" panose="020B0600070205080204" pitchFamily="50" charset="-128"/>
            </a:rPr>
            <a:t>167,136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人となっており、類似団体よりも高い水準となっている。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○一般的に人口密度が低いほど、県民１人当たりコストは高くなる傾向にある。また、人口減少及び少子高齢化が全国より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条件不利地域を多く抱える本県では、多様な課題が山積しており、「産業振興計画」「南海トラフ地震対策行動計画」「日本一の健康長寿県構想」といった重点施策に関連する経費を要しているところ。</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664,863
658,202
7,102.28
477,698,137
467,385,536
3,608,369
272,660,761
868,325,646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10160</xdr:rowOff>
    </xdr:from>
    <xdr:to>
      <xdr:col>24</xdr:col>
      <xdr:colOff>62865</xdr:colOff>
      <xdr:row>37</xdr:row>
      <xdr:rowOff>128270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5110"/>
          <a:ext cx="127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132097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128270</xdr:rowOff>
    </xdr:from>
    <xdr:to>
      <xdr:col>24</xdr:col>
      <xdr:colOff>152400</xdr:colOff>
      <xdr:row>37</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128287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10160</xdr:rowOff>
    </xdr:from>
    <xdr:to>
      <xdr:col>24</xdr:col>
      <xdr:colOff>152400</xdr:colOff>
      <xdr:row>31</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128270</xdr:rowOff>
    </xdr:from>
    <xdr:to>
      <xdr:col>24</xdr:col>
      <xdr:colOff>63500</xdr:colOff>
      <xdr:row>38</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19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6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44450</xdr:rowOff>
    </xdr:from>
    <xdr:to>
      <xdr:col>19</xdr:col>
      <xdr:colOff>177800</xdr:colOff>
      <xdr:row>39</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955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22225</xdr:rowOff>
    </xdr:from>
    <xdr:to>
      <xdr:col>20</xdr:col>
      <xdr:colOff>38100</xdr:colOff>
      <xdr:row>37</xdr:row>
      <xdr:rowOff>123825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140352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31115</xdr:rowOff>
    </xdr:from>
    <xdr:to>
      <xdr:col>15</xdr:col>
      <xdr:colOff>50800</xdr:colOff>
      <xdr:row>39</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17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46990</xdr:rowOff>
    </xdr:from>
    <xdr:to>
      <xdr:col>15</xdr:col>
      <xdr:colOff>101600</xdr:colOff>
      <xdr:row>38</xdr:row>
      <xdr:rowOff>148590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165117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63500</xdr:rowOff>
    </xdr:from>
    <xdr:to>
      <xdr:col>10</xdr:col>
      <xdr:colOff>114300</xdr:colOff>
      <xdr:row>39</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50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50800</xdr:rowOff>
    </xdr:from>
    <xdr:to>
      <xdr:col>10</xdr:col>
      <xdr:colOff>165100</xdr:colOff>
      <xdr:row>38</xdr:row>
      <xdr:rowOff>152400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168927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168910</xdr:rowOff>
    </xdr:from>
    <xdr:to>
      <xdr:col>6</xdr:col>
      <xdr:colOff>38100</xdr:colOff>
      <xdr:row>39</xdr:row>
      <xdr:rowOff>99060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115587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77470</xdr:rowOff>
    </xdr:from>
    <xdr:to>
      <xdr:col>24</xdr:col>
      <xdr:colOff>114300</xdr:colOff>
      <xdr:row>38</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165100</xdr:rowOff>
    </xdr:from>
    <xdr:to>
      <xdr:col>20</xdr:col>
      <xdr:colOff>38100</xdr:colOff>
      <xdr:row>38</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38</xdr:row>
      <xdr:rowOff>86377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151765</xdr:rowOff>
    </xdr:from>
    <xdr:to>
      <xdr:col>15</xdr:col>
      <xdr:colOff>101600</xdr:colOff>
      <xdr:row>39</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73042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12700</xdr:rowOff>
    </xdr:from>
    <xdr:to>
      <xdr:col>10</xdr:col>
      <xdr:colOff>165100</xdr:colOff>
      <xdr:row>39</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105427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46990</xdr:rowOff>
    </xdr:from>
    <xdr:to>
      <xdr:col>6</xdr:col>
      <xdr:colOff>38100</xdr:colOff>
      <xdr:row>39</xdr:row>
      <xdr:rowOff>148590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139717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150787</xdr:rowOff>
    </xdr:from>
    <xdr:to>
      <xdr:col>24</xdr:col>
      <xdr:colOff>62865</xdr:colOff>
      <xdr:row>58</xdr:row>
      <xdr:rowOff>59424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4737"/>
          <a:ext cx="1270" cy="11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63251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59424</xdr:rowOff>
    </xdr:from>
    <xdr:to>
      <xdr:col>24</xdr:col>
      <xdr:colOff>152400</xdr:colOff>
      <xdr:row>58</xdr:row>
      <xdr:rowOff>59424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0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97464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150787</xdr:rowOff>
    </xdr:from>
    <xdr:to>
      <xdr:col>24</xdr:col>
      <xdr:colOff>152400</xdr:colOff>
      <xdr:row>51</xdr:row>
      <xdr:rowOff>150787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121069</xdr:rowOff>
    </xdr:from>
    <xdr:to>
      <xdr:col>24</xdr:col>
      <xdr:colOff>63500</xdr:colOff>
      <xdr:row>58</xdr:row>
      <xdr:rowOff>59424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93719"/>
          <a:ext cx="838200" cy="1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133342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20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110465</xdr:rowOff>
    </xdr:from>
    <xdr:to>
      <xdr:col>24</xdr:col>
      <xdr:colOff>114300</xdr:colOff>
      <xdr:row>55</xdr:row>
      <xdr:rowOff>40615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36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121069</xdr:rowOff>
    </xdr:from>
    <xdr:to>
      <xdr:col>19</xdr:col>
      <xdr:colOff>177800</xdr:colOff>
      <xdr:row>58</xdr:row>
      <xdr:rowOff>8331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93719"/>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97015</xdr:rowOff>
    </xdr:from>
    <xdr:to>
      <xdr:col>20</xdr:col>
      <xdr:colOff>38100</xdr:colOff>
      <xdr:row>55</xdr:row>
      <xdr:rowOff>27165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3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43692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13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21133</xdr:rowOff>
    </xdr:from>
    <xdr:to>
      <xdr:col>15</xdr:col>
      <xdr:colOff>50800</xdr:colOff>
      <xdr:row>58</xdr:row>
      <xdr:rowOff>8331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279433"/>
          <a:ext cx="889000" cy="6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141135</xdr:rowOff>
    </xdr:from>
    <xdr:to>
      <xdr:col>15</xdr:col>
      <xdr:colOff>101600</xdr:colOff>
      <xdr:row>56</xdr:row>
      <xdr:rowOff>71285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87812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21133</xdr:rowOff>
    </xdr:from>
    <xdr:to>
      <xdr:col>10</xdr:col>
      <xdr:colOff>114300</xdr:colOff>
      <xdr:row>59</xdr:row>
      <xdr:rowOff>92646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279433"/>
          <a:ext cx="889000" cy="9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162014</xdr:rowOff>
    </xdr:from>
    <xdr:to>
      <xdr:col>10</xdr:col>
      <xdr:colOff>165100</xdr:colOff>
      <xdr:row>53</xdr:row>
      <xdr:rowOff>92164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0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108691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885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54839</xdr:rowOff>
    </xdr:from>
    <xdr:to>
      <xdr:col>6</xdr:col>
      <xdr:colOff>38100</xdr:colOff>
      <xdr:row>57</xdr:row>
      <xdr:rowOff>156439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8624</xdr:rowOff>
    </xdr:from>
    <xdr:to>
      <xdr:col>24</xdr:col>
      <xdr:colOff>114300</xdr:colOff>
      <xdr:row>58</xdr:row>
      <xdr:rowOff>110224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95001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70269</xdr:rowOff>
    </xdr:from>
    <xdr:to>
      <xdr:col>20</xdr:col>
      <xdr:colOff>38100</xdr:colOff>
      <xdr:row>58</xdr:row>
      <xdr:rowOff>419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162996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128981</xdr:rowOff>
    </xdr:from>
    <xdr:to>
      <xdr:col>15</xdr:col>
      <xdr:colOff>101600</xdr:colOff>
      <xdr:row>58</xdr:row>
      <xdr:rowOff>59131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50258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141783</xdr:rowOff>
    </xdr:from>
    <xdr:to>
      <xdr:col>10</xdr:col>
      <xdr:colOff>165100</xdr:colOff>
      <xdr:row>54</xdr:row>
      <xdr:rowOff>71933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63060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41846</xdr:rowOff>
    </xdr:from>
    <xdr:to>
      <xdr:col>6</xdr:col>
      <xdr:colOff>38100</xdr:colOff>
      <xdr:row>59</xdr:row>
      <xdr:rowOff>143446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134573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46965</xdr:rowOff>
    </xdr:from>
    <xdr:to>
      <xdr:col>24</xdr:col>
      <xdr:colOff>62865</xdr:colOff>
      <xdr:row>77</xdr:row>
      <xdr:rowOff>149834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391365"/>
          <a:ext cx="127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153661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149834</xdr:rowOff>
    </xdr:from>
    <xdr:to>
      <xdr:col>24</xdr:col>
      <xdr:colOff>152400</xdr:colOff>
      <xdr:row>77</xdr:row>
      <xdr:rowOff>149834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5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165092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16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46965</xdr:rowOff>
    </xdr:from>
    <xdr:to>
      <xdr:col>24</xdr:col>
      <xdr:colOff>152400</xdr:colOff>
      <xdr:row>72</xdr:row>
      <xdr:rowOff>46965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39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46965</xdr:rowOff>
    </xdr:from>
    <xdr:to>
      <xdr:col>24</xdr:col>
      <xdr:colOff>63500</xdr:colOff>
      <xdr:row>75</xdr:row>
      <xdr:rowOff>8027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391365"/>
          <a:ext cx="838200" cy="4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77843</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76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99416</xdr:rowOff>
    </xdr:from>
    <xdr:to>
      <xdr:col>24</xdr:col>
      <xdr:colOff>114300</xdr:colOff>
      <xdr:row>75</xdr:row>
      <xdr:rowOff>29566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78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89027</xdr:rowOff>
    </xdr:from>
    <xdr:to>
      <xdr:col>19</xdr:col>
      <xdr:colOff>177800</xdr:colOff>
      <xdr:row>75</xdr:row>
      <xdr:rowOff>8027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76327"/>
          <a:ext cx="8890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11557</xdr:rowOff>
    </xdr:from>
    <xdr:to>
      <xdr:col>20</xdr:col>
      <xdr:colOff>38100</xdr:colOff>
      <xdr:row>76</xdr:row>
      <xdr:rowOff>113157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4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104284</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13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53518</xdr:rowOff>
    </xdr:from>
    <xdr:to>
      <xdr:col>15</xdr:col>
      <xdr:colOff>50800</xdr:colOff>
      <xdr:row>74</xdr:row>
      <xdr:rowOff>89027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569368"/>
          <a:ext cx="889000" cy="20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19177</xdr:rowOff>
    </xdr:from>
    <xdr:to>
      <xdr:col>15</xdr:col>
      <xdr:colOff>101600</xdr:colOff>
      <xdr:row>76</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4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111904</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69</xdr:row>
      <xdr:rowOff>141605</xdr:rowOff>
    </xdr:from>
    <xdr:to>
      <xdr:col>10</xdr:col>
      <xdr:colOff>114300</xdr:colOff>
      <xdr:row>73</xdr:row>
      <xdr:rowOff>53518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1971655"/>
          <a:ext cx="889000" cy="5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95986</xdr:rowOff>
    </xdr:from>
    <xdr:to>
      <xdr:col>10</xdr:col>
      <xdr:colOff>165100</xdr:colOff>
      <xdr:row>76</xdr:row>
      <xdr:rowOff>26136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9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17263</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0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126619</xdr:rowOff>
    </xdr:from>
    <xdr:to>
      <xdr:col>6</xdr:col>
      <xdr:colOff>38100</xdr:colOff>
      <xdr:row>75</xdr:row>
      <xdr:rowOff>56769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8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47896</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9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167615</xdr:rowOff>
    </xdr:from>
    <xdr:to>
      <xdr:col>24</xdr:col>
      <xdr:colOff>114300</xdr:colOff>
      <xdr:row>72</xdr:row>
      <xdr:rowOff>97765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120642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9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128677</xdr:rowOff>
    </xdr:from>
    <xdr:to>
      <xdr:col>20</xdr:col>
      <xdr:colOff>38100</xdr:colOff>
      <xdr:row>75</xdr:row>
      <xdr:rowOff>58827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75354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38227</xdr:rowOff>
    </xdr:from>
    <xdr:to>
      <xdr:col>15</xdr:col>
      <xdr:colOff>101600</xdr:colOff>
      <xdr:row>74</xdr:row>
      <xdr:rowOff>139827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156354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0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2718</xdr:rowOff>
    </xdr:from>
    <xdr:to>
      <xdr:col>10</xdr:col>
      <xdr:colOff>165100</xdr:colOff>
      <xdr:row>73</xdr:row>
      <xdr:rowOff>104318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120845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90805</xdr:rowOff>
    </xdr:from>
    <xdr:to>
      <xdr:col>6</xdr:col>
      <xdr:colOff>38100</xdr:colOff>
      <xdr:row>70</xdr:row>
      <xdr:rowOff>20955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19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37482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169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98</xdr:row>
      <xdr:rowOff>29195</xdr:rowOff>
    </xdr:from>
    <xdr:to>
      <xdr:col>24</xdr:col>
      <xdr:colOff>62865</xdr:colOff>
      <xdr:row>98</xdr:row>
      <xdr:rowOff>116292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831295"/>
          <a:ext cx="1270" cy="8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13972</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116292</xdr:rowOff>
    </xdr:from>
    <xdr:to>
      <xdr:col>24</xdr:col>
      <xdr:colOff>152400</xdr:colOff>
      <xdr:row>98</xdr:row>
      <xdr:rowOff>116292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1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147322</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66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29195</xdr:rowOff>
    </xdr:from>
    <xdr:to>
      <xdr:col>24</xdr:col>
      <xdr:colOff>152400</xdr:colOff>
      <xdr:row>98</xdr:row>
      <xdr:rowOff>29195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170332</xdr:rowOff>
    </xdr:from>
    <xdr:to>
      <xdr:col>24</xdr:col>
      <xdr:colOff>63500</xdr:colOff>
      <xdr:row>98</xdr:row>
      <xdr:rowOff>53975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458082"/>
          <a:ext cx="838200" cy="39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58422</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860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17760</xdr:rowOff>
    </xdr:from>
    <xdr:to>
      <xdr:col>24</xdr:col>
      <xdr:colOff>114300</xdr:colOff>
      <xdr:row>98</xdr:row>
      <xdr:rowOff>119360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8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14061</xdr:rowOff>
    </xdr:from>
    <xdr:to>
      <xdr:col>19</xdr:col>
      <xdr:colOff>177800</xdr:colOff>
      <xdr:row>95</xdr:row>
      <xdr:rowOff>170332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787461"/>
          <a:ext cx="889000" cy="67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74178</xdr:rowOff>
    </xdr:from>
    <xdr:to>
      <xdr:col>20</xdr:col>
      <xdr:colOff>38100</xdr:colOff>
      <xdr:row>97</xdr:row>
      <xdr:rowOff>4328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3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166905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62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14061</xdr:rowOff>
    </xdr:from>
    <xdr:to>
      <xdr:col>15</xdr:col>
      <xdr:colOff>50800</xdr:colOff>
      <xdr:row>92</xdr:row>
      <xdr:rowOff>89866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787461"/>
          <a:ext cx="889000" cy="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55158</xdr:rowOff>
    </xdr:from>
    <xdr:to>
      <xdr:col>15</xdr:col>
      <xdr:colOff>101600</xdr:colOff>
      <xdr:row>90</xdr:row>
      <xdr:rowOff>156758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48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1835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2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89866</xdr:rowOff>
    </xdr:from>
    <xdr:to>
      <xdr:col>10</xdr:col>
      <xdr:colOff>114300</xdr:colOff>
      <xdr:row>94</xdr:row>
      <xdr:rowOff>11959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863266"/>
          <a:ext cx="889000" cy="2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35407</xdr:rowOff>
    </xdr:from>
    <xdr:to>
      <xdr:col>10</xdr:col>
      <xdr:colOff>165100</xdr:colOff>
      <xdr:row>92</xdr:row>
      <xdr:rowOff>137007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80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153534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67686</xdr:rowOff>
    </xdr:from>
    <xdr:to>
      <xdr:col>6</xdr:col>
      <xdr:colOff>38100</xdr:colOff>
      <xdr:row>93</xdr:row>
      <xdr:rowOff>169286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14363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7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3175</xdr:rowOff>
    </xdr:from>
    <xdr:to>
      <xdr:col>24</xdr:col>
      <xdr:colOff>114300</xdr:colOff>
      <xdr:row>98</xdr:row>
      <xdr:rowOff>104775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102872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119532</xdr:rowOff>
    </xdr:from>
    <xdr:to>
      <xdr:col>20</xdr:col>
      <xdr:colOff>38100</xdr:colOff>
      <xdr:row>96</xdr:row>
      <xdr:rowOff>49682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66209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1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134711</xdr:rowOff>
    </xdr:from>
    <xdr:to>
      <xdr:col>15</xdr:col>
      <xdr:colOff>101600</xdr:colOff>
      <xdr:row>92</xdr:row>
      <xdr:rowOff>64861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55988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8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39066</xdr:rowOff>
    </xdr:from>
    <xdr:to>
      <xdr:col>10</xdr:col>
      <xdr:colOff>165100</xdr:colOff>
      <xdr:row>92</xdr:row>
      <xdr:rowOff>140666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81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131793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9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132609</xdr:rowOff>
    </xdr:from>
    <xdr:to>
      <xdr:col>6</xdr:col>
      <xdr:colOff>38100</xdr:colOff>
      <xdr:row>94</xdr:row>
      <xdr:rowOff>62759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53886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1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158902</xdr:rowOff>
    </xdr:from>
    <xdr:to>
      <xdr:col>54</xdr:col>
      <xdr:colOff>189865</xdr:colOff>
      <xdr:row>36</xdr:row>
      <xdr:rowOff>89408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302402"/>
          <a:ext cx="1270" cy="9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93235</xdr:rowOff>
    </xdr:from>
    <xdr:ext cx="469744"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89408</xdr:rowOff>
    </xdr:from>
    <xdr:to>
      <xdr:col>55</xdr:col>
      <xdr:colOff>88900</xdr:colOff>
      <xdr:row>36</xdr:row>
      <xdr:rowOff>89408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26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105579</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0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158902</xdr:rowOff>
    </xdr:from>
    <xdr:to>
      <xdr:col>55</xdr:col>
      <xdr:colOff>88900</xdr:colOff>
      <xdr:row>30</xdr:row>
      <xdr:rowOff>158902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30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89408</xdr:rowOff>
    </xdr:from>
    <xdr:to>
      <xdr:col>55</xdr:col>
      <xdr:colOff>0</xdr:colOff>
      <xdr:row>38</xdr:row>
      <xdr:rowOff>77521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6261608"/>
          <a:ext cx="838200" cy="3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170299</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548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147422</xdr:rowOff>
    </xdr:from>
    <xdr:to>
      <xdr:col>55</xdr:col>
      <xdr:colOff>50800</xdr:colOff>
      <xdr:row>33</xdr:row>
      <xdr:rowOff>77572</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563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77521</xdr:rowOff>
    </xdr:from>
    <xdr:to>
      <xdr:col>50</xdr:col>
      <xdr:colOff>114300</xdr:colOff>
      <xdr:row>38</xdr:row>
      <xdr:rowOff>140615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750300" y="6592621"/>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89814</xdr:rowOff>
    </xdr:from>
    <xdr:to>
      <xdr:col>50</xdr:col>
      <xdr:colOff>165100</xdr:colOff>
      <xdr:row>33</xdr:row>
      <xdr:rowOff>19964</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55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36491</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391728" y="53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63805</xdr:rowOff>
    </xdr:from>
    <xdr:to>
      <xdr:col>45</xdr:col>
      <xdr:colOff>177800</xdr:colOff>
      <xdr:row>38</xdr:row>
      <xdr:rowOff>140615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7861300" y="6578905"/>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61925</xdr:rowOff>
    </xdr:from>
    <xdr:to>
      <xdr:col>46</xdr:col>
      <xdr:colOff>38100</xdr:colOff>
      <xdr:row>33</xdr:row>
      <xdr:rowOff>163525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57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8602</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63805</xdr:rowOff>
    </xdr:from>
    <xdr:to>
      <xdr:col>41</xdr:col>
      <xdr:colOff>50800</xdr:colOff>
      <xdr:row>39</xdr:row>
      <xdr:rowOff>2997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6972300" y="6578905"/>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147879</xdr:rowOff>
    </xdr:from>
    <xdr:to>
      <xdr:col>41</xdr:col>
      <xdr:colOff>101600</xdr:colOff>
      <xdr:row>34</xdr:row>
      <xdr:rowOff>78029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580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94556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558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131419</xdr:rowOff>
    </xdr:from>
    <xdr:to>
      <xdr:col>36</xdr:col>
      <xdr:colOff>165100</xdr:colOff>
      <xdr:row>34</xdr:row>
      <xdr:rowOff>61569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57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78096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55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38608</xdr:rowOff>
    </xdr:from>
    <xdr:to>
      <xdr:col>55</xdr:col>
      <xdr:colOff>50800</xdr:colOff>
      <xdr:row>36</xdr:row>
      <xdr:rowOff>140208</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124985</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612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26721</xdr:rowOff>
    </xdr:from>
    <xdr:to>
      <xdr:col>50</xdr:col>
      <xdr:colOff>165100</xdr:colOff>
      <xdr:row>38</xdr:row>
      <xdr:rowOff>128321</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119448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66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89815</xdr:rowOff>
    </xdr:from>
    <xdr:to>
      <xdr:col>46</xdr:col>
      <xdr:colOff>38100</xdr:colOff>
      <xdr:row>39</xdr:row>
      <xdr:rowOff>19965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66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11092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66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13005</xdr:rowOff>
    </xdr:from>
    <xdr:to>
      <xdr:col>41</xdr:col>
      <xdr:colOff>101600</xdr:colOff>
      <xdr:row>38</xdr:row>
      <xdr:rowOff>114605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105732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62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123647</xdr:rowOff>
    </xdr:from>
    <xdr:to>
      <xdr:col>36</xdr:col>
      <xdr:colOff>165100</xdr:colOff>
      <xdr:row>39</xdr:row>
      <xdr:rowOff>53797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66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44924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7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4540</xdr:rowOff>
    </xdr:from>
    <xdr:to>
      <xdr:col>54</xdr:col>
      <xdr:colOff>189865</xdr:colOff>
      <xdr:row>58</xdr:row>
      <xdr:rowOff>137128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919940"/>
          <a:ext cx="127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122667</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4540</xdr:rowOff>
    </xdr:from>
    <xdr:to>
      <xdr:col>55</xdr:col>
      <xdr:colOff>88900</xdr:colOff>
      <xdr:row>52</xdr:row>
      <xdr:rowOff>4540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91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60833</xdr:rowOff>
    </xdr:from>
    <xdr:to>
      <xdr:col>55</xdr:col>
      <xdr:colOff>0</xdr:colOff>
      <xdr:row>57</xdr:row>
      <xdr:rowOff>14598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9639300" y="9662033"/>
          <a:ext cx="838200" cy="1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112177</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37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89300</xdr:rowOff>
    </xdr:from>
    <xdr:to>
      <xdr:col>55</xdr:col>
      <xdr:colOff>50800</xdr:colOff>
      <xdr:row>56</xdr:row>
      <xdr:rowOff>19450</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5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60833</xdr:rowOff>
    </xdr:from>
    <xdr:to>
      <xdr:col>50</xdr:col>
      <xdr:colOff>114300</xdr:colOff>
      <xdr:row>56</xdr:row>
      <xdr:rowOff>71577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8750300" y="9662033"/>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132562</xdr:rowOff>
    </xdr:from>
    <xdr:to>
      <xdr:col>50</xdr:col>
      <xdr:colOff>165100</xdr:colOff>
      <xdr:row>55</xdr:row>
      <xdr:rowOff>62712</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79239</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1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83121</xdr:rowOff>
    </xdr:from>
    <xdr:to>
      <xdr:col>45</xdr:col>
      <xdr:colOff>177800</xdr:colOff>
      <xdr:row>56</xdr:row>
      <xdr:rowOff>71577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7861300" y="9512871"/>
          <a:ext cx="889000" cy="15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85928</xdr:rowOff>
    </xdr:from>
    <xdr:to>
      <xdr:col>46</xdr:col>
      <xdr:colOff>38100</xdr:colOff>
      <xdr:row>56</xdr:row>
      <xdr:rowOff>16078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32605</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83121</xdr:rowOff>
    </xdr:from>
    <xdr:to>
      <xdr:col>41</xdr:col>
      <xdr:colOff>50800</xdr:colOff>
      <xdr:row>56</xdr:row>
      <xdr:rowOff>167246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512871"/>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30607</xdr:rowOff>
    </xdr:from>
    <xdr:to>
      <xdr:col>41</xdr:col>
      <xdr:colOff>101600</xdr:colOff>
      <xdr:row>55</xdr:row>
      <xdr:rowOff>132207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148734</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150393</xdr:rowOff>
    </xdr:from>
    <xdr:to>
      <xdr:col>36</xdr:col>
      <xdr:colOff>165100</xdr:colOff>
      <xdr:row>56</xdr:row>
      <xdr:rowOff>80543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135248</xdr:rowOff>
    </xdr:from>
    <xdr:to>
      <xdr:col>55</xdr:col>
      <xdr:colOff>50800</xdr:colOff>
      <xdr:row>57</xdr:row>
      <xdr:rowOff>65398</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7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113675</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7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10033</xdr:rowOff>
    </xdr:from>
    <xdr:to>
      <xdr:col>50</xdr:col>
      <xdr:colOff>165100</xdr:colOff>
      <xdr:row>56</xdr:row>
      <xdr:rowOff>111633</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102760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70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20777</xdr:rowOff>
    </xdr:from>
    <xdr:to>
      <xdr:col>46</xdr:col>
      <xdr:colOff>38100</xdr:colOff>
      <xdr:row>56</xdr:row>
      <xdr:rowOff>122377</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6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113504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32321</xdr:rowOff>
    </xdr:from>
    <xdr:to>
      <xdr:col>41</xdr:col>
      <xdr:colOff>101600</xdr:colOff>
      <xdr:row>55</xdr:row>
      <xdr:rowOff>133921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125048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116446</xdr:rowOff>
    </xdr:from>
    <xdr:to>
      <xdr:col>36</xdr:col>
      <xdr:colOff>165100</xdr:colOff>
      <xdr:row>57</xdr:row>
      <xdr:rowOff>46596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37723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1" name="商工費グラフ枠">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125253</xdr:rowOff>
    </xdr:from>
    <xdr:to>
      <xdr:col>54</xdr:col>
      <xdr:colOff>189865</xdr:colOff>
      <xdr:row>79</xdr:row>
      <xdr:rowOff>26291</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flipV="1">
          <a:off x="10475595" y="12298203"/>
          <a:ext cx="1270" cy="12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30118</xdr:rowOff>
    </xdr:from>
    <xdr:ext cx="534377" cy="259045"/>
    <xdr:sp macro="" textlink="">
      <xdr:nvSpPr>
        <xdr:cNvPr id="383" name="商工費最小値テキスト">
          <a:extLst>
            <a:ext uri="{FF2B5EF4-FFF2-40B4-BE49-F238E27FC236}">
              <a16:creationId xmlns:a16="http://schemas.microsoft.com/office/drawing/2014/main" id="{00000000-0008-0000-0700-00007F010000}"/>
            </a:ext>
          </a:extLst>
        </xdr:cNvPr>
        <xdr:cNvSpPr txBox="1"/>
      </xdr:nvSpPr>
      <xdr:spPr>
        <a:xfrm>
          <a:off x="10528300" y="135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26291</xdr:rowOff>
    </xdr:from>
    <xdr:to>
      <xdr:col>55</xdr:col>
      <xdr:colOff>88900</xdr:colOff>
      <xdr:row>79</xdr:row>
      <xdr:rowOff>26291</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10388600" y="1357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71930</xdr:rowOff>
    </xdr:from>
    <xdr:ext cx="534377" cy="259045"/>
    <xdr:sp macro="" textlink="">
      <xdr:nvSpPr>
        <xdr:cNvPr id="385" name="商工費最大値テキスト">
          <a:extLst>
            <a:ext uri="{FF2B5EF4-FFF2-40B4-BE49-F238E27FC236}">
              <a16:creationId xmlns:a16="http://schemas.microsoft.com/office/drawing/2014/main" id="{00000000-0008-0000-0700-000081010000}"/>
            </a:ext>
          </a:extLst>
        </xdr:cNvPr>
        <xdr:cNvSpPr txBox="1"/>
      </xdr:nvSpPr>
      <xdr:spPr>
        <a:xfrm>
          <a:off x="10528300" y="120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125253</xdr:rowOff>
    </xdr:from>
    <xdr:to>
      <xdr:col>55</xdr:col>
      <xdr:colOff>88900</xdr:colOff>
      <xdr:row>71</xdr:row>
      <xdr:rowOff>125253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10388600" y="1229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99603</xdr:rowOff>
    </xdr:from>
    <xdr:to>
      <xdr:col>55</xdr:col>
      <xdr:colOff>0</xdr:colOff>
      <xdr:row>79</xdr:row>
      <xdr:rowOff>26291</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9639300" y="13301253"/>
          <a:ext cx="838200" cy="26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135117</xdr:rowOff>
    </xdr:from>
    <xdr:ext cx="534377" cy="259045"/>
    <xdr:sp macro="" textlink="">
      <xdr:nvSpPr>
        <xdr:cNvPr id="388" name="商工費平均値テキスト">
          <a:extLst>
            <a:ext uri="{FF2B5EF4-FFF2-40B4-BE49-F238E27FC236}">
              <a16:creationId xmlns:a16="http://schemas.microsoft.com/office/drawing/2014/main" id="{00000000-0008-0000-0700-000084010000}"/>
            </a:ext>
          </a:extLst>
        </xdr:cNvPr>
        <xdr:cNvSpPr txBox="1"/>
      </xdr:nvSpPr>
      <xdr:spPr>
        <a:xfrm>
          <a:off x="10528300" y="1282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112240</xdr:rowOff>
    </xdr:from>
    <xdr:to>
      <xdr:col>55</xdr:col>
      <xdr:colOff>50800</xdr:colOff>
      <xdr:row>76</xdr:row>
      <xdr:rowOff>42391</xdr:rowOff>
    </xdr:to>
    <xdr:sp macro="" textlink="">
      <xdr:nvSpPr>
        <xdr:cNvPr id="389" name="フローチャート: 判断 388">
          <a:extLst>
            <a:ext uri="{FF2B5EF4-FFF2-40B4-BE49-F238E27FC236}">
              <a16:creationId xmlns:a16="http://schemas.microsoft.com/office/drawing/2014/main" id="{00000000-0008-0000-0700-000085010000}"/>
            </a:ext>
          </a:extLst>
        </xdr:cNvPr>
        <xdr:cNvSpPr/>
      </xdr:nvSpPr>
      <xdr:spPr>
        <a:xfrm>
          <a:off x="10426700" y="1297099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105981</xdr:rowOff>
    </xdr:from>
    <xdr:to>
      <xdr:col>50</xdr:col>
      <xdr:colOff>114300</xdr:colOff>
      <xdr:row>77</xdr:row>
      <xdr:rowOff>99603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8750300" y="13136181"/>
          <a:ext cx="889000" cy="1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112560</xdr:rowOff>
    </xdr:from>
    <xdr:to>
      <xdr:col>50</xdr:col>
      <xdr:colOff>165100</xdr:colOff>
      <xdr:row>74</xdr:row>
      <xdr:rowOff>42710</xdr:rowOff>
    </xdr:to>
    <xdr:sp macro="" textlink="">
      <xdr:nvSpPr>
        <xdr:cNvPr id="391" name="フローチャート: 判断 390">
          <a:extLst>
            <a:ext uri="{FF2B5EF4-FFF2-40B4-BE49-F238E27FC236}">
              <a16:creationId xmlns:a16="http://schemas.microsoft.com/office/drawing/2014/main" id="{00000000-0008-0000-0700-000087010000}"/>
            </a:ext>
          </a:extLst>
        </xdr:cNvPr>
        <xdr:cNvSpPr/>
      </xdr:nvSpPr>
      <xdr:spPr>
        <a:xfrm>
          <a:off x="95885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59237</xdr:rowOff>
    </xdr:from>
    <xdr:ext cx="534377"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9359411" y="124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56947</xdr:rowOff>
    </xdr:from>
    <xdr:to>
      <xdr:col>45</xdr:col>
      <xdr:colOff>177800</xdr:colOff>
      <xdr:row>76</xdr:row>
      <xdr:rowOff>105981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7861300" y="12915697"/>
          <a:ext cx="889000" cy="2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139740</xdr:rowOff>
    </xdr:from>
    <xdr:to>
      <xdr:col>46</xdr:col>
      <xdr:colOff>38100</xdr:colOff>
      <xdr:row>73</xdr:row>
      <xdr:rowOff>69890</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8699500" y="124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86417</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8483111" y="122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56947</xdr:rowOff>
    </xdr:from>
    <xdr:to>
      <xdr:col>41</xdr:col>
      <xdr:colOff>50800</xdr:colOff>
      <xdr:row>76</xdr:row>
      <xdr:rowOff>101386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6972300" y="12915697"/>
          <a:ext cx="889000" cy="2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131008</xdr:rowOff>
    </xdr:from>
    <xdr:to>
      <xdr:col>41</xdr:col>
      <xdr:colOff>101600</xdr:colOff>
      <xdr:row>72</xdr:row>
      <xdr:rowOff>61158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7810500" y="1230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77685</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7594111" y="1207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108696</xdr:rowOff>
    </xdr:from>
    <xdr:to>
      <xdr:col>36</xdr:col>
      <xdr:colOff>165100</xdr:colOff>
      <xdr:row>74</xdr:row>
      <xdr:rowOff>38846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6921500" y="126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55373</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705111" y="123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146941</xdr:rowOff>
    </xdr:from>
    <xdr:to>
      <xdr:col>55</xdr:col>
      <xdr:colOff>50800</xdr:colOff>
      <xdr:row>79</xdr:row>
      <xdr:rowOff>77091</xdr:rowOff>
    </xdr:to>
    <xdr:sp macro="" textlink="">
      <xdr:nvSpPr>
        <xdr:cNvPr id="406" name="楕円 405">
          <a:extLst>
            <a:ext uri="{FF2B5EF4-FFF2-40B4-BE49-F238E27FC236}">
              <a16:creationId xmlns:a16="http://schemas.microsoft.com/office/drawing/2014/main" id="{00000000-0008-0000-0700-000096010000}"/>
            </a:ext>
          </a:extLst>
        </xdr:cNvPr>
        <xdr:cNvSpPr/>
      </xdr:nvSpPr>
      <xdr:spPr>
        <a:xfrm>
          <a:off x="10426700" y="13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61868</xdr:rowOff>
    </xdr:from>
    <xdr:ext cx="534377" cy="259045"/>
    <xdr:sp macro="" textlink="">
      <xdr:nvSpPr>
        <xdr:cNvPr id="407" name="商工費該当値テキスト">
          <a:extLst>
            <a:ext uri="{FF2B5EF4-FFF2-40B4-BE49-F238E27FC236}">
              <a16:creationId xmlns:a16="http://schemas.microsoft.com/office/drawing/2014/main" id="{00000000-0008-0000-0700-000097010000}"/>
            </a:ext>
          </a:extLst>
        </xdr:cNvPr>
        <xdr:cNvSpPr txBox="1"/>
      </xdr:nvSpPr>
      <xdr:spPr>
        <a:xfrm>
          <a:off x="10528300" y="134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48803</xdr:rowOff>
    </xdr:from>
    <xdr:to>
      <xdr:col>50</xdr:col>
      <xdr:colOff>165100</xdr:colOff>
      <xdr:row>77</xdr:row>
      <xdr:rowOff>150403</xdr:rowOff>
    </xdr:to>
    <xdr:sp macro="" textlink="">
      <xdr:nvSpPr>
        <xdr:cNvPr id="408" name="楕円 407">
          <a:extLst>
            <a:ext uri="{FF2B5EF4-FFF2-40B4-BE49-F238E27FC236}">
              <a16:creationId xmlns:a16="http://schemas.microsoft.com/office/drawing/2014/main" id="{00000000-0008-0000-0700-000098010000}"/>
            </a:ext>
          </a:extLst>
        </xdr:cNvPr>
        <xdr:cNvSpPr/>
      </xdr:nvSpPr>
      <xdr:spPr>
        <a:xfrm>
          <a:off x="9588500" y="132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141530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334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55181</xdr:rowOff>
    </xdr:from>
    <xdr:to>
      <xdr:col>46</xdr:col>
      <xdr:colOff>38100</xdr:colOff>
      <xdr:row>76</xdr:row>
      <xdr:rowOff>156781</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86995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147908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6147</xdr:rowOff>
    </xdr:from>
    <xdr:to>
      <xdr:col>41</xdr:col>
      <xdr:colOff>101600</xdr:colOff>
      <xdr:row>75</xdr:row>
      <xdr:rowOff>107747</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7810500" y="128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98874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50586</xdr:rowOff>
    </xdr:from>
    <xdr:to>
      <xdr:col>36</xdr:col>
      <xdr:colOff>165100</xdr:colOff>
      <xdr:row>76</xdr:row>
      <xdr:rowOff>152186</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6921500" y="130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143313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6" name="正方形/長方形 415">
          <a:extLst>
            <a:ext uri="{FF2B5EF4-FFF2-40B4-BE49-F238E27FC236}">
              <a16:creationId xmlns:a16="http://schemas.microsoft.com/office/drawing/2014/main" id="{00000000-0008-0000-0700-0000A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111777</xdr:rowOff>
    </xdr:from>
    <xdr:ext cx="595419"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008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3" name="土木費グラフ枠">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100552</xdr:rowOff>
    </xdr:from>
    <xdr:to>
      <xdr:col>54</xdr:col>
      <xdr:colOff>189865</xdr:colOff>
      <xdr:row>97</xdr:row>
      <xdr:rowOff>61919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flipV="1">
          <a:off x="10475595" y="15531052"/>
          <a:ext cx="1270" cy="116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65746</xdr:rowOff>
    </xdr:from>
    <xdr:ext cx="599010" cy="259045"/>
    <xdr:sp macro="" textlink="">
      <xdr:nvSpPr>
        <xdr:cNvPr id="435" name="土木費最小値テキスト">
          <a:extLst>
            <a:ext uri="{FF2B5EF4-FFF2-40B4-BE49-F238E27FC236}">
              <a16:creationId xmlns:a16="http://schemas.microsoft.com/office/drawing/2014/main" id="{00000000-0008-0000-0700-0000B3010000}"/>
            </a:ext>
          </a:extLst>
        </xdr:cNvPr>
        <xdr:cNvSpPr txBox="1"/>
      </xdr:nvSpPr>
      <xdr:spPr>
        <a:xfrm>
          <a:off x="10528300" y="16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61919</xdr:rowOff>
    </xdr:from>
    <xdr:to>
      <xdr:col>55</xdr:col>
      <xdr:colOff>88900</xdr:colOff>
      <xdr:row>97</xdr:row>
      <xdr:rowOff>61919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10388600" y="166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47229</xdr:rowOff>
    </xdr:from>
    <xdr:ext cx="599010" cy="259045"/>
    <xdr:sp macro="" textlink="">
      <xdr:nvSpPr>
        <xdr:cNvPr id="437" name="土木費最大値テキスト">
          <a:extLst>
            <a:ext uri="{FF2B5EF4-FFF2-40B4-BE49-F238E27FC236}">
              <a16:creationId xmlns:a16="http://schemas.microsoft.com/office/drawing/2014/main" id="{00000000-0008-0000-0700-0000B5010000}"/>
            </a:ext>
          </a:extLst>
        </xdr:cNvPr>
        <xdr:cNvSpPr txBox="1"/>
      </xdr:nvSpPr>
      <xdr:spPr>
        <a:xfrm>
          <a:off x="10528300" y="1530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100552</xdr:rowOff>
    </xdr:from>
    <xdr:to>
      <xdr:col>55</xdr:col>
      <xdr:colOff>88900</xdr:colOff>
      <xdr:row>90</xdr:row>
      <xdr:rowOff>100552</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10388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59004</xdr:rowOff>
    </xdr:from>
    <xdr:to>
      <xdr:col>55</xdr:col>
      <xdr:colOff>0</xdr:colOff>
      <xdr:row>92</xdr:row>
      <xdr:rowOff>97980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flipV="1">
          <a:off x="9639300" y="15660954"/>
          <a:ext cx="8382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69042</xdr:rowOff>
    </xdr:from>
    <xdr:ext cx="599010" cy="259045"/>
    <xdr:sp macro="" textlink="">
      <xdr:nvSpPr>
        <xdr:cNvPr id="440" name="土木費平均値テキスト">
          <a:extLst>
            <a:ext uri="{FF2B5EF4-FFF2-40B4-BE49-F238E27FC236}">
              <a16:creationId xmlns:a16="http://schemas.microsoft.com/office/drawing/2014/main" id="{00000000-0008-0000-0700-0000B8010000}"/>
            </a:ext>
          </a:extLst>
        </xdr:cNvPr>
        <xdr:cNvSpPr txBox="1"/>
      </xdr:nvSpPr>
      <xdr:spPr>
        <a:xfrm>
          <a:off x="10528300" y="1584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90615</xdr:rowOff>
    </xdr:from>
    <xdr:to>
      <xdr:col>55</xdr:col>
      <xdr:colOff>50800</xdr:colOff>
      <xdr:row>93</xdr:row>
      <xdr:rowOff>20765</xdr:rowOff>
    </xdr:to>
    <xdr:sp macro="" textlink="">
      <xdr:nvSpPr>
        <xdr:cNvPr id="441" name="フローチャート: 判断 440">
          <a:extLst>
            <a:ext uri="{FF2B5EF4-FFF2-40B4-BE49-F238E27FC236}">
              <a16:creationId xmlns:a16="http://schemas.microsoft.com/office/drawing/2014/main" id="{00000000-0008-0000-0700-0000B9010000}"/>
            </a:ext>
          </a:extLst>
        </xdr:cNvPr>
        <xdr:cNvSpPr/>
      </xdr:nvSpPr>
      <xdr:spPr>
        <a:xfrm>
          <a:off x="10426700" y="158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97980</xdr:rowOff>
    </xdr:from>
    <xdr:to>
      <xdr:col>50</xdr:col>
      <xdr:colOff>114300</xdr:colOff>
      <xdr:row>95</xdr:row>
      <xdr:rowOff>104611</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8750300" y="15871380"/>
          <a:ext cx="889000" cy="5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154166</xdr:rowOff>
    </xdr:from>
    <xdr:to>
      <xdr:col>50</xdr:col>
      <xdr:colOff>165100</xdr:colOff>
      <xdr:row>94</xdr:row>
      <xdr:rowOff>84316</xdr:rowOff>
    </xdr:to>
    <xdr:sp macro="" textlink="">
      <xdr:nvSpPr>
        <xdr:cNvPr id="443" name="フローチャート: 判断 442">
          <a:extLst>
            <a:ext uri="{FF2B5EF4-FFF2-40B4-BE49-F238E27FC236}">
              <a16:creationId xmlns:a16="http://schemas.microsoft.com/office/drawing/2014/main" id="{00000000-0008-0000-0700-0000BB010000}"/>
            </a:ext>
          </a:extLst>
        </xdr:cNvPr>
        <xdr:cNvSpPr/>
      </xdr:nvSpPr>
      <xdr:spPr>
        <a:xfrm>
          <a:off x="9588500" y="1609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94</xdr:row>
      <xdr:rowOff>75443</xdr:rowOff>
    </xdr:from>
    <xdr:ext cx="599010"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9327095" y="161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152845</xdr:rowOff>
    </xdr:from>
    <xdr:to>
      <xdr:col>45</xdr:col>
      <xdr:colOff>177800</xdr:colOff>
      <xdr:row>95</xdr:row>
      <xdr:rowOff>104611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7861300" y="15583345"/>
          <a:ext cx="889000" cy="80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26549</xdr:rowOff>
    </xdr:from>
    <xdr:to>
      <xdr:col>46</xdr:col>
      <xdr:colOff>38100</xdr:colOff>
      <xdr:row>95</xdr:row>
      <xdr:rowOff>128149</xdr:rowOff>
    </xdr:to>
    <xdr:sp macro="" textlink="">
      <xdr:nvSpPr>
        <xdr:cNvPr id="446" name="フローチャート: 判断 445">
          <a:extLst>
            <a:ext uri="{FF2B5EF4-FFF2-40B4-BE49-F238E27FC236}">
              <a16:creationId xmlns:a16="http://schemas.microsoft.com/office/drawing/2014/main" id="{00000000-0008-0000-0700-0000BE010000}"/>
            </a:ext>
          </a:extLst>
        </xdr:cNvPr>
        <xdr:cNvSpPr/>
      </xdr:nvSpPr>
      <xdr:spPr>
        <a:xfrm>
          <a:off x="8699500" y="163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144676</xdr:rowOff>
    </xdr:from>
    <xdr:ext cx="599010"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8450795" y="160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152845</xdr:rowOff>
    </xdr:from>
    <xdr:to>
      <xdr:col>41</xdr:col>
      <xdr:colOff>50800</xdr:colOff>
      <xdr:row>96</xdr:row>
      <xdr:rowOff>17684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6972300" y="15583345"/>
          <a:ext cx="889000" cy="89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125819</xdr:rowOff>
    </xdr:from>
    <xdr:to>
      <xdr:col>41</xdr:col>
      <xdr:colOff>101600</xdr:colOff>
      <xdr:row>93</xdr:row>
      <xdr:rowOff>55969</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7810500" y="1589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47096</xdr:rowOff>
    </xdr:from>
    <xdr:ext cx="599010"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7561795" y="15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131363</xdr:rowOff>
    </xdr:from>
    <xdr:to>
      <xdr:col>36</xdr:col>
      <xdr:colOff>165100</xdr:colOff>
      <xdr:row>95</xdr:row>
      <xdr:rowOff>61513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6921500" y="1624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78040</xdr:rowOff>
    </xdr:from>
    <xdr:ext cx="599010"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672795" y="160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8204</xdr:rowOff>
    </xdr:from>
    <xdr:to>
      <xdr:col>55</xdr:col>
      <xdr:colOff>50800</xdr:colOff>
      <xdr:row>91</xdr:row>
      <xdr:rowOff>109804</xdr:rowOff>
    </xdr:to>
    <xdr:sp macro="" textlink="">
      <xdr:nvSpPr>
        <xdr:cNvPr id="458" name="楕円 457">
          <a:extLst>
            <a:ext uri="{FF2B5EF4-FFF2-40B4-BE49-F238E27FC236}">
              <a16:creationId xmlns:a16="http://schemas.microsoft.com/office/drawing/2014/main" id="{00000000-0008-0000-0700-0000CA010000}"/>
            </a:ext>
          </a:extLst>
        </xdr:cNvPr>
        <xdr:cNvSpPr/>
      </xdr:nvSpPr>
      <xdr:spPr>
        <a:xfrm>
          <a:off x="10426700" y="156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31081</xdr:rowOff>
    </xdr:from>
    <xdr:ext cx="599010" cy="259045"/>
    <xdr:sp macro="" textlink="">
      <xdr:nvSpPr>
        <xdr:cNvPr id="459" name="土木費該当値テキスト">
          <a:extLst>
            <a:ext uri="{FF2B5EF4-FFF2-40B4-BE49-F238E27FC236}">
              <a16:creationId xmlns:a16="http://schemas.microsoft.com/office/drawing/2014/main" id="{00000000-0008-0000-0700-0000CB010000}"/>
            </a:ext>
          </a:extLst>
        </xdr:cNvPr>
        <xdr:cNvSpPr txBox="1"/>
      </xdr:nvSpPr>
      <xdr:spPr>
        <a:xfrm>
          <a:off x="10528300" y="1546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47180</xdr:rowOff>
    </xdr:from>
    <xdr:to>
      <xdr:col>50</xdr:col>
      <xdr:colOff>165100</xdr:colOff>
      <xdr:row>92</xdr:row>
      <xdr:rowOff>148780</xdr:rowOff>
    </xdr:to>
    <xdr:sp macro="" textlink="">
      <xdr:nvSpPr>
        <xdr:cNvPr id="460" name="楕円 459">
          <a:extLst>
            <a:ext uri="{FF2B5EF4-FFF2-40B4-BE49-F238E27FC236}">
              <a16:creationId xmlns:a16="http://schemas.microsoft.com/office/drawing/2014/main" id="{00000000-0008-0000-0700-0000CC010000}"/>
            </a:ext>
          </a:extLst>
        </xdr:cNvPr>
        <xdr:cNvSpPr/>
      </xdr:nvSpPr>
      <xdr:spPr>
        <a:xfrm>
          <a:off x="9588500" y="158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165307</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27095" y="155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53811</xdr:rowOff>
    </xdr:from>
    <xdr:to>
      <xdr:col>46</xdr:col>
      <xdr:colOff>38100</xdr:colOff>
      <xdr:row>95</xdr:row>
      <xdr:rowOff>155411</xdr:rowOff>
    </xdr:to>
    <xdr:sp macro="" textlink="">
      <xdr:nvSpPr>
        <xdr:cNvPr id="462" name="楕円 461">
          <a:extLst>
            <a:ext uri="{FF2B5EF4-FFF2-40B4-BE49-F238E27FC236}">
              <a16:creationId xmlns:a16="http://schemas.microsoft.com/office/drawing/2014/main" id="{00000000-0008-0000-0700-0000CE010000}"/>
            </a:ext>
          </a:extLst>
        </xdr:cNvPr>
        <xdr:cNvSpPr/>
      </xdr:nvSpPr>
      <xdr:spPr>
        <a:xfrm>
          <a:off x="8699500" y="163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146538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3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102045</xdr:rowOff>
    </xdr:from>
    <xdr:to>
      <xdr:col>41</xdr:col>
      <xdr:colOff>101600</xdr:colOff>
      <xdr:row>91</xdr:row>
      <xdr:rowOff>32195</xdr:rowOff>
    </xdr:to>
    <xdr:sp macro="" textlink="">
      <xdr:nvSpPr>
        <xdr:cNvPr id="464" name="楕円 463">
          <a:extLst>
            <a:ext uri="{FF2B5EF4-FFF2-40B4-BE49-F238E27FC236}">
              <a16:creationId xmlns:a16="http://schemas.microsoft.com/office/drawing/2014/main" id="{00000000-0008-0000-0700-0000D0010000}"/>
            </a:ext>
          </a:extLst>
        </xdr:cNvPr>
        <xdr:cNvSpPr/>
      </xdr:nvSpPr>
      <xdr:spPr>
        <a:xfrm>
          <a:off x="7810500" y="1553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48722</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61795" y="1530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138334</xdr:rowOff>
    </xdr:from>
    <xdr:to>
      <xdr:col>36</xdr:col>
      <xdr:colOff>165100</xdr:colOff>
      <xdr:row>96</xdr:row>
      <xdr:rowOff>68484</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6921500" y="164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59611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5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8" name="正方形/長方形 467">
          <a:extLst>
            <a:ext uri="{FF2B5EF4-FFF2-40B4-BE49-F238E27FC236}">
              <a16:creationId xmlns:a16="http://schemas.microsoft.com/office/drawing/2014/main" id="{00000000-0008-0000-0700-0000D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69" name="正方形/長方形 468">
          <a:extLst>
            <a:ext uri="{FF2B5EF4-FFF2-40B4-BE49-F238E27FC236}">
              <a16:creationId xmlns:a16="http://schemas.microsoft.com/office/drawing/2014/main" id="{00000000-0008-0000-0700-0000D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0" name="正方形/長方形 469">
          <a:extLst>
            <a:ext uri="{FF2B5EF4-FFF2-40B4-BE49-F238E27FC236}">
              <a16:creationId xmlns:a16="http://schemas.microsoft.com/office/drawing/2014/main" id="{00000000-0008-0000-0700-0000D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1" name="正方形/長方形 470">
          <a:extLst>
            <a:ext uri="{FF2B5EF4-FFF2-40B4-BE49-F238E27FC236}">
              <a16:creationId xmlns:a16="http://schemas.microsoft.com/office/drawing/2014/main" id="{00000000-0008-0000-0700-0000D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2" name="正方形/長方形 471">
          <a:extLst>
            <a:ext uri="{FF2B5EF4-FFF2-40B4-BE49-F238E27FC236}">
              <a16:creationId xmlns:a16="http://schemas.microsoft.com/office/drawing/2014/main" id="{00000000-0008-0000-0700-0000D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3" name="正方形/長方形 472">
          <a:extLst>
            <a:ext uri="{FF2B5EF4-FFF2-40B4-BE49-F238E27FC236}">
              <a16:creationId xmlns:a16="http://schemas.microsoft.com/office/drawing/2014/main" id="{00000000-0008-0000-0700-0000D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7" name="警察費グラフ枠">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85751</xdr:rowOff>
    </xdr:from>
    <xdr:to>
      <xdr:col>85</xdr:col>
      <xdr:colOff>126364</xdr:colOff>
      <xdr:row>35</xdr:row>
      <xdr:rowOff>168961</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flipV="1">
          <a:off x="16317595" y="5400701"/>
          <a:ext cx="1269" cy="76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1338</xdr:rowOff>
    </xdr:from>
    <xdr:ext cx="534377" cy="259045"/>
    <xdr:sp macro="" textlink="">
      <xdr:nvSpPr>
        <xdr:cNvPr id="489" name="警察費最小値テキスト">
          <a:extLst>
            <a:ext uri="{FF2B5EF4-FFF2-40B4-BE49-F238E27FC236}">
              <a16:creationId xmlns:a16="http://schemas.microsoft.com/office/drawing/2014/main" id="{00000000-0008-0000-0700-0000E9010000}"/>
            </a:ext>
          </a:extLst>
        </xdr:cNvPr>
        <xdr:cNvSpPr txBox="1"/>
      </xdr:nvSpPr>
      <xdr:spPr>
        <a:xfrm>
          <a:off x="16370300" y="61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168961</xdr:rowOff>
    </xdr:from>
    <xdr:to>
      <xdr:col>86</xdr:col>
      <xdr:colOff>25400</xdr:colOff>
      <xdr:row>35</xdr:row>
      <xdr:rowOff>168961</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6230600" y="616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32428</xdr:rowOff>
    </xdr:from>
    <xdr:ext cx="534377" cy="259045"/>
    <xdr:sp macro="" textlink="">
      <xdr:nvSpPr>
        <xdr:cNvPr id="491" name="警察費最大値テキスト">
          <a:extLst>
            <a:ext uri="{FF2B5EF4-FFF2-40B4-BE49-F238E27FC236}">
              <a16:creationId xmlns:a16="http://schemas.microsoft.com/office/drawing/2014/main" id="{00000000-0008-0000-0700-0000EB010000}"/>
            </a:ext>
          </a:extLst>
        </xdr:cNvPr>
        <xdr:cNvSpPr txBox="1"/>
      </xdr:nvSpPr>
      <xdr:spPr>
        <a:xfrm>
          <a:off x="16370300" y="51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85751</xdr:rowOff>
    </xdr:from>
    <xdr:to>
      <xdr:col>86</xdr:col>
      <xdr:colOff>25400</xdr:colOff>
      <xdr:row>31</xdr:row>
      <xdr:rowOff>85751</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6230600" y="540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51918</xdr:rowOff>
    </xdr:from>
    <xdr:to>
      <xdr:col>85</xdr:col>
      <xdr:colOff>127000</xdr:colOff>
      <xdr:row>38</xdr:row>
      <xdr:rowOff>166446</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flipV="1">
          <a:off x="15481300" y="5709768"/>
          <a:ext cx="838200" cy="97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5148</xdr:rowOff>
    </xdr:from>
    <xdr:ext cx="534377" cy="259045"/>
    <xdr:sp macro="" textlink="">
      <xdr:nvSpPr>
        <xdr:cNvPr id="494" name="警察費平均値テキスト">
          <a:extLst>
            <a:ext uri="{FF2B5EF4-FFF2-40B4-BE49-F238E27FC236}">
              <a16:creationId xmlns:a16="http://schemas.microsoft.com/office/drawing/2014/main" id="{00000000-0008-0000-0700-0000EE010000}"/>
            </a:ext>
          </a:extLst>
        </xdr:cNvPr>
        <xdr:cNvSpPr txBox="1"/>
      </xdr:nvSpPr>
      <xdr:spPr>
        <a:xfrm>
          <a:off x="16370300" y="566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26721</xdr:rowOff>
    </xdr:from>
    <xdr:to>
      <xdr:col>85</xdr:col>
      <xdr:colOff>177800</xdr:colOff>
      <xdr:row>33</xdr:row>
      <xdr:rowOff>128321</xdr:rowOff>
    </xdr:to>
    <xdr:sp macro="" textlink="">
      <xdr:nvSpPr>
        <xdr:cNvPr id="495" name="フローチャート: 判断 494">
          <a:extLst>
            <a:ext uri="{FF2B5EF4-FFF2-40B4-BE49-F238E27FC236}">
              <a16:creationId xmlns:a16="http://schemas.microsoft.com/office/drawing/2014/main" id="{00000000-0008-0000-0700-0000EF010000}"/>
            </a:ext>
          </a:extLst>
        </xdr:cNvPr>
        <xdr:cNvSpPr/>
      </xdr:nvSpPr>
      <xdr:spPr>
        <a:xfrm>
          <a:off x="16268700" y="56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166446</xdr:rowOff>
    </xdr:from>
    <xdr:to>
      <xdr:col>81</xdr:col>
      <xdr:colOff>50800</xdr:colOff>
      <xdr:row>39</xdr:row>
      <xdr:rowOff>53289</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flipV="1">
          <a:off x="14592300" y="668154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152908</xdr:rowOff>
    </xdr:from>
    <xdr:to>
      <xdr:col>81</xdr:col>
      <xdr:colOff>101600</xdr:colOff>
      <xdr:row>38</xdr:row>
      <xdr:rowOff>83058</xdr:rowOff>
    </xdr:to>
    <xdr:sp macro="" textlink="">
      <xdr:nvSpPr>
        <xdr:cNvPr id="497" name="フローチャート: 判断 496">
          <a:extLst>
            <a:ext uri="{FF2B5EF4-FFF2-40B4-BE49-F238E27FC236}">
              <a16:creationId xmlns:a16="http://schemas.microsoft.com/office/drawing/2014/main" id="{00000000-0008-0000-0700-0000F1010000}"/>
            </a:ext>
          </a:extLst>
        </xdr:cNvPr>
        <xdr:cNvSpPr/>
      </xdr:nvSpPr>
      <xdr:spPr>
        <a:xfrm>
          <a:off x="15430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99585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52014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127584</xdr:rowOff>
    </xdr:from>
    <xdr:to>
      <xdr:col>76</xdr:col>
      <xdr:colOff>114300</xdr:colOff>
      <xdr:row>39</xdr:row>
      <xdr:rowOff>53289</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3703300" y="5613984"/>
          <a:ext cx="889000" cy="11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129362</xdr:rowOff>
    </xdr:from>
    <xdr:to>
      <xdr:col>76</xdr:col>
      <xdr:colOff>165100</xdr:colOff>
      <xdr:row>39</xdr:row>
      <xdr:rowOff>59512</xdr:rowOff>
    </xdr:to>
    <xdr:sp macro="" textlink="">
      <xdr:nvSpPr>
        <xdr:cNvPr id="500" name="フローチャート: 判断 499">
          <a:extLst>
            <a:ext uri="{FF2B5EF4-FFF2-40B4-BE49-F238E27FC236}">
              <a16:creationId xmlns:a16="http://schemas.microsoft.com/office/drawing/2014/main" id="{00000000-0008-0000-0700-0000F4010000}"/>
            </a:ext>
          </a:extLst>
        </xdr:cNvPr>
        <xdr:cNvSpPr/>
      </xdr:nvSpPr>
      <xdr:spPr>
        <a:xfrm>
          <a:off x="14541500" y="66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76039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4325111" y="64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127584</xdr:rowOff>
    </xdr:from>
    <xdr:to>
      <xdr:col>71</xdr:col>
      <xdr:colOff>177800</xdr:colOff>
      <xdr:row>38</xdr:row>
      <xdr:rowOff>103124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2814300" y="5613984"/>
          <a:ext cx="889000" cy="10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164567</xdr:rowOff>
    </xdr:from>
    <xdr:to>
      <xdr:col>72</xdr:col>
      <xdr:colOff>38100</xdr:colOff>
      <xdr:row>37</xdr:row>
      <xdr:rowOff>94717</xdr:rowOff>
    </xdr:to>
    <xdr:sp macro="" textlink="">
      <xdr:nvSpPr>
        <xdr:cNvPr id="503" name="フローチャート: 判断 502">
          <a:extLst>
            <a:ext uri="{FF2B5EF4-FFF2-40B4-BE49-F238E27FC236}">
              <a16:creationId xmlns:a16="http://schemas.microsoft.com/office/drawing/2014/main" id="{00000000-0008-0000-0700-0000F7010000}"/>
            </a:ext>
          </a:extLst>
        </xdr:cNvPr>
        <xdr:cNvSpPr/>
      </xdr:nvSpPr>
      <xdr:spPr>
        <a:xfrm>
          <a:off x="13652500" y="633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85844</xdr:rowOff>
    </xdr:from>
    <xdr:ext cx="534377"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3436111" y="64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147193</xdr:rowOff>
    </xdr:from>
    <xdr:to>
      <xdr:col>67</xdr:col>
      <xdr:colOff>101600</xdr:colOff>
      <xdr:row>39</xdr:row>
      <xdr:rowOff>77343</xdr:rowOff>
    </xdr:to>
    <xdr:sp macro="" textlink="">
      <xdr:nvSpPr>
        <xdr:cNvPr id="505" name="フローチャート: 判断 504">
          <a:extLst>
            <a:ext uri="{FF2B5EF4-FFF2-40B4-BE49-F238E27FC236}">
              <a16:creationId xmlns:a16="http://schemas.microsoft.com/office/drawing/2014/main" id="{00000000-0008-0000-0700-0000F9010000}"/>
            </a:ext>
          </a:extLst>
        </xdr:cNvPr>
        <xdr:cNvSpPr/>
      </xdr:nvSpPr>
      <xdr:spPr>
        <a:xfrm>
          <a:off x="12763500" y="666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68470</xdr:rowOff>
    </xdr:from>
    <xdr:ext cx="534377"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547111" y="67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1118</xdr:rowOff>
    </xdr:from>
    <xdr:to>
      <xdr:col>85</xdr:col>
      <xdr:colOff>177800</xdr:colOff>
      <xdr:row>33</xdr:row>
      <xdr:rowOff>102718</xdr:rowOff>
    </xdr:to>
    <xdr:sp macro="" textlink="">
      <xdr:nvSpPr>
        <xdr:cNvPr id="512" name="楕円 511">
          <a:extLst>
            <a:ext uri="{FF2B5EF4-FFF2-40B4-BE49-F238E27FC236}">
              <a16:creationId xmlns:a16="http://schemas.microsoft.com/office/drawing/2014/main" id="{00000000-0008-0000-0700-000000020000}"/>
            </a:ext>
          </a:extLst>
        </xdr:cNvPr>
        <xdr:cNvSpPr/>
      </xdr:nvSpPr>
      <xdr:spPr>
        <a:xfrm>
          <a:off x="16268700" y="56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23995</xdr:rowOff>
    </xdr:from>
    <xdr:ext cx="534377" cy="259045"/>
    <xdr:sp macro="" textlink="">
      <xdr:nvSpPr>
        <xdr:cNvPr id="513" name="警察費該当値テキスト">
          <a:extLst>
            <a:ext uri="{FF2B5EF4-FFF2-40B4-BE49-F238E27FC236}">
              <a16:creationId xmlns:a16="http://schemas.microsoft.com/office/drawing/2014/main" id="{00000000-0008-0000-0700-000001020000}"/>
            </a:ext>
          </a:extLst>
        </xdr:cNvPr>
        <xdr:cNvSpPr txBox="1"/>
      </xdr:nvSpPr>
      <xdr:spPr>
        <a:xfrm>
          <a:off x="16370300" y="55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115646</xdr:rowOff>
    </xdr:from>
    <xdr:to>
      <xdr:col>81</xdr:col>
      <xdr:colOff>101600</xdr:colOff>
      <xdr:row>39</xdr:row>
      <xdr:rowOff>45796</xdr:rowOff>
    </xdr:to>
    <xdr:sp macro="" textlink="">
      <xdr:nvSpPr>
        <xdr:cNvPr id="514" name="楕円 513">
          <a:extLst>
            <a:ext uri="{FF2B5EF4-FFF2-40B4-BE49-F238E27FC236}">
              <a16:creationId xmlns:a16="http://schemas.microsoft.com/office/drawing/2014/main" id="{00000000-0008-0000-0700-000002020000}"/>
            </a:ext>
          </a:extLst>
        </xdr:cNvPr>
        <xdr:cNvSpPr/>
      </xdr:nvSpPr>
      <xdr:spPr>
        <a:xfrm>
          <a:off x="15430500" y="66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36923</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7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2489</xdr:rowOff>
    </xdr:from>
    <xdr:to>
      <xdr:col>76</xdr:col>
      <xdr:colOff>165100</xdr:colOff>
      <xdr:row>39</xdr:row>
      <xdr:rowOff>104089</xdr:rowOff>
    </xdr:to>
    <xdr:sp macro="" textlink="">
      <xdr:nvSpPr>
        <xdr:cNvPr id="516" name="楕円 515">
          <a:extLst>
            <a:ext uri="{FF2B5EF4-FFF2-40B4-BE49-F238E27FC236}">
              <a16:creationId xmlns:a16="http://schemas.microsoft.com/office/drawing/2014/main" id="{00000000-0008-0000-0700-000004020000}"/>
            </a:ext>
          </a:extLst>
        </xdr:cNvPr>
        <xdr:cNvSpPr/>
      </xdr:nvSpPr>
      <xdr:spPr>
        <a:xfrm>
          <a:off x="14541500" y="66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95216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7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76784</xdr:rowOff>
    </xdr:from>
    <xdr:to>
      <xdr:col>72</xdr:col>
      <xdr:colOff>38100</xdr:colOff>
      <xdr:row>33</xdr:row>
      <xdr:rowOff>6934</xdr:rowOff>
    </xdr:to>
    <xdr:sp macro="" textlink="">
      <xdr:nvSpPr>
        <xdr:cNvPr id="518" name="楕円 517">
          <a:extLst>
            <a:ext uri="{FF2B5EF4-FFF2-40B4-BE49-F238E27FC236}">
              <a16:creationId xmlns:a16="http://schemas.microsoft.com/office/drawing/2014/main" id="{00000000-0008-0000-0700-000006020000}"/>
            </a:ext>
          </a:extLst>
        </xdr:cNvPr>
        <xdr:cNvSpPr/>
      </xdr:nvSpPr>
      <xdr:spPr>
        <a:xfrm>
          <a:off x="13652500" y="55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23461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3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52324</xdr:rowOff>
    </xdr:from>
    <xdr:to>
      <xdr:col>67</xdr:col>
      <xdr:colOff>101600</xdr:colOff>
      <xdr:row>38</xdr:row>
      <xdr:rowOff>153924</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12763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34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2" name="正方形/長方形 521">
          <a:extLst>
            <a:ext uri="{FF2B5EF4-FFF2-40B4-BE49-F238E27FC236}">
              <a16:creationId xmlns:a16="http://schemas.microsoft.com/office/drawing/2014/main" id="{00000000-0008-0000-0700-00000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3" name="正方形/長方形 522">
          <a:extLst>
            <a:ext uri="{FF2B5EF4-FFF2-40B4-BE49-F238E27FC236}">
              <a16:creationId xmlns:a16="http://schemas.microsoft.com/office/drawing/2014/main" id="{00000000-0008-0000-0700-00000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4" name="正方形/長方形 523">
          <a:extLst>
            <a:ext uri="{FF2B5EF4-FFF2-40B4-BE49-F238E27FC236}">
              <a16:creationId xmlns:a16="http://schemas.microsoft.com/office/drawing/2014/main" id="{00000000-0008-0000-0700-00000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5" name="正方形/長方形 524">
          <a:extLst>
            <a:ext uri="{FF2B5EF4-FFF2-40B4-BE49-F238E27FC236}">
              <a16:creationId xmlns:a16="http://schemas.microsoft.com/office/drawing/2014/main" id="{00000000-0008-0000-0700-00000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6" name="正方形/長方形 525">
          <a:extLst>
            <a:ext uri="{FF2B5EF4-FFF2-40B4-BE49-F238E27FC236}">
              <a16:creationId xmlns:a16="http://schemas.microsoft.com/office/drawing/2014/main" id="{00000000-0008-0000-0700-00000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7" name="正方形/長方形 526">
          <a:extLst>
            <a:ext uri="{FF2B5EF4-FFF2-40B4-BE49-F238E27FC236}">
              <a16:creationId xmlns:a16="http://schemas.microsoft.com/office/drawing/2014/main" id="{00000000-0008-0000-0700-00000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教育費グラフ枠">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130404</xdr:rowOff>
    </xdr:from>
    <xdr:to>
      <xdr:col>85</xdr:col>
      <xdr:colOff>126364</xdr:colOff>
      <xdr:row>54</xdr:row>
      <xdr:rowOff>122631</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flipV="1">
          <a:off x="16317595" y="8874354"/>
          <a:ext cx="1269" cy="506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126458</xdr:rowOff>
    </xdr:from>
    <xdr:ext cx="599010" cy="259045"/>
    <xdr:sp macro="" textlink="">
      <xdr:nvSpPr>
        <xdr:cNvPr id="545" name="教育費最小値テキスト">
          <a:extLst>
            <a:ext uri="{FF2B5EF4-FFF2-40B4-BE49-F238E27FC236}">
              <a16:creationId xmlns:a16="http://schemas.microsoft.com/office/drawing/2014/main" id="{00000000-0008-0000-0700-000021020000}"/>
            </a:ext>
          </a:extLst>
        </xdr:cNvPr>
        <xdr:cNvSpPr txBox="1"/>
      </xdr:nvSpPr>
      <xdr:spPr>
        <a:xfrm>
          <a:off x="16370300" y="93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122631</xdr:rowOff>
    </xdr:from>
    <xdr:to>
      <xdr:col>86</xdr:col>
      <xdr:colOff>25400</xdr:colOff>
      <xdr:row>54</xdr:row>
      <xdr:rowOff>122631</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6230600" y="938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77081</xdr:rowOff>
    </xdr:from>
    <xdr:ext cx="599010" cy="259045"/>
    <xdr:sp macro="" textlink="">
      <xdr:nvSpPr>
        <xdr:cNvPr id="547" name="教育費最大値テキスト">
          <a:extLst>
            <a:ext uri="{FF2B5EF4-FFF2-40B4-BE49-F238E27FC236}">
              <a16:creationId xmlns:a16="http://schemas.microsoft.com/office/drawing/2014/main" id="{00000000-0008-0000-0700-000023020000}"/>
            </a:ext>
          </a:extLst>
        </xdr:cNvPr>
        <xdr:cNvSpPr txBox="1"/>
      </xdr:nvSpPr>
      <xdr:spPr>
        <a:xfrm>
          <a:off x="16370300" y="864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130404</xdr:rowOff>
    </xdr:from>
    <xdr:to>
      <xdr:col>86</xdr:col>
      <xdr:colOff>25400</xdr:colOff>
      <xdr:row>51</xdr:row>
      <xdr:rowOff>130404</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6230600" y="887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69520</xdr:rowOff>
    </xdr:from>
    <xdr:to>
      <xdr:col>85</xdr:col>
      <xdr:colOff>127000</xdr:colOff>
      <xdr:row>57</xdr:row>
      <xdr:rowOff>131394</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flipV="1">
          <a:off x="15481300" y="8984920"/>
          <a:ext cx="838200" cy="91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73423</xdr:rowOff>
    </xdr:from>
    <xdr:ext cx="599010" cy="259045"/>
    <xdr:sp macro="" textlink="">
      <xdr:nvSpPr>
        <xdr:cNvPr id="550" name="教育費平均値テキスト">
          <a:extLst>
            <a:ext uri="{FF2B5EF4-FFF2-40B4-BE49-F238E27FC236}">
              <a16:creationId xmlns:a16="http://schemas.microsoft.com/office/drawing/2014/main" id="{00000000-0008-0000-0700-000026020000}"/>
            </a:ext>
          </a:extLst>
        </xdr:cNvPr>
        <xdr:cNvSpPr txBox="1"/>
      </xdr:nvSpPr>
      <xdr:spPr>
        <a:xfrm>
          <a:off x="16370300" y="8988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94996</xdr:rowOff>
    </xdr:from>
    <xdr:to>
      <xdr:col>85</xdr:col>
      <xdr:colOff>177800</xdr:colOff>
      <xdr:row>53</xdr:row>
      <xdr:rowOff>25146</xdr:rowOff>
    </xdr:to>
    <xdr:sp macro="" textlink="">
      <xdr:nvSpPr>
        <xdr:cNvPr id="551" name="フローチャート: 判断 550">
          <a:extLst>
            <a:ext uri="{FF2B5EF4-FFF2-40B4-BE49-F238E27FC236}">
              <a16:creationId xmlns:a16="http://schemas.microsoft.com/office/drawing/2014/main" id="{00000000-0008-0000-0700-000027020000}"/>
            </a:ext>
          </a:extLst>
        </xdr:cNvPr>
        <xdr:cNvSpPr/>
      </xdr:nvSpPr>
      <xdr:spPr>
        <a:xfrm>
          <a:off x="16268700" y="90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48337</xdr:rowOff>
    </xdr:from>
    <xdr:to>
      <xdr:col>81</xdr:col>
      <xdr:colOff>50800</xdr:colOff>
      <xdr:row>57</xdr:row>
      <xdr:rowOff>131394</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4592300" y="9820987"/>
          <a:ext cx="889000" cy="8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24740</xdr:rowOff>
    </xdr:from>
    <xdr:to>
      <xdr:col>81</xdr:col>
      <xdr:colOff>101600</xdr:colOff>
      <xdr:row>58</xdr:row>
      <xdr:rowOff>126340</xdr:rowOff>
    </xdr:to>
    <xdr:sp macro="" textlink="">
      <xdr:nvSpPr>
        <xdr:cNvPr id="553" name="フローチャート: 判断 552">
          <a:extLst>
            <a:ext uri="{FF2B5EF4-FFF2-40B4-BE49-F238E27FC236}">
              <a16:creationId xmlns:a16="http://schemas.microsoft.com/office/drawing/2014/main" id="{00000000-0008-0000-0700-000029020000}"/>
            </a:ext>
          </a:extLst>
        </xdr:cNvPr>
        <xdr:cNvSpPr/>
      </xdr:nvSpPr>
      <xdr:spPr>
        <a:xfrm>
          <a:off x="15430500" y="99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117467</xdr:rowOff>
    </xdr:from>
    <xdr:ext cx="599010"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169095" y="100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124003</xdr:rowOff>
    </xdr:from>
    <xdr:to>
      <xdr:col>76</xdr:col>
      <xdr:colOff>114300</xdr:colOff>
      <xdr:row>57</xdr:row>
      <xdr:rowOff>48337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3703300" y="9553753"/>
          <a:ext cx="889000" cy="26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152070</xdr:rowOff>
    </xdr:from>
    <xdr:to>
      <xdr:col>76</xdr:col>
      <xdr:colOff>165100</xdr:colOff>
      <xdr:row>57</xdr:row>
      <xdr:rowOff>82220</xdr:rowOff>
    </xdr:to>
    <xdr:sp macro="" textlink="">
      <xdr:nvSpPr>
        <xdr:cNvPr id="556" name="フローチャート: 判断 555">
          <a:extLst>
            <a:ext uri="{FF2B5EF4-FFF2-40B4-BE49-F238E27FC236}">
              <a16:creationId xmlns:a16="http://schemas.microsoft.com/office/drawing/2014/main" id="{00000000-0008-0000-0700-00002C020000}"/>
            </a:ext>
          </a:extLst>
        </xdr:cNvPr>
        <xdr:cNvSpPr/>
      </xdr:nvSpPr>
      <xdr:spPr>
        <a:xfrm>
          <a:off x="14541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98747</xdr:rowOff>
    </xdr:from>
    <xdr:ext cx="599010"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292795" y="952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124003</xdr:rowOff>
    </xdr:from>
    <xdr:to>
      <xdr:col>71</xdr:col>
      <xdr:colOff>177800</xdr:colOff>
      <xdr:row>56</xdr:row>
      <xdr:rowOff>132232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2814300" y="9553753"/>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108483</xdr:rowOff>
    </xdr:from>
    <xdr:to>
      <xdr:col>72</xdr:col>
      <xdr:colOff>38100</xdr:colOff>
      <xdr:row>57</xdr:row>
      <xdr:rowOff>38633</xdr:rowOff>
    </xdr:to>
    <xdr:sp macro="" textlink="">
      <xdr:nvSpPr>
        <xdr:cNvPr id="559" name="フローチャート: 判断 558">
          <a:extLst>
            <a:ext uri="{FF2B5EF4-FFF2-40B4-BE49-F238E27FC236}">
              <a16:creationId xmlns:a16="http://schemas.microsoft.com/office/drawing/2014/main" id="{00000000-0008-0000-0700-00002F020000}"/>
            </a:ext>
          </a:extLst>
        </xdr:cNvPr>
        <xdr:cNvSpPr/>
      </xdr:nvSpPr>
      <xdr:spPr>
        <a:xfrm>
          <a:off x="13652500" y="97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29760</xdr:rowOff>
    </xdr:from>
    <xdr:ext cx="599010"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03795" y="98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11405</xdr:rowOff>
    </xdr:from>
    <xdr:to>
      <xdr:col>67</xdr:col>
      <xdr:colOff>101600</xdr:colOff>
      <xdr:row>58</xdr:row>
      <xdr:rowOff>113005</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2763500" y="995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104132</xdr:rowOff>
    </xdr:from>
    <xdr:ext cx="599010"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14795" y="100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18720</xdr:rowOff>
    </xdr:from>
    <xdr:to>
      <xdr:col>85</xdr:col>
      <xdr:colOff>177800</xdr:colOff>
      <xdr:row>52</xdr:row>
      <xdr:rowOff>120320</xdr:rowOff>
    </xdr:to>
    <xdr:sp macro="" textlink="">
      <xdr:nvSpPr>
        <xdr:cNvPr id="568" name="楕円 567">
          <a:extLst>
            <a:ext uri="{FF2B5EF4-FFF2-40B4-BE49-F238E27FC236}">
              <a16:creationId xmlns:a16="http://schemas.microsoft.com/office/drawing/2014/main" id="{00000000-0008-0000-0700-000038020000}"/>
            </a:ext>
          </a:extLst>
        </xdr:cNvPr>
        <xdr:cNvSpPr/>
      </xdr:nvSpPr>
      <xdr:spPr>
        <a:xfrm>
          <a:off x="16268700" y="89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105097</xdr:rowOff>
    </xdr:from>
    <xdr:ext cx="599010" cy="259045"/>
    <xdr:sp macro="" textlink="">
      <xdr:nvSpPr>
        <xdr:cNvPr id="569" name="教育費該当値テキスト">
          <a:extLst>
            <a:ext uri="{FF2B5EF4-FFF2-40B4-BE49-F238E27FC236}">
              <a16:creationId xmlns:a16="http://schemas.microsoft.com/office/drawing/2014/main" id="{00000000-0008-0000-0700-000039020000}"/>
            </a:ext>
          </a:extLst>
        </xdr:cNvPr>
        <xdr:cNvSpPr txBox="1"/>
      </xdr:nvSpPr>
      <xdr:spPr>
        <a:xfrm>
          <a:off x="16370300" y="88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80594</xdr:rowOff>
    </xdr:from>
    <xdr:to>
      <xdr:col>81</xdr:col>
      <xdr:colOff>101600</xdr:colOff>
      <xdr:row>58</xdr:row>
      <xdr:rowOff>10744</xdr:rowOff>
    </xdr:to>
    <xdr:sp macro="" textlink="">
      <xdr:nvSpPr>
        <xdr:cNvPr id="570" name="楕円 569">
          <a:extLst>
            <a:ext uri="{FF2B5EF4-FFF2-40B4-BE49-F238E27FC236}">
              <a16:creationId xmlns:a16="http://schemas.microsoft.com/office/drawing/2014/main" id="{00000000-0008-0000-0700-00003A020000}"/>
            </a:ext>
          </a:extLst>
        </xdr:cNvPr>
        <xdr:cNvSpPr/>
      </xdr:nvSpPr>
      <xdr:spPr>
        <a:xfrm>
          <a:off x="15430500" y="98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27271</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62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168987</xdr:rowOff>
    </xdr:from>
    <xdr:to>
      <xdr:col>76</xdr:col>
      <xdr:colOff>165100</xdr:colOff>
      <xdr:row>57</xdr:row>
      <xdr:rowOff>99137</xdr:rowOff>
    </xdr:to>
    <xdr:sp macro="" textlink="">
      <xdr:nvSpPr>
        <xdr:cNvPr id="572" name="楕円 571">
          <a:extLst>
            <a:ext uri="{FF2B5EF4-FFF2-40B4-BE49-F238E27FC236}">
              <a16:creationId xmlns:a16="http://schemas.microsoft.com/office/drawing/2014/main" id="{00000000-0008-0000-0700-00003C020000}"/>
            </a:ext>
          </a:extLst>
        </xdr:cNvPr>
        <xdr:cNvSpPr/>
      </xdr:nvSpPr>
      <xdr:spPr>
        <a:xfrm>
          <a:off x="14541500" y="97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90264</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86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73203</xdr:rowOff>
    </xdr:from>
    <xdr:to>
      <xdr:col>72</xdr:col>
      <xdr:colOff>38100</xdr:colOff>
      <xdr:row>56</xdr:row>
      <xdr:rowOff>3353</xdr:rowOff>
    </xdr:to>
    <xdr:sp macro="" textlink="">
      <xdr:nvSpPr>
        <xdr:cNvPr id="574" name="楕円 573">
          <a:extLst>
            <a:ext uri="{FF2B5EF4-FFF2-40B4-BE49-F238E27FC236}">
              <a16:creationId xmlns:a16="http://schemas.microsoft.com/office/drawing/2014/main" id="{00000000-0008-0000-0700-00003E020000}"/>
            </a:ext>
          </a:extLst>
        </xdr:cNvPr>
        <xdr:cNvSpPr/>
      </xdr:nvSpPr>
      <xdr:spPr>
        <a:xfrm>
          <a:off x="13652500" y="95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19880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03795" y="927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81432</xdr:rowOff>
    </xdr:from>
    <xdr:to>
      <xdr:col>67</xdr:col>
      <xdr:colOff>101600</xdr:colOff>
      <xdr:row>57</xdr:row>
      <xdr:rowOff>11582</xdr:rowOff>
    </xdr:to>
    <xdr:sp macro="" textlink="">
      <xdr:nvSpPr>
        <xdr:cNvPr id="576" name="楕円 575">
          <a:extLst>
            <a:ext uri="{FF2B5EF4-FFF2-40B4-BE49-F238E27FC236}">
              <a16:creationId xmlns:a16="http://schemas.microsoft.com/office/drawing/2014/main" id="{00000000-0008-0000-0700-000040020000}"/>
            </a:ext>
          </a:extLst>
        </xdr:cNvPr>
        <xdr:cNvSpPr/>
      </xdr:nvSpPr>
      <xdr:spPr>
        <a:xfrm>
          <a:off x="12763500" y="96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28109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14795" y="945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7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700-00004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0" name="正方形/長方形 579">
          <a:extLst>
            <a:ext uri="{FF2B5EF4-FFF2-40B4-BE49-F238E27FC236}">
              <a16:creationId xmlns:a16="http://schemas.microsoft.com/office/drawing/2014/main" id="{00000000-0008-0000-0700-00004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1" name="正方形/長方形 580">
          <a:extLst>
            <a:ext uri="{FF2B5EF4-FFF2-40B4-BE49-F238E27FC236}">
              <a16:creationId xmlns:a16="http://schemas.microsoft.com/office/drawing/2014/main" id="{00000000-0008-0000-0700-00004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2" name="正方形/長方形 581">
          <a:extLst>
            <a:ext uri="{FF2B5EF4-FFF2-40B4-BE49-F238E27FC236}">
              <a16:creationId xmlns:a16="http://schemas.microsoft.com/office/drawing/2014/main" id="{00000000-0008-0000-0700-00004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3" name="正方形/長方形 582">
          <a:extLst>
            <a:ext uri="{FF2B5EF4-FFF2-40B4-BE49-F238E27FC236}">
              <a16:creationId xmlns:a16="http://schemas.microsoft.com/office/drawing/2014/main" id="{00000000-0008-0000-07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78</xdr:row>
      <xdr:rowOff>73677</xdr:rowOff>
    </xdr:from>
    <xdr:ext cx="467179"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978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災害復旧費グラフ枠">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161874</xdr:rowOff>
    </xdr:from>
    <xdr:to>
      <xdr:col>85</xdr:col>
      <xdr:colOff>126364</xdr:colOff>
      <xdr:row>79</xdr:row>
      <xdr:rowOff>864</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6317595" y="12163374"/>
          <a:ext cx="1269" cy="13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4691</xdr:rowOff>
    </xdr:from>
    <xdr:ext cx="469744" cy="259045"/>
    <xdr:sp macro="" textlink="">
      <xdr:nvSpPr>
        <xdr:cNvPr id="601" name="災害復旧費最小値テキスト">
          <a:extLst>
            <a:ext uri="{FF2B5EF4-FFF2-40B4-BE49-F238E27FC236}">
              <a16:creationId xmlns:a16="http://schemas.microsoft.com/office/drawing/2014/main" id="{00000000-0008-0000-0700-000059020000}"/>
            </a:ext>
          </a:extLst>
        </xdr:cNvPr>
        <xdr:cNvSpPr txBox="1"/>
      </xdr:nvSpPr>
      <xdr:spPr>
        <a:xfrm>
          <a:off x="16370300"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864</xdr:rowOff>
    </xdr:from>
    <xdr:to>
      <xdr:col>86</xdr:col>
      <xdr:colOff>25400</xdr:colOff>
      <xdr:row>79</xdr:row>
      <xdr:rowOff>864</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6230600" y="1354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108551</xdr:rowOff>
    </xdr:from>
    <xdr:ext cx="534377" cy="259045"/>
    <xdr:sp macro="" textlink="">
      <xdr:nvSpPr>
        <xdr:cNvPr id="603" name="災害復旧費最大値テキスト">
          <a:extLst>
            <a:ext uri="{FF2B5EF4-FFF2-40B4-BE49-F238E27FC236}">
              <a16:creationId xmlns:a16="http://schemas.microsoft.com/office/drawing/2014/main" id="{00000000-0008-0000-0700-00005B020000}"/>
            </a:ext>
          </a:extLst>
        </xdr:cNvPr>
        <xdr:cNvSpPr txBox="1"/>
      </xdr:nvSpPr>
      <xdr:spPr>
        <a:xfrm>
          <a:off x="16370300" y="11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161874</xdr:rowOff>
    </xdr:from>
    <xdr:to>
      <xdr:col>86</xdr:col>
      <xdr:colOff>25400</xdr:colOff>
      <xdr:row>70</xdr:row>
      <xdr:rowOff>161874</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6230600" y="1216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117830</xdr:rowOff>
    </xdr:from>
    <xdr:to>
      <xdr:col>85</xdr:col>
      <xdr:colOff>127000</xdr:colOff>
      <xdr:row>79</xdr:row>
      <xdr:rowOff>864</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5481300" y="13490930"/>
          <a:ext cx="8382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47312</xdr:rowOff>
    </xdr:from>
    <xdr:ext cx="534377" cy="259045"/>
    <xdr:sp macro="" textlink="">
      <xdr:nvSpPr>
        <xdr:cNvPr id="606" name="災害復旧費平均値テキスト">
          <a:extLst>
            <a:ext uri="{FF2B5EF4-FFF2-40B4-BE49-F238E27FC236}">
              <a16:creationId xmlns:a16="http://schemas.microsoft.com/office/drawing/2014/main" id="{00000000-0008-0000-0700-00005E020000}"/>
            </a:ext>
          </a:extLst>
        </xdr:cNvPr>
        <xdr:cNvSpPr txBox="1"/>
      </xdr:nvSpPr>
      <xdr:spPr>
        <a:xfrm>
          <a:off x="16370300" y="12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24434</xdr:rowOff>
    </xdr:from>
    <xdr:to>
      <xdr:col>85</xdr:col>
      <xdr:colOff>177800</xdr:colOff>
      <xdr:row>76</xdr:row>
      <xdr:rowOff>126034</xdr:rowOff>
    </xdr:to>
    <xdr:sp macro="" textlink="">
      <xdr:nvSpPr>
        <xdr:cNvPr id="607" name="フローチャート: 判断 606">
          <a:extLst>
            <a:ext uri="{FF2B5EF4-FFF2-40B4-BE49-F238E27FC236}">
              <a16:creationId xmlns:a16="http://schemas.microsoft.com/office/drawing/2014/main" id="{00000000-0008-0000-0700-00005F020000}"/>
            </a:ext>
          </a:extLst>
        </xdr:cNvPr>
        <xdr:cNvSpPr/>
      </xdr:nvSpPr>
      <xdr:spPr>
        <a:xfrm>
          <a:off x="16268700" y="1305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134062</xdr:rowOff>
    </xdr:from>
    <xdr:to>
      <xdr:col>81</xdr:col>
      <xdr:colOff>50800</xdr:colOff>
      <xdr:row>78</xdr:row>
      <xdr:rowOff>117830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4592300" y="13335712"/>
          <a:ext cx="889000" cy="1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67259</xdr:rowOff>
    </xdr:from>
    <xdr:to>
      <xdr:col>81</xdr:col>
      <xdr:colOff>101600</xdr:colOff>
      <xdr:row>76</xdr:row>
      <xdr:rowOff>168859</xdr:rowOff>
    </xdr:to>
    <xdr:sp macro="" textlink="">
      <xdr:nvSpPr>
        <xdr:cNvPr id="609" name="フローチャート: 判断 608">
          <a:extLst>
            <a:ext uri="{FF2B5EF4-FFF2-40B4-BE49-F238E27FC236}">
              <a16:creationId xmlns:a16="http://schemas.microsoft.com/office/drawing/2014/main" id="{00000000-0008-0000-0700-000061020000}"/>
            </a:ext>
          </a:extLst>
        </xdr:cNvPr>
        <xdr:cNvSpPr/>
      </xdr:nvSpPr>
      <xdr:spPr>
        <a:xfrm>
          <a:off x="15430500" y="130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13936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01411" y="128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134062</xdr:rowOff>
    </xdr:from>
    <xdr:to>
      <xdr:col>76</xdr:col>
      <xdr:colOff>114300</xdr:colOff>
      <xdr:row>77</xdr:row>
      <xdr:rowOff>164007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3703300" y="13335712"/>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5690</xdr:rowOff>
    </xdr:from>
    <xdr:to>
      <xdr:col>76</xdr:col>
      <xdr:colOff>165100</xdr:colOff>
      <xdr:row>76</xdr:row>
      <xdr:rowOff>107290</xdr:rowOff>
    </xdr:to>
    <xdr:sp macro="" textlink="">
      <xdr:nvSpPr>
        <xdr:cNvPr id="612" name="フローチャート: 判断 611">
          <a:extLst>
            <a:ext uri="{FF2B5EF4-FFF2-40B4-BE49-F238E27FC236}">
              <a16:creationId xmlns:a16="http://schemas.microsoft.com/office/drawing/2014/main" id="{00000000-0008-0000-0700-000064020000}"/>
            </a:ext>
          </a:extLst>
        </xdr:cNvPr>
        <xdr:cNvSpPr/>
      </xdr:nvSpPr>
      <xdr:spPr>
        <a:xfrm>
          <a:off x="14541500" y="130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123817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140538</xdr:rowOff>
    </xdr:from>
    <xdr:to>
      <xdr:col>71</xdr:col>
      <xdr:colOff>177800</xdr:colOff>
      <xdr:row>77</xdr:row>
      <xdr:rowOff>164007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814300" y="12656388"/>
          <a:ext cx="889000" cy="7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23825</xdr:rowOff>
    </xdr:from>
    <xdr:to>
      <xdr:col>72</xdr:col>
      <xdr:colOff>38100</xdr:colOff>
      <xdr:row>78</xdr:row>
      <xdr:rowOff>125425</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3652500" y="133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116552</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68428" y="134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59029</xdr:rowOff>
    </xdr:from>
    <xdr:to>
      <xdr:col>67</xdr:col>
      <xdr:colOff>101600</xdr:colOff>
      <xdr:row>77</xdr:row>
      <xdr:rowOff>160629</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2763500" y="1326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151756</xdr:rowOff>
    </xdr:from>
    <xdr:ext cx="469744"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79428" y="1335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121514</xdr:rowOff>
    </xdr:from>
    <xdr:to>
      <xdr:col>85</xdr:col>
      <xdr:colOff>177800</xdr:colOff>
      <xdr:row>79</xdr:row>
      <xdr:rowOff>51664</xdr:rowOff>
    </xdr:to>
    <xdr:sp macro="" textlink="">
      <xdr:nvSpPr>
        <xdr:cNvPr id="624" name="楕円 623">
          <a:extLst>
            <a:ext uri="{FF2B5EF4-FFF2-40B4-BE49-F238E27FC236}">
              <a16:creationId xmlns:a16="http://schemas.microsoft.com/office/drawing/2014/main" id="{00000000-0008-0000-0700-000070020000}"/>
            </a:ext>
          </a:extLst>
        </xdr:cNvPr>
        <xdr:cNvSpPr/>
      </xdr:nvSpPr>
      <xdr:spPr>
        <a:xfrm>
          <a:off x="162687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36441</xdr:rowOff>
    </xdr:from>
    <xdr:ext cx="469744" cy="259045"/>
    <xdr:sp macro="" textlink="">
      <xdr:nvSpPr>
        <xdr:cNvPr id="625" name="災害復旧費該当値テキスト">
          <a:extLst>
            <a:ext uri="{FF2B5EF4-FFF2-40B4-BE49-F238E27FC236}">
              <a16:creationId xmlns:a16="http://schemas.microsoft.com/office/drawing/2014/main" id="{00000000-0008-0000-0700-000071020000}"/>
            </a:ext>
          </a:extLst>
        </xdr:cNvPr>
        <xdr:cNvSpPr txBox="1"/>
      </xdr:nvSpPr>
      <xdr:spPr>
        <a:xfrm>
          <a:off x="16370300" y="134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67030</xdr:rowOff>
    </xdr:from>
    <xdr:to>
      <xdr:col>81</xdr:col>
      <xdr:colOff>101600</xdr:colOff>
      <xdr:row>78</xdr:row>
      <xdr:rowOff>168630</xdr:rowOff>
    </xdr:to>
    <xdr:sp macro="" textlink="">
      <xdr:nvSpPr>
        <xdr:cNvPr id="626" name="楕円 625">
          <a:extLst>
            <a:ext uri="{FF2B5EF4-FFF2-40B4-BE49-F238E27FC236}">
              <a16:creationId xmlns:a16="http://schemas.microsoft.com/office/drawing/2014/main" id="{00000000-0008-0000-0700-000072020000}"/>
            </a:ext>
          </a:extLst>
        </xdr:cNvPr>
        <xdr:cNvSpPr/>
      </xdr:nvSpPr>
      <xdr:spPr>
        <a:xfrm>
          <a:off x="15430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159757</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33728"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83262</xdr:rowOff>
    </xdr:from>
    <xdr:to>
      <xdr:col>76</xdr:col>
      <xdr:colOff>165100</xdr:colOff>
      <xdr:row>78</xdr:row>
      <xdr:rowOff>13412</xdr:rowOff>
    </xdr:to>
    <xdr:sp macro="" textlink="">
      <xdr:nvSpPr>
        <xdr:cNvPr id="628" name="楕円 627">
          <a:extLst>
            <a:ext uri="{FF2B5EF4-FFF2-40B4-BE49-F238E27FC236}">
              <a16:creationId xmlns:a16="http://schemas.microsoft.com/office/drawing/2014/main" id="{00000000-0008-0000-0700-000074020000}"/>
            </a:ext>
          </a:extLst>
        </xdr:cNvPr>
        <xdr:cNvSpPr/>
      </xdr:nvSpPr>
      <xdr:spPr>
        <a:xfrm>
          <a:off x="14541500" y="132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4539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3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113207</xdr:rowOff>
    </xdr:from>
    <xdr:to>
      <xdr:col>72</xdr:col>
      <xdr:colOff>38100</xdr:colOff>
      <xdr:row>78</xdr:row>
      <xdr:rowOff>43357</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3652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59884</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09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89738</xdr:rowOff>
    </xdr:from>
    <xdr:to>
      <xdr:col>67</xdr:col>
      <xdr:colOff>101600</xdr:colOff>
      <xdr:row>74</xdr:row>
      <xdr:rowOff>19888</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2763500" y="12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36415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47111" y="123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a:extLst>
            <a:ext uri="{FF2B5EF4-FFF2-40B4-BE49-F238E27FC236}">
              <a16:creationId xmlns:a16="http://schemas.microsoft.com/office/drawing/2014/main" id="{00000000-0008-0000-0700-00007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5" name="正方形/長方形 634">
          <a:extLst>
            <a:ext uri="{FF2B5EF4-FFF2-40B4-BE49-F238E27FC236}">
              <a16:creationId xmlns:a16="http://schemas.microsoft.com/office/drawing/2014/main" id="{00000000-0008-0000-0700-00007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6" name="正方形/長方形 635">
          <a:extLst>
            <a:ext uri="{FF2B5EF4-FFF2-40B4-BE49-F238E27FC236}">
              <a16:creationId xmlns:a16="http://schemas.microsoft.com/office/drawing/2014/main" id="{00000000-0008-0000-0700-00007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7" name="正方形/長方形 636">
          <a:extLst>
            <a:ext uri="{FF2B5EF4-FFF2-40B4-BE49-F238E27FC236}">
              <a16:creationId xmlns:a16="http://schemas.microsoft.com/office/drawing/2014/main" id="{00000000-0008-0000-0700-00007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8" name="正方形/長方形 637">
          <a:extLst>
            <a:ext uri="{FF2B5EF4-FFF2-40B4-BE49-F238E27FC236}">
              <a16:creationId xmlns:a16="http://schemas.microsoft.com/office/drawing/2014/main" id="{00000000-0008-0000-0700-00007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9" name="正方形/長方形 638">
          <a:extLst>
            <a:ext uri="{FF2B5EF4-FFF2-40B4-BE49-F238E27FC236}">
              <a16:creationId xmlns:a16="http://schemas.microsoft.com/office/drawing/2014/main" id="{00000000-0008-0000-0700-00007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公債費グラフ枠">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136500</xdr:rowOff>
    </xdr:from>
    <xdr:to>
      <xdr:col>85</xdr:col>
      <xdr:colOff>126364</xdr:colOff>
      <xdr:row>98</xdr:row>
      <xdr:rowOff>162331</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6317595" y="15567000"/>
          <a:ext cx="1269" cy="1397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166158</xdr:rowOff>
    </xdr:from>
    <xdr:ext cx="534377" cy="259045"/>
    <xdr:sp macro="" textlink="">
      <xdr:nvSpPr>
        <xdr:cNvPr id="657" name="公債費最小値テキスト">
          <a:extLst>
            <a:ext uri="{FF2B5EF4-FFF2-40B4-BE49-F238E27FC236}">
              <a16:creationId xmlns:a16="http://schemas.microsoft.com/office/drawing/2014/main" id="{00000000-0008-0000-0700-000091020000}"/>
            </a:ext>
          </a:extLst>
        </xdr:cNvPr>
        <xdr:cNvSpPr txBox="1"/>
      </xdr:nvSpPr>
      <xdr:spPr>
        <a:xfrm>
          <a:off x="16370300" y="169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162331</xdr:rowOff>
    </xdr:from>
    <xdr:to>
      <xdr:col>86</xdr:col>
      <xdr:colOff>25400</xdr:colOff>
      <xdr:row>98</xdr:row>
      <xdr:rowOff>162331</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6230600" y="1696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83177</xdr:rowOff>
    </xdr:from>
    <xdr:ext cx="599010" cy="259045"/>
    <xdr:sp macro="" textlink="">
      <xdr:nvSpPr>
        <xdr:cNvPr id="659" name="公債費最大値テキスト">
          <a:extLst>
            <a:ext uri="{FF2B5EF4-FFF2-40B4-BE49-F238E27FC236}">
              <a16:creationId xmlns:a16="http://schemas.microsoft.com/office/drawing/2014/main" id="{00000000-0008-0000-0700-000093020000}"/>
            </a:ext>
          </a:extLst>
        </xdr:cNvPr>
        <xdr:cNvSpPr txBox="1"/>
      </xdr:nvSpPr>
      <xdr:spPr>
        <a:xfrm>
          <a:off x="16370300" y="153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136500</xdr:rowOff>
    </xdr:from>
    <xdr:to>
      <xdr:col>86</xdr:col>
      <xdr:colOff>25400</xdr:colOff>
      <xdr:row>90</xdr:row>
      <xdr:rowOff>136500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6230600" y="1556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55423</xdr:rowOff>
    </xdr:from>
    <xdr:to>
      <xdr:col>85</xdr:col>
      <xdr:colOff>127000</xdr:colOff>
      <xdr:row>90</xdr:row>
      <xdr:rowOff>136500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5481300" y="15485923"/>
          <a:ext cx="8382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15969</xdr:rowOff>
    </xdr:from>
    <xdr:ext cx="599010" cy="259045"/>
    <xdr:sp macro="" textlink="">
      <xdr:nvSpPr>
        <xdr:cNvPr id="662" name="公債費平均値テキスト">
          <a:extLst>
            <a:ext uri="{FF2B5EF4-FFF2-40B4-BE49-F238E27FC236}">
              <a16:creationId xmlns:a16="http://schemas.microsoft.com/office/drawing/2014/main" id="{00000000-0008-0000-0700-000096020000}"/>
            </a:ext>
          </a:extLst>
        </xdr:cNvPr>
        <xdr:cNvSpPr txBox="1"/>
      </xdr:nvSpPr>
      <xdr:spPr>
        <a:xfrm>
          <a:off x="16370300" y="15960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37542</xdr:rowOff>
    </xdr:from>
    <xdr:to>
      <xdr:col>85</xdr:col>
      <xdr:colOff>177800</xdr:colOff>
      <xdr:row>93</xdr:row>
      <xdr:rowOff>139142</xdr:rowOff>
    </xdr:to>
    <xdr:sp macro="" textlink="">
      <xdr:nvSpPr>
        <xdr:cNvPr id="663" name="フローチャート: 判断 662">
          <a:extLst>
            <a:ext uri="{FF2B5EF4-FFF2-40B4-BE49-F238E27FC236}">
              <a16:creationId xmlns:a16="http://schemas.microsoft.com/office/drawing/2014/main" id="{00000000-0008-0000-0700-000097020000}"/>
            </a:ext>
          </a:extLst>
        </xdr:cNvPr>
        <xdr:cNvSpPr/>
      </xdr:nvSpPr>
      <xdr:spPr>
        <a:xfrm>
          <a:off x="16268700" y="1598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55423</xdr:rowOff>
    </xdr:from>
    <xdr:to>
      <xdr:col>81</xdr:col>
      <xdr:colOff>50800</xdr:colOff>
      <xdr:row>94</xdr:row>
      <xdr:rowOff>100609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4592300" y="15485923"/>
          <a:ext cx="889000" cy="73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78918</xdr:rowOff>
    </xdr:from>
    <xdr:to>
      <xdr:col>81</xdr:col>
      <xdr:colOff>101600</xdr:colOff>
      <xdr:row>92</xdr:row>
      <xdr:rowOff>9068</xdr:rowOff>
    </xdr:to>
    <xdr:sp macro="" textlink="">
      <xdr:nvSpPr>
        <xdr:cNvPr id="665" name="フローチャート: 判断 664">
          <a:extLst>
            <a:ext uri="{FF2B5EF4-FFF2-40B4-BE49-F238E27FC236}">
              <a16:creationId xmlns:a16="http://schemas.microsoft.com/office/drawing/2014/main" id="{00000000-0008-0000-0700-000099020000}"/>
            </a:ext>
          </a:extLst>
        </xdr:cNvPr>
        <xdr:cNvSpPr/>
      </xdr:nvSpPr>
      <xdr:spPr>
        <a:xfrm>
          <a:off x="15430500" y="1568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92</xdr:row>
      <xdr:rowOff>195</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169095" y="1577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8559</xdr:rowOff>
    </xdr:from>
    <xdr:to>
      <xdr:col>76</xdr:col>
      <xdr:colOff>114300</xdr:colOff>
      <xdr:row>94</xdr:row>
      <xdr:rowOff>100609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3703300" y="15781959"/>
          <a:ext cx="889000" cy="4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90</xdr:row>
      <xdr:rowOff>97662</xdr:rowOff>
    </xdr:from>
    <xdr:to>
      <xdr:col>76</xdr:col>
      <xdr:colOff>165100</xdr:colOff>
      <xdr:row>91</xdr:row>
      <xdr:rowOff>27812</xdr:rowOff>
    </xdr:to>
    <xdr:sp macro="" textlink="">
      <xdr:nvSpPr>
        <xdr:cNvPr id="668" name="フローチャート: 判断 667">
          <a:extLst>
            <a:ext uri="{FF2B5EF4-FFF2-40B4-BE49-F238E27FC236}">
              <a16:creationId xmlns:a16="http://schemas.microsoft.com/office/drawing/2014/main" id="{00000000-0008-0000-0700-00009C020000}"/>
            </a:ext>
          </a:extLst>
        </xdr:cNvPr>
        <xdr:cNvSpPr/>
      </xdr:nvSpPr>
      <xdr:spPr>
        <a:xfrm>
          <a:off x="14541500" y="1552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44339</xdr:rowOff>
    </xdr:from>
    <xdr:ext cx="59901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292795" y="153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8559</xdr:rowOff>
    </xdr:from>
    <xdr:to>
      <xdr:col>71</xdr:col>
      <xdr:colOff>177800</xdr:colOff>
      <xdr:row>96</xdr:row>
      <xdr:rowOff>47650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2814300" y="15781959"/>
          <a:ext cx="889000" cy="7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60249</xdr:rowOff>
    </xdr:from>
    <xdr:to>
      <xdr:col>72</xdr:col>
      <xdr:colOff>38100</xdr:colOff>
      <xdr:row>92</xdr:row>
      <xdr:rowOff>161849</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3652500" y="158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152976</xdr:rowOff>
    </xdr:from>
    <xdr:ext cx="59901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03795" y="1592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127305</xdr:rowOff>
    </xdr:from>
    <xdr:to>
      <xdr:col>67</xdr:col>
      <xdr:colOff>101600</xdr:colOff>
      <xdr:row>94</xdr:row>
      <xdr:rowOff>57455</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2763500" y="160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73982</xdr:rowOff>
    </xdr:from>
    <xdr:ext cx="599010"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14795" y="158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85700</xdr:rowOff>
    </xdr:from>
    <xdr:to>
      <xdr:col>85</xdr:col>
      <xdr:colOff>177800</xdr:colOff>
      <xdr:row>91</xdr:row>
      <xdr:rowOff>15850</xdr:rowOff>
    </xdr:to>
    <xdr:sp macro="" textlink="">
      <xdr:nvSpPr>
        <xdr:cNvPr id="680" name="楕円 679">
          <a:extLst>
            <a:ext uri="{FF2B5EF4-FFF2-40B4-BE49-F238E27FC236}">
              <a16:creationId xmlns:a16="http://schemas.microsoft.com/office/drawing/2014/main" id="{00000000-0008-0000-0700-0000A8020000}"/>
            </a:ext>
          </a:extLst>
        </xdr:cNvPr>
        <xdr:cNvSpPr/>
      </xdr:nvSpPr>
      <xdr:spPr>
        <a:xfrm>
          <a:off x="16268700" y="155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38727</xdr:rowOff>
    </xdr:from>
    <xdr:ext cx="599010" cy="259045"/>
    <xdr:sp macro="" textlink="">
      <xdr:nvSpPr>
        <xdr:cNvPr id="681" name="公債費該当値テキスト">
          <a:extLst>
            <a:ext uri="{FF2B5EF4-FFF2-40B4-BE49-F238E27FC236}">
              <a16:creationId xmlns:a16="http://schemas.microsoft.com/office/drawing/2014/main" id="{00000000-0008-0000-0700-0000A9020000}"/>
            </a:ext>
          </a:extLst>
        </xdr:cNvPr>
        <xdr:cNvSpPr txBox="1"/>
      </xdr:nvSpPr>
      <xdr:spPr>
        <a:xfrm>
          <a:off x="16370300" y="1546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4623</xdr:rowOff>
    </xdr:from>
    <xdr:to>
      <xdr:col>81</xdr:col>
      <xdr:colOff>101600</xdr:colOff>
      <xdr:row>90</xdr:row>
      <xdr:rowOff>106223</xdr:rowOff>
    </xdr:to>
    <xdr:sp macro="" textlink="">
      <xdr:nvSpPr>
        <xdr:cNvPr id="682" name="楕円 681">
          <a:extLst>
            <a:ext uri="{FF2B5EF4-FFF2-40B4-BE49-F238E27FC236}">
              <a16:creationId xmlns:a16="http://schemas.microsoft.com/office/drawing/2014/main" id="{00000000-0008-0000-0700-0000AA020000}"/>
            </a:ext>
          </a:extLst>
        </xdr:cNvPr>
        <xdr:cNvSpPr/>
      </xdr:nvSpPr>
      <xdr:spPr>
        <a:xfrm>
          <a:off x="15430500" y="154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88</xdr:row>
      <xdr:rowOff>122750</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169095"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49809</xdr:rowOff>
    </xdr:from>
    <xdr:to>
      <xdr:col>76</xdr:col>
      <xdr:colOff>165100</xdr:colOff>
      <xdr:row>94</xdr:row>
      <xdr:rowOff>151409</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4541500" y="161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142536</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292795" y="1625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129209</xdr:rowOff>
    </xdr:from>
    <xdr:to>
      <xdr:col>72</xdr:col>
      <xdr:colOff>38100</xdr:colOff>
      <xdr:row>92</xdr:row>
      <xdr:rowOff>59359</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3652500" y="157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75886</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03795" y="1550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168300</xdr:rowOff>
    </xdr:from>
    <xdr:to>
      <xdr:col>67</xdr:col>
      <xdr:colOff>101600</xdr:colOff>
      <xdr:row>96</xdr:row>
      <xdr:rowOff>98450</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2763500" y="1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89577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5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7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700-0000B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700-0000B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a:extLst>
            <a:ext uri="{FF2B5EF4-FFF2-40B4-BE49-F238E27FC236}">
              <a16:creationId xmlns:a16="http://schemas.microsoft.com/office/drawing/2014/main" id="{00000000-0008-0000-0700-0000B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諸支出金グラフ枠">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55336</xdr:rowOff>
    </xdr:from>
    <xdr:to>
      <xdr:col>116</xdr:col>
      <xdr:colOff>62864</xdr:colOff>
      <xdr:row>38</xdr:row>
      <xdr:rowOff>161472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22159595" y="5370286"/>
          <a:ext cx="1269"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249299" cy="259045"/>
    <xdr:sp macro="" textlink="">
      <xdr:nvSpPr>
        <xdr:cNvPr id="715" name="諸支出金最小値テキスト">
          <a:extLst>
            <a:ext uri="{FF2B5EF4-FFF2-40B4-BE49-F238E27FC236}">
              <a16:creationId xmlns:a16="http://schemas.microsoft.com/office/drawing/2014/main" id="{00000000-0008-0000-0700-0000CB020000}"/>
            </a:ext>
          </a:extLst>
        </xdr:cNvPr>
        <xdr:cNvSpPr txBox="1"/>
      </xdr:nvSpPr>
      <xdr:spPr>
        <a:xfrm>
          <a:off x="22212300" y="6680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161472</xdr:rowOff>
    </xdr:from>
    <xdr:to>
      <xdr:col>116</xdr:col>
      <xdr:colOff>152400</xdr:colOff>
      <xdr:row>38</xdr:row>
      <xdr:rowOff>161472</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22072600" y="66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2013</xdr:rowOff>
    </xdr:from>
    <xdr:ext cx="313932" cy="259045"/>
    <xdr:sp macro="" textlink="">
      <xdr:nvSpPr>
        <xdr:cNvPr id="717" name="諸支出金最大値テキスト">
          <a:extLst>
            <a:ext uri="{FF2B5EF4-FFF2-40B4-BE49-F238E27FC236}">
              <a16:creationId xmlns:a16="http://schemas.microsoft.com/office/drawing/2014/main" id="{00000000-0008-0000-0700-0000CD020000}"/>
            </a:ext>
          </a:extLst>
        </xdr:cNvPr>
        <xdr:cNvSpPr txBox="1"/>
      </xdr:nvSpPr>
      <xdr:spPr>
        <a:xfrm>
          <a:off x="22212300" y="514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55336</xdr:rowOff>
    </xdr:from>
    <xdr:to>
      <xdr:col>116</xdr:col>
      <xdr:colOff>152400</xdr:colOff>
      <xdr:row>31</xdr:row>
      <xdr:rowOff>55336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22072600" y="53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161472</xdr:rowOff>
    </xdr:from>
    <xdr:to>
      <xdr:col>116</xdr:col>
      <xdr:colOff>63500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flipV="1">
          <a:off x="21323300" y="66765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41020</xdr:rowOff>
    </xdr:from>
    <xdr:ext cx="249299" cy="259045"/>
    <xdr:sp macro="" textlink="">
      <xdr:nvSpPr>
        <xdr:cNvPr id="720" name="諸支出金平均値テキスト">
          <a:extLst>
            <a:ext uri="{FF2B5EF4-FFF2-40B4-BE49-F238E27FC236}">
              <a16:creationId xmlns:a16="http://schemas.microsoft.com/office/drawing/2014/main" id="{00000000-0008-0000-0700-0000D0020000}"/>
            </a:ext>
          </a:extLst>
        </xdr:cNvPr>
        <xdr:cNvSpPr txBox="1"/>
      </xdr:nvSpPr>
      <xdr:spPr>
        <a:xfrm>
          <a:off x="22212300" y="604177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21" name="フローチャート: 判断 720">
          <a:extLst>
            <a:ext uri="{FF2B5EF4-FFF2-40B4-BE49-F238E27FC236}">
              <a16:creationId xmlns:a16="http://schemas.microsoft.com/office/drawing/2014/main" id="{00000000-0008-0000-0700-0000D1020000}"/>
            </a:ext>
          </a:extLst>
        </xdr:cNvPr>
        <xdr:cNvSpPr/>
      </xdr:nvSpPr>
      <xdr:spPr>
        <a:xfrm>
          <a:off x="22110700" y="619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161472</xdr:rowOff>
    </xdr:from>
    <xdr:to>
      <xdr:col>111</xdr:col>
      <xdr:colOff>177800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0434300" y="66765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23" name="フローチャート: 判断 722">
          <a:extLst>
            <a:ext uri="{FF2B5EF4-FFF2-40B4-BE49-F238E27FC236}">
              <a16:creationId xmlns:a16="http://schemas.microsoft.com/office/drawing/2014/main" id="{00000000-0008-0000-0700-0000D3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57349</xdr:rowOff>
    </xdr:from>
    <xdr:ext cx="249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21185950" y="6400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161472</xdr:rowOff>
    </xdr:from>
    <xdr:to>
      <xdr:col>107</xdr:col>
      <xdr:colOff>50800</xdr:colOff>
      <xdr:row>38</xdr:row>
      <xdr:rowOff>161472</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9545300" y="6676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1815</xdr:rowOff>
    </xdr:from>
    <xdr:to>
      <xdr:col>107</xdr:col>
      <xdr:colOff>101600</xdr:colOff>
      <xdr:row>38</xdr:row>
      <xdr:rowOff>103415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0383500" y="65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119941</xdr:rowOff>
    </xdr:from>
    <xdr:ext cx="249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0309650" y="629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161472</xdr:rowOff>
    </xdr:from>
    <xdr:to>
      <xdr:col>102</xdr:col>
      <xdr:colOff>114300</xdr:colOff>
      <xdr:row>38</xdr:row>
      <xdr:rowOff>161472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656300" y="6676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18605500" y="608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34</xdr:row>
      <xdr:rowOff>27413</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531650" y="5856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110672</xdr:rowOff>
    </xdr:from>
    <xdr:to>
      <xdr:col>116</xdr:col>
      <xdr:colOff>114300</xdr:colOff>
      <xdr:row>39</xdr:row>
      <xdr:rowOff>40822</xdr:rowOff>
    </xdr:to>
    <xdr:sp macro="" textlink="">
      <xdr:nvSpPr>
        <xdr:cNvPr id="738" name="楕円 737">
          <a:extLst>
            <a:ext uri="{FF2B5EF4-FFF2-40B4-BE49-F238E27FC236}">
              <a16:creationId xmlns:a16="http://schemas.microsoft.com/office/drawing/2014/main" id="{00000000-0008-0000-0700-0000E2020000}"/>
            </a:ext>
          </a:extLst>
        </xdr:cNvPr>
        <xdr:cNvSpPr/>
      </xdr:nvSpPr>
      <xdr:spPr>
        <a:xfrm>
          <a:off x="221107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25599</xdr:rowOff>
    </xdr:from>
    <xdr:ext cx="249299" cy="259045"/>
    <xdr:sp macro="" textlink="">
      <xdr:nvSpPr>
        <xdr:cNvPr id="739" name="諸支出金該当値テキスト">
          <a:extLst>
            <a:ext uri="{FF2B5EF4-FFF2-40B4-BE49-F238E27FC236}">
              <a16:creationId xmlns:a16="http://schemas.microsoft.com/office/drawing/2014/main" id="{00000000-0008-0000-0700-0000E3020000}"/>
            </a:ext>
          </a:extLst>
        </xdr:cNvPr>
        <xdr:cNvSpPr txBox="1"/>
      </xdr:nvSpPr>
      <xdr:spPr>
        <a:xfrm>
          <a:off x="22212300" y="654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0" name="楕円 739">
          <a:extLst>
            <a:ext uri="{FF2B5EF4-FFF2-40B4-BE49-F238E27FC236}">
              <a16:creationId xmlns:a16="http://schemas.microsoft.com/office/drawing/2014/main" id="{00000000-0008-0000-0700-0000E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140805</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859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110672</xdr:rowOff>
    </xdr:from>
    <xdr:to>
      <xdr:col>107</xdr:col>
      <xdr:colOff>101600</xdr:colOff>
      <xdr:row>39</xdr:row>
      <xdr:rowOff>40822</xdr:rowOff>
    </xdr:to>
    <xdr:sp macro="" textlink="">
      <xdr:nvSpPr>
        <xdr:cNvPr id="742" name="楕円 741">
          <a:extLst>
            <a:ext uri="{FF2B5EF4-FFF2-40B4-BE49-F238E27FC236}">
              <a16:creationId xmlns:a16="http://schemas.microsoft.com/office/drawing/2014/main" id="{00000000-0008-0000-0700-0000E6020000}"/>
            </a:ext>
          </a:extLst>
        </xdr:cNvPr>
        <xdr:cNvSpPr/>
      </xdr:nvSpPr>
      <xdr:spPr>
        <a:xfrm>
          <a:off x="20383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31949</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309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110672</xdr:rowOff>
    </xdr:from>
    <xdr:to>
      <xdr:col>102</xdr:col>
      <xdr:colOff>165100</xdr:colOff>
      <xdr:row>39</xdr:row>
      <xdr:rowOff>40822</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19494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57349</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400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110672</xdr:rowOff>
    </xdr:from>
    <xdr:to>
      <xdr:col>98</xdr:col>
      <xdr:colOff>38100</xdr:colOff>
      <xdr:row>39</xdr:row>
      <xdr:rowOff>40822</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18605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31949</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7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0" name="前年度繰上充用金グラフ枠">
          <a:extLst>
            <a:ext uri="{FF2B5EF4-FFF2-40B4-BE49-F238E27FC236}">
              <a16:creationId xmlns:a16="http://schemas.microsoft.com/office/drawing/2014/main" id="{00000000-0008-0000-0700-0000F8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2" name="前年度繰上充用金最小値テキスト">
          <a:extLst>
            <a:ext uri="{FF2B5EF4-FFF2-40B4-BE49-F238E27FC236}">
              <a16:creationId xmlns:a16="http://schemas.microsoft.com/office/drawing/2014/main" id="{00000000-0008-0000-0700-0000FA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4" name="前年度繰上充用金最大値テキスト">
          <a:extLst>
            <a:ext uri="{FF2B5EF4-FFF2-40B4-BE49-F238E27FC236}">
              <a16:creationId xmlns:a16="http://schemas.microsoft.com/office/drawing/2014/main" id="{00000000-0008-0000-0700-0000FC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7" name="前年度繰上充用金平均値テキスト">
          <a:extLst>
            <a:ext uri="{FF2B5EF4-FFF2-40B4-BE49-F238E27FC236}">
              <a16:creationId xmlns:a16="http://schemas.microsoft.com/office/drawing/2014/main" id="{00000000-0008-0000-0700-0000FF02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6" name="前年度繰上充用金該当値テキスト">
          <a:extLst>
            <a:ext uri="{FF2B5EF4-FFF2-40B4-BE49-F238E27FC236}">
              <a16:creationId xmlns:a16="http://schemas.microsoft.com/office/drawing/2014/main" id="{00000000-0008-0000-0700-00001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53,189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人、教育費は</a:t>
          </a:r>
          <a:r>
            <a:rPr kumimoji="1" lang="en-US" altLang="ja-JP" sz="1300">
              <a:latin typeface="ＭＳ Ｐゴシック" panose="020B0600070205080204" pitchFamily="50" charset="-128"/>
              <a:ea typeface="ＭＳ Ｐゴシック" panose="020B0600070205080204" pitchFamily="50" charset="-128"/>
            </a:rPr>
            <a:t>145,421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人、衛生費は</a:t>
          </a:r>
          <a:r>
            <a:rPr kumimoji="1" lang="en-US" altLang="ja-JP" sz="1300">
              <a:latin typeface="ＭＳ Ｐゴシック" panose="020B0600070205080204" pitchFamily="50" charset="-128"/>
              <a:ea typeface="ＭＳ Ｐゴシック" panose="020B0600070205080204" pitchFamily="50" charset="-128"/>
            </a:rPr>
            <a:t>31,875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人となっており、いずれも類似団体平均とほぼ同水準である。</a:t>
          </a:r>
        </a:p>
        <a:p>
          <a:r>
            <a:rPr kumimoji="1" lang="ja-JP" altLang="en-US" sz="1300">
              <a:latin typeface="ＭＳ Ｐゴシック" panose="020B0600070205080204" pitchFamily="50" charset="-128"/>
              <a:ea typeface="ＭＳ Ｐゴシック" panose="020B0600070205080204" pitchFamily="50" charset="-128"/>
            </a:rPr>
            <a:t>○一方、民生費は、人口減少・高齢化が進む中で、介護給付費負担金や後期高齢者医療給付費負担金の高止まりなどの要因により、類似団体よりも高い水準で推移している。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８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○実質単年度収支は、地方税の下振れ等の影響により、</a:t>
          </a:r>
          <a:r>
            <a:rPr kumimoji="1" lang="en-US" altLang="ja-JP" sz="1400">
              <a:solidFill>
                <a:sysClr val="windowText" lastClr="000000"/>
              </a:solidFill>
              <a:latin typeface="ＭＳ ゴシック" pitchFamily="49" charset="-128"/>
              <a:ea typeface="ＭＳ ゴシック" pitchFamily="49" charset="-128"/>
            </a:rPr>
            <a:t>9.0</a:t>
          </a:r>
          <a:r>
            <a:rPr kumimoji="1" lang="ja-JP" altLang="en-US" sz="1400">
              <a:solidFill>
                <a:sysClr val="windowText" lastClr="000000"/>
              </a:solidFill>
              <a:latin typeface="ＭＳ ゴシック" pitchFamily="49" charset="-128"/>
              <a:ea typeface="ＭＳ ゴシック" pitchFamily="49" charset="-128"/>
            </a:rPr>
            <a:t>億円の黒字</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○本県は、財政基盤が弱く、普通交付税の動向により標準財政規模も大きく左右されることから、今後も引き続き、国庫補助事業の活用や補助金の再精査など、歳入歳出全般にわたって見直しに取り組む。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高知県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○一般会計等については、新型コロナウイルス対策や物価高騰対策などの国の交付金を活用した事業が減少したこと等により、歳入・歳出ともに前年度を下回り、実質収支は</a:t>
          </a:r>
          <a:r>
            <a:rPr kumimoji="1" lang="en-US" altLang="ja-JP" sz="1400">
              <a:latin typeface="ＭＳ ゴシック" pitchFamily="49" charset="-128"/>
              <a:ea typeface="ＭＳ ゴシック" pitchFamily="49" charset="-128"/>
            </a:rPr>
            <a:t>36.8</a:t>
          </a:r>
          <a:r>
            <a:rPr kumimoji="1" lang="ja-JP" altLang="en-US" sz="1400">
              <a:latin typeface="ＭＳ ゴシック" pitchFamily="49" charset="-128"/>
              <a:ea typeface="ＭＳ ゴシック" pitchFamily="49" charset="-128"/>
            </a:rPr>
            <a:t>億円の黒字となった。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4,838</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4,777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→新型コロナウイルス感染症対応地方創生臨時交付金の減などにより、国庫支出金が前年度比で減となった。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4,735</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R6:4,674</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→新型コロナウイルス感染症対策のための補助金の減などにより、補助費等が前年度比で減となった。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○公営事業会計については、病院事業会計をはじめとして事業経営の健全化に向けた取組に伴う資金剰余が継続して生じている。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477698137</v>
      </c>
      <c r="BO4" s="396"/>
      <c r="BP4" s="396"/>
      <c r="BQ4" s="396"/>
      <c r="BR4" s="396"/>
      <c r="BS4" s="396"/>
      <c r="BT4" s="396"/>
      <c r="BU4" s="397"/>
      <c r="BV4" s="395">
        <v>483884519</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1.3</v>
      </c>
      <c r="CU4" s="545"/>
      <c r="CV4" s="545"/>
      <c r="CW4" s="545"/>
      <c r="CX4" s="545"/>
      <c r="CY4" s="545"/>
      <c r="CZ4" s="545"/>
      <c r="DA4" s="546"/>
      <c r="DB4" s="544">
        <v>1</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467385536</v>
      </c>
      <c r="BO5" s="375"/>
      <c r="BP5" s="375"/>
      <c r="BQ5" s="375"/>
      <c r="BR5" s="375"/>
      <c r="BS5" s="375"/>
      <c r="BT5" s="375"/>
      <c r="BU5" s="376"/>
      <c r="BV5" s="374">
        <v>473554741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98.9</v>
      </c>
      <c r="CU5" s="369"/>
      <c r="CV5" s="369"/>
      <c r="CW5" s="369"/>
      <c r="CX5" s="369"/>
      <c r="CY5" s="369"/>
      <c r="CZ5" s="369"/>
      <c r="DA5" s="370"/>
      <c r="DB5" s="368">
        <v>97.1</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12200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10312601</v>
      </c>
      <c r="BO6" s="375"/>
      <c r="BP6" s="375"/>
      <c r="BQ6" s="375"/>
      <c r="BR6" s="375"/>
      <c r="BS6" s="375"/>
      <c r="BT6" s="375"/>
      <c r="BU6" s="376"/>
      <c r="BV6" s="374">
        <v>10329778</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99.2</v>
      </c>
      <c r="CU6" s="498"/>
      <c r="CV6" s="498"/>
      <c r="CW6" s="498"/>
      <c r="CX6" s="498"/>
      <c r="CY6" s="498"/>
      <c r="CZ6" s="498"/>
      <c r="DA6" s="499"/>
      <c r="DB6" s="497">
        <v>97.6</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1</v>
      </c>
      <c r="AJ7" s="418"/>
      <c r="AK7" s="418"/>
      <c r="AL7" s="418"/>
      <c r="AM7" s="418"/>
      <c r="AN7" s="418"/>
      <c r="AO7" s="418"/>
      <c r="AP7" s="419"/>
      <c r="AQ7" s="417">
        <v>9400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6704232</v>
      </c>
      <c r="BO7" s="375"/>
      <c r="BP7" s="375"/>
      <c r="BQ7" s="375"/>
      <c r="BR7" s="375"/>
      <c r="BS7" s="375"/>
      <c r="BT7" s="375"/>
      <c r="BU7" s="376"/>
      <c r="BV7" s="374">
        <v>7605855</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272660761</v>
      </c>
      <c r="CU7" s="375"/>
      <c r="CV7" s="375"/>
      <c r="CW7" s="375"/>
      <c r="CX7" s="375"/>
      <c r="CY7" s="375"/>
      <c r="CZ7" s="375"/>
      <c r="DA7" s="376"/>
      <c r="DB7" s="374">
        <v>269981457</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7800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3608369</v>
      </c>
      <c r="BO8" s="375"/>
      <c r="BP8" s="375"/>
      <c r="BQ8" s="375"/>
      <c r="BR8" s="375"/>
      <c r="BS8" s="375"/>
      <c r="BT8" s="375"/>
      <c r="BU8" s="376"/>
      <c r="BV8" s="374">
        <v>2723923</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0.27477000000000001</v>
      </c>
      <c r="CU8" s="495"/>
      <c r="CV8" s="495"/>
      <c r="CW8" s="495"/>
      <c r="CX8" s="495"/>
      <c r="CY8" s="495"/>
      <c r="CZ8" s="495"/>
      <c r="DA8" s="496"/>
      <c r="DB8" s="494">
        <v>0.26140000000000002</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691527</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9000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884446</v>
      </c>
      <c r="BO9" s="375"/>
      <c r="BP9" s="375"/>
      <c r="BQ9" s="375"/>
      <c r="BR9" s="375"/>
      <c r="BS9" s="375"/>
      <c r="BT9" s="375"/>
      <c r="BU9" s="376"/>
      <c r="BV9" s="374">
        <v>-950002</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21.8</v>
      </c>
      <c r="CU9" s="369"/>
      <c r="CV9" s="369"/>
      <c r="CW9" s="369"/>
      <c r="CX9" s="369"/>
      <c r="CY9" s="369"/>
      <c r="CZ9" s="369"/>
      <c r="DA9" s="370"/>
      <c r="DB9" s="368">
        <v>22.4</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728276</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8200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11233</v>
      </c>
      <c r="BO10" s="375"/>
      <c r="BP10" s="375"/>
      <c r="BQ10" s="375"/>
      <c r="BR10" s="375"/>
      <c r="BS10" s="375"/>
      <c r="BT10" s="375"/>
      <c r="BU10" s="376"/>
      <c r="BV10" s="374">
        <v>6227</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35</v>
      </c>
      <c r="AJ11" s="418"/>
      <c r="AK11" s="418"/>
      <c r="AL11" s="418"/>
      <c r="AM11" s="418"/>
      <c r="AN11" s="418"/>
      <c r="AO11" s="418"/>
      <c r="AP11" s="419"/>
      <c r="AQ11" s="417">
        <v>7700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664863</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0</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48"/>
      <c r="M13" s="433" t="s">
        <v>127</v>
      </c>
      <c r="N13" s="434"/>
      <c r="O13" s="434"/>
      <c r="P13" s="434"/>
      <c r="Q13" s="435"/>
      <c r="R13" s="477">
        <v>658202</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895679</v>
      </c>
      <c r="BO13" s="375"/>
      <c r="BP13" s="375"/>
      <c r="BQ13" s="375"/>
      <c r="BR13" s="375"/>
      <c r="BS13" s="375"/>
      <c r="BT13" s="375"/>
      <c r="BU13" s="376"/>
      <c r="BV13" s="374">
        <v>-943775</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12.3</v>
      </c>
      <c r="CU13" s="369"/>
      <c r="CV13" s="369"/>
      <c r="CW13" s="369"/>
      <c r="CX13" s="369"/>
      <c r="CY13" s="369"/>
      <c r="CZ13" s="369"/>
      <c r="DA13" s="370"/>
      <c r="DB13" s="368">
        <v>11.7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675623</v>
      </c>
      <c r="S14" s="437"/>
      <c r="T14" s="437"/>
      <c r="U14" s="437"/>
      <c r="V14" s="438"/>
      <c r="W14" s="460"/>
      <c r="X14" s="461"/>
      <c r="Y14" s="462"/>
      <c r="Z14" s="414" t="s">
        <v>131</v>
      </c>
      <c r="AA14" s="415"/>
      <c r="AB14" s="415"/>
      <c r="AC14" s="415"/>
      <c r="AD14" s="415"/>
      <c r="AE14" s="415"/>
      <c r="AF14" s="415"/>
      <c r="AG14" s="415"/>
      <c r="AH14" s="416"/>
      <c r="AI14" s="417">
        <v>4452</v>
      </c>
      <c r="AJ14" s="418"/>
      <c r="AK14" s="418"/>
      <c r="AL14" s="418"/>
      <c r="AM14" s="419"/>
      <c r="AN14" s="417">
        <v>13894692</v>
      </c>
      <c r="AO14" s="418"/>
      <c r="AP14" s="418"/>
      <c r="AQ14" s="418"/>
      <c r="AR14" s="418"/>
      <c r="AS14" s="419"/>
      <c r="AT14" s="417">
        <v>3121</v>
      </c>
      <c r="AU14" s="418"/>
      <c r="AV14" s="418"/>
      <c r="AW14" s="418"/>
      <c r="AX14" s="418"/>
      <c r="AY14" s="420"/>
      <c r="AZ14" s="392" t="s">
        <v>132</v>
      </c>
      <c r="BA14" s="393"/>
      <c r="BB14" s="393"/>
      <c r="BC14" s="393"/>
      <c r="BD14" s="393"/>
      <c r="BE14" s="393"/>
      <c r="BF14" s="393"/>
      <c r="BG14" s="393"/>
      <c r="BH14" s="393"/>
      <c r="BI14" s="393"/>
      <c r="BJ14" s="393"/>
      <c r="BK14" s="393"/>
      <c r="BL14" s="393"/>
      <c r="BM14" s="394"/>
      <c r="BN14" s="395">
        <v>70411536</v>
      </c>
      <c r="BO14" s="396"/>
      <c r="BP14" s="396"/>
      <c r="BQ14" s="396"/>
      <c r="BR14" s="396"/>
      <c r="BS14" s="396"/>
      <c r="BT14" s="396"/>
      <c r="BU14" s="397"/>
      <c r="BV14" s="395">
        <v>69643387</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178.4</v>
      </c>
      <c r="CU14" s="425"/>
      <c r="CV14" s="425"/>
      <c r="CW14" s="425"/>
      <c r="CX14" s="425"/>
      <c r="CY14" s="425"/>
      <c r="CZ14" s="425"/>
      <c r="DA14" s="426"/>
      <c r="DB14" s="424">
        <v>177.3</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48"/>
      <c r="M15" s="433" t="s">
        <v>127</v>
      </c>
      <c r="N15" s="434"/>
      <c r="O15" s="434"/>
      <c r="P15" s="434"/>
      <c r="Q15" s="435"/>
      <c r="R15" s="436">
        <v>669657</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255979765</v>
      </c>
      <c r="BO15" s="375"/>
      <c r="BP15" s="375"/>
      <c r="BQ15" s="375"/>
      <c r="BR15" s="375"/>
      <c r="BS15" s="375"/>
      <c r="BT15" s="375"/>
      <c r="BU15" s="376"/>
      <c r="BV15" s="374">
        <v>252745427</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15</v>
      </c>
      <c r="AJ16" s="418"/>
      <c r="AK16" s="418"/>
      <c r="AL16" s="418"/>
      <c r="AM16" s="419"/>
      <c r="AN16" s="417">
        <v>38100</v>
      </c>
      <c r="AO16" s="418"/>
      <c r="AP16" s="418"/>
      <c r="AQ16" s="418"/>
      <c r="AR16" s="418"/>
      <c r="AS16" s="419"/>
      <c r="AT16" s="417">
        <v>2540</v>
      </c>
      <c r="AU16" s="418"/>
      <c r="AV16" s="418"/>
      <c r="AW16" s="418"/>
      <c r="AX16" s="418"/>
      <c r="AY16" s="420"/>
      <c r="AZ16" s="371" t="s">
        <v>140</v>
      </c>
      <c r="BA16" s="372"/>
      <c r="BB16" s="372"/>
      <c r="BC16" s="372"/>
      <c r="BD16" s="372"/>
      <c r="BE16" s="372"/>
      <c r="BF16" s="372"/>
      <c r="BG16" s="372"/>
      <c r="BH16" s="372"/>
      <c r="BI16" s="372"/>
      <c r="BJ16" s="372"/>
      <c r="BK16" s="372"/>
      <c r="BL16" s="372"/>
      <c r="BM16" s="373"/>
      <c r="BN16" s="374">
        <v>86477458</v>
      </c>
      <c r="BO16" s="375"/>
      <c r="BP16" s="375"/>
      <c r="BQ16" s="375"/>
      <c r="BR16" s="375"/>
      <c r="BS16" s="375"/>
      <c r="BT16" s="375"/>
      <c r="BU16" s="376"/>
      <c r="BV16" s="374">
        <v>85484313</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1622</v>
      </c>
      <c r="AJ17" s="418"/>
      <c r="AK17" s="418"/>
      <c r="AL17" s="418"/>
      <c r="AM17" s="419"/>
      <c r="AN17" s="417">
        <v>5318538</v>
      </c>
      <c r="AO17" s="418"/>
      <c r="AP17" s="418"/>
      <c r="AQ17" s="418"/>
      <c r="AR17" s="418"/>
      <c r="AS17" s="419"/>
      <c r="AT17" s="417">
        <v>3279</v>
      </c>
      <c r="AU17" s="418"/>
      <c r="AV17" s="418"/>
      <c r="AW17" s="418"/>
      <c r="AX17" s="418"/>
      <c r="AY17" s="420"/>
      <c r="AZ17" s="371" t="s">
        <v>144</v>
      </c>
      <c r="BA17" s="372"/>
      <c r="BB17" s="372"/>
      <c r="BC17" s="372"/>
      <c r="BD17" s="372"/>
      <c r="BE17" s="372"/>
      <c r="BF17" s="372"/>
      <c r="BG17" s="372"/>
      <c r="BH17" s="372"/>
      <c r="BI17" s="372"/>
      <c r="BJ17" s="372"/>
      <c r="BK17" s="372"/>
      <c r="BL17" s="372"/>
      <c r="BM17" s="373"/>
      <c r="BN17" s="374">
        <v>274518583</v>
      </c>
      <c r="BO17" s="375"/>
      <c r="BP17" s="375"/>
      <c r="BQ17" s="375"/>
      <c r="BR17" s="375"/>
      <c r="BS17" s="375"/>
      <c r="BT17" s="375"/>
      <c r="BU17" s="376"/>
      <c r="BV17" s="374">
        <v>262438509</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7102</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6228</v>
      </c>
      <c r="AJ18" s="418"/>
      <c r="AK18" s="418"/>
      <c r="AL18" s="418"/>
      <c r="AM18" s="419"/>
      <c r="AN18" s="417">
        <v>22758113</v>
      </c>
      <c r="AO18" s="418"/>
      <c r="AP18" s="418"/>
      <c r="AQ18" s="418"/>
      <c r="AR18" s="418"/>
      <c r="AS18" s="419"/>
      <c r="AT18" s="417">
        <v>3654</v>
      </c>
      <c r="AU18" s="418"/>
      <c r="AV18" s="418"/>
      <c r="AW18" s="418"/>
      <c r="AX18" s="418"/>
      <c r="AY18" s="420"/>
      <c r="AZ18" s="377" t="s">
        <v>147</v>
      </c>
      <c r="BA18" s="378"/>
      <c r="BB18" s="378"/>
      <c r="BC18" s="378"/>
      <c r="BD18" s="378"/>
      <c r="BE18" s="378"/>
      <c r="BF18" s="378"/>
      <c r="BG18" s="378"/>
      <c r="BH18" s="378"/>
      <c r="BI18" s="378"/>
      <c r="BJ18" s="378"/>
      <c r="BK18" s="378"/>
      <c r="BL18" s="378"/>
      <c r="BM18" s="379"/>
      <c r="BN18" s="380">
        <v>323324447</v>
      </c>
      <c r="BO18" s="381"/>
      <c r="BP18" s="381"/>
      <c r="BQ18" s="381"/>
      <c r="BR18" s="381"/>
      <c r="BS18" s="381"/>
      <c r="BT18" s="381"/>
      <c r="BU18" s="382"/>
      <c r="BV18" s="380">
        <v>320401689</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94</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452</v>
      </c>
      <c r="AJ19" s="418"/>
      <c r="AK19" s="418"/>
      <c r="AL19" s="418"/>
      <c r="AM19" s="419"/>
      <c r="AN19" s="417">
        <v>1216784</v>
      </c>
      <c r="AO19" s="418"/>
      <c r="AP19" s="418"/>
      <c r="AQ19" s="418"/>
      <c r="AR19" s="418"/>
      <c r="AS19" s="419"/>
      <c r="AT19" s="417">
        <v>2692</v>
      </c>
      <c r="AU19" s="418"/>
      <c r="AV19" s="418"/>
      <c r="AW19" s="418"/>
      <c r="AX19" s="418"/>
      <c r="AY19" s="420"/>
      <c r="AZ19" s="392" t="s">
        <v>150</v>
      </c>
      <c r="BA19" s="393"/>
      <c r="BB19" s="393"/>
      <c r="BC19" s="393"/>
      <c r="BD19" s="393"/>
      <c r="BE19" s="393"/>
      <c r="BF19" s="393"/>
      <c r="BG19" s="393"/>
      <c r="BH19" s="393"/>
      <c r="BI19" s="393"/>
      <c r="BJ19" s="393"/>
      <c r="BK19" s="393"/>
      <c r="BL19" s="393"/>
      <c r="BM19" s="394"/>
      <c r="BN19" s="395">
        <v>868325646</v>
      </c>
      <c r="BO19" s="396"/>
      <c r="BP19" s="396"/>
      <c r="BQ19" s="396"/>
      <c r="BR19" s="396"/>
      <c r="BS19" s="396"/>
      <c r="BT19" s="396"/>
      <c r="BU19" s="397"/>
      <c r="BV19" s="395">
        <v>878423224</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315272</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12754</v>
      </c>
      <c r="AJ20" s="418"/>
      <c r="AK20" s="418"/>
      <c r="AL20" s="418"/>
      <c r="AM20" s="419"/>
      <c r="AN20" s="417">
        <v>43188127</v>
      </c>
      <c r="AO20" s="418"/>
      <c r="AP20" s="418"/>
      <c r="AQ20" s="418"/>
      <c r="AR20" s="418"/>
      <c r="AS20" s="419"/>
      <c r="AT20" s="417">
        <v>3386</v>
      </c>
      <c r="AU20" s="418"/>
      <c r="AV20" s="418"/>
      <c r="AW20" s="418"/>
      <c r="AX20" s="418"/>
      <c r="AY20" s="420"/>
      <c r="AZ20" s="371" t="s">
        <v>153</v>
      </c>
      <c r="BA20" s="372"/>
      <c r="BB20" s="372"/>
      <c r="BC20" s="372"/>
      <c r="BD20" s="372"/>
      <c r="BE20" s="372"/>
      <c r="BF20" s="372"/>
      <c r="BG20" s="372"/>
      <c r="BH20" s="372"/>
      <c r="BI20" s="372"/>
      <c r="BJ20" s="372"/>
      <c r="BK20" s="372"/>
      <c r="BL20" s="372"/>
      <c r="BM20" s="373"/>
      <c r="BN20" s="374">
        <v>374268238</v>
      </c>
      <c r="BO20" s="375"/>
      <c r="BP20" s="375"/>
      <c r="BQ20" s="375"/>
      <c r="BR20" s="375"/>
      <c r="BS20" s="375"/>
      <c r="BT20" s="375"/>
      <c r="BU20" s="376"/>
      <c r="BV20" s="374">
        <v>384036640</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98.7</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608686143</v>
      </c>
      <c r="BO21" s="381"/>
      <c r="BP21" s="381"/>
      <c r="BQ21" s="381"/>
      <c r="BR21" s="381"/>
      <c r="BS21" s="381"/>
      <c r="BT21" s="381"/>
      <c r="BU21" s="382"/>
      <c r="BV21" s="380">
        <v>595954818</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70691330</v>
      </c>
      <c r="BO22" s="375"/>
      <c r="BP22" s="375"/>
      <c r="BQ22" s="375"/>
      <c r="BR22" s="375"/>
      <c r="BS22" s="375"/>
      <c r="BT22" s="375"/>
      <c r="BU22" s="376"/>
      <c r="BV22" s="374">
        <v>84908456</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3182674</v>
      </c>
      <c r="BO23" s="375"/>
      <c r="BP23" s="375"/>
      <c r="BQ23" s="375"/>
      <c r="BR23" s="375"/>
      <c r="BS23" s="375"/>
      <c r="BT23" s="375"/>
      <c r="BU23" s="376"/>
      <c r="BV23" s="374">
        <v>3280869</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v>4640260</v>
      </c>
      <c r="BO24" s="375"/>
      <c r="BP24" s="375"/>
      <c r="BQ24" s="375"/>
      <c r="BR24" s="375"/>
      <c r="BS24" s="375"/>
      <c r="BT24" s="375"/>
      <c r="BU24" s="376"/>
      <c r="BV24" s="374">
        <v>4640260</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23448715</v>
      </c>
      <c r="BO26" s="396"/>
      <c r="BP26" s="396"/>
      <c r="BQ26" s="396"/>
      <c r="BR26" s="396"/>
      <c r="BS26" s="396"/>
      <c r="BT26" s="396"/>
      <c r="BU26" s="397"/>
      <c r="BV26" s="395">
        <v>22075898</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13159684</v>
      </c>
      <c r="BO27" s="375"/>
      <c r="BP27" s="375"/>
      <c r="BQ27" s="375"/>
      <c r="BR27" s="375"/>
      <c r="BS27" s="375"/>
      <c r="BT27" s="375"/>
      <c r="BU27" s="376"/>
      <c r="BV27" s="374">
        <v>14605417</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16251430</v>
      </c>
      <c r="BO28" s="381"/>
      <c r="BP28" s="381"/>
      <c r="BQ28" s="381"/>
      <c r="BR28" s="381"/>
      <c r="BS28" s="381"/>
      <c r="BT28" s="381"/>
      <c r="BU28" s="382"/>
      <c r="BV28" s="380">
        <v>17610835</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国民健康保険事業特別会計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病院事業会計</v>
      </c>
      <c r="AP32" s="362"/>
      <c r="AQ32" s="362"/>
      <c r="AR32" s="362"/>
      <c r="AS32" s="362"/>
      <c r="AT32" s="362"/>
      <c r="AU32" s="362"/>
      <c r="AV32" s="362"/>
      <c r="AW32" s="362"/>
      <c r="AX32" s="362"/>
      <c r="AY32" s="362"/>
      <c r="AZ32" s="362"/>
      <c r="BA32" s="362"/>
      <c r="BB32" s="362"/>
      <c r="BC32" s="362"/>
      <c r="BD32" s="144"/>
      <c r="BE32" s="361">
        <f>IF(BG32="","",MAX(C32:D41,U32:V41,AM32:AN41)+1)</f>
        <v>16</v>
      </c>
      <c r="BF32" s="361"/>
      <c r="BG32" s="362" t="str">
        <f>IF('各会計、関係団体の財政状況及び健全化判断比率'!B33="","",'各会計、関係団体の財政状況及び健全化判断比率'!B33)</f>
        <v>港湾整備事業特別会計</v>
      </c>
      <c r="BH32" s="362"/>
      <c r="BI32" s="362"/>
      <c r="BJ32" s="362"/>
      <c r="BK32" s="362"/>
      <c r="BL32" s="362"/>
      <c r="BM32" s="362"/>
      <c r="BN32" s="362"/>
      <c r="BO32" s="362"/>
      <c r="BP32" s="362"/>
      <c r="BQ32" s="362"/>
      <c r="BR32" s="362"/>
      <c r="BS32" s="362"/>
      <c r="BT32" s="362"/>
      <c r="BU32" s="362"/>
      <c r="BV32" s="144"/>
      <c r="BW32" s="361">
        <f>IF(BY32="","",MAX(C32:D41,U32:V41,AM32:AN41,BE32:BF41)+1)</f>
        <v>18</v>
      </c>
      <c r="BX32" s="361"/>
      <c r="BY32" s="362" t="str">
        <f>IF('各会計、関係団体の財政状況及び健全化判断比率'!B68="","",'各会計、関係団体の財政状況及び健全化判断比率'!B68)</f>
        <v>高知県・高知市病院企業団</v>
      </c>
      <c r="BZ32" s="362"/>
      <c r="CA32" s="362"/>
      <c r="CB32" s="362"/>
      <c r="CC32" s="362"/>
      <c r="CD32" s="362"/>
      <c r="CE32" s="362"/>
      <c r="CF32" s="362"/>
      <c r="CG32" s="362"/>
      <c r="CH32" s="362"/>
      <c r="CI32" s="362"/>
      <c r="CJ32" s="362"/>
      <c r="CK32" s="362"/>
      <c r="CL32" s="362"/>
      <c r="CM32" s="362"/>
      <c r="CN32" s="144"/>
      <c r="CO32" s="361">
        <f>IF(CQ32="","",MAX(C32:D41,U32:V41,AM32:AN41,BE32:BF41,BW32:BX41)+1)</f>
        <v>20</v>
      </c>
      <c r="CP32" s="361"/>
      <c r="CQ32" s="362" t="str">
        <f>IF('各会計、関係団体の財政状況及び健全化判断比率'!BS7="","",'各会計、関係団体の財政状況及び健全化判断比率'!BS7)</f>
        <v>高知県公立大学法人</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給与等集中管理特別会計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電気事業会計</v>
      </c>
      <c r="AP33" s="362"/>
      <c r="AQ33" s="362"/>
      <c r="AR33" s="362"/>
      <c r="AS33" s="362"/>
      <c r="AT33" s="362"/>
      <c r="AU33" s="362"/>
      <c r="AV33" s="362"/>
      <c r="AW33" s="362"/>
      <c r="AX33" s="362"/>
      <c r="AY33" s="362"/>
      <c r="AZ33" s="362"/>
      <c r="BA33" s="362"/>
      <c r="BB33" s="362"/>
      <c r="BC33" s="362"/>
      <c r="BD33" s="144"/>
      <c r="BE33" s="361">
        <f t="shared" ref="BE33:BE41" si="2">IF(BG33="","",BE32+1)</f>
        <v>17</v>
      </c>
      <c r="BF33" s="361"/>
      <c r="BG33" s="362" t="str">
        <f>IF('各会計、関係団体の財政状況及び健全化判断比率'!B34="","",'各会計、関係団体の財政状況及び健全化判断比率'!B34)</f>
        <v>流通団地及び工業団地造成事業特別会計</v>
      </c>
      <c r="BH33" s="362"/>
      <c r="BI33" s="362"/>
      <c r="BJ33" s="362"/>
      <c r="BK33" s="362"/>
      <c r="BL33" s="362"/>
      <c r="BM33" s="362"/>
      <c r="BN33" s="362"/>
      <c r="BO33" s="362"/>
      <c r="BP33" s="362"/>
      <c r="BQ33" s="362"/>
      <c r="BR33" s="362"/>
      <c r="BS33" s="362"/>
      <c r="BT33" s="362"/>
      <c r="BU33" s="362"/>
      <c r="BV33" s="144"/>
      <c r="BW33" s="361">
        <f t="shared" ref="BW33:BW41" si="3">IF(BY33="","",BW32+1)</f>
        <v>19</v>
      </c>
      <c r="BX33" s="361"/>
      <c r="BY33" s="362" t="str">
        <f>IF('各会計、関係団体の財政状況及び健全化判断比率'!B69="","",'各会計、関係団体の財政状況及び健全化判断比率'!B69)</f>
        <v>高知競馬組合</v>
      </c>
      <c r="BZ33" s="362"/>
      <c r="CA33" s="362"/>
      <c r="CB33" s="362"/>
      <c r="CC33" s="362"/>
      <c r="CD33" s="362"/>
      <c r="CE33" s="362"/>
      <c r="CF33" s="362"/>
      <c r="CG33" s="362"/>
      <c r="CH33" s="362"/>
      <c r="CI33" s="362"/>
      <c r="CJ33" s="362"/>
      <c r="CK33" s="362"/>
      <c r="CL33" s="362"/>
      <c r="CM33" s="362"/>
      <c r="CN33" s="144"/>
      <c r="CO33" s="361">
        <f t="shared" ref="CO33:CO41" si="4">IF(CQ33="","",CO32+1)</f>
        <v>21</v>
      </c>
      <c r="CP33" s="361"/>
      <c r="CQ33" s="362" t="str">
        <f>IF('各会計、関係団体の財政状況及び健全化判断比率'!BS8="","",'各会計、関係団体の財政状況及び健全化判断比率'!BS8)</f>
        <v>公益財団法人高知県産業振興センター</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旅費集中管理特別会計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工業用水道事業会計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22</v>
      </c>
      <c r="CP34" s="361"/>
      <c r="CQ34" s="362" t="str">
        <f>IF('各会計、関係団体の財政状況及び健全化判断比率'!BS9="","",'各会計、関係団体の財政状況及び健全化判断比率'!BS9)</f>
        <v>一般社団法人高知県森林整備公社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用品等調達特別会計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23</v>
      </c>
      <c r="CP35" s="361"/>
      <c r="CQ35" s="362" t="str">
        <f>IF('各会計、関係団体の財政状況及び健全化判断比率'!BS10="","",'各会計、関係団体の財政状況及び健全化判断比率'!BS10)</f>
        <v>公益財団法人高知県人権啓発センター</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会計事務集中管理特別会計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24</v>
      </c>
      <c r="CP36" s="361"/>
      <c r="CQ36" s="362" t="str">
        <f>IF('各会計、関係団体の財政状況及び健全化判断比率'!BS11="","",'各会計、関係団体の財政状況及び健全化判断比率'!BS11)</f>
        <v>高知空港ビル株式会社</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県債管理特別会計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25</v>
      </c>
      <c r="CP37" s="361"/>
      <c r="CQ37" s="362" t="str">
        <f>IF('各会計、関係団体の財政状況及び健全化判断比率'!BS12="","",'各会計、関係団体の財政状況及び健全化判断比率'!BS12)</f>
        <v>土佐くろしお鉄道株式会社</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土地取得事業特別会計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26</v>
      </c>
      <c r="CP38" s="361"/>
      <c r="CQ38" s="362" t="str">
        <f>IF('各会計、関係団体の財政状況及び健全化判断比率'!BS13="","",'各会計、関係団体の財政状況及び健全化判断比率'!BS13)</f>
        <v>公益財団法人高知県文化財団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災害救助基金特別会計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27</v>
      </c>
      <c r="CP39" s="361"/>
      <c r="CQ39" s="362" t="str">
        <f>IF('各会計、関係団体の財政状況及び健全化判断比率'!BS14="","",'各会計、関係団体の財政状況及び健全化判断比率'!BS14)</f>
        <v>公益財団法人土佐山内記念財団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母子父子寡婦福祉資金特別会計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28</v>
      </c>
      <c r="CP40" s="361"/>
      <c r="CQ40" s="362" t="str">
        <f>IF('各会計、関係団体の財政状況及び健全化判断比率'!BS15="","",'各会計、関係団体の財政状況及び健全化判断比率'!BS15)</f>
        <v>公益財団法人四万十川財団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中小企業近代化資金助成事業特別会計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29</v>
      </c>
      <c r="CP41" s="361"/>
      <c r="CQ41" s="362" t="str">
        <f>IF('各会計、関係団体の財政状況及び健全化判断比率'!BS16="","",'各会計、関係団体の財政状況及び健全化判断比率'!BS16)</f>
        <v>公益財団法人高知県牧野記念財団</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PJYZORuZHnJwHeL2OXW/eO/nxgZQkGZApnCzIlxCRsexGO1PGkUOW92zHBz4IaXVXfLwA0hjdptWyrYFB+fovg==" saltValue="m5alO7tAAhamwWOjpbUzS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519</v>
      </c>
      <c r="G33" s="17" t="s">
        <v>520</v>
      </c>
      <c r="H33" s="17" t="s">
        <v>521</v>
      </c>
      <c r="I33" s="17" t="s">
        <v>522</v>
      </c>
      <c r="J33" s="18" t="s">
        <v>523</v>
      </c>
      <c r="K33" s="10"/>
      <c r="L33" s="10"/>
      <c r="M33" s="10"/>
      <c r="N33" s="10"/>
      <c r="O33" s="10"/>
      <c r="P33" s="10"/>
    </row>
    <row r="34" spans="1:16" ht="39" customHeight="1" x14ac:dyDescent="0.2">
      <c r="A34" s="10"/>
      <c r="B34" s="19"/>
      <c r="C34" s="1112" t="s">
        <v>525</v>
      </c>
      <c r="D34" s="1112"/>
      <c r="E34" s="1113"/>
      <c r="F34" s="20">
        <v>2.31</v>
      </c>
      <c r="G34" s="21">
        <v>2.39</v>
      </c>
      <c r="H34" s="21">
        <v>2.5299999999999998</v>
      </c>
      <c r="I34" s="21">
        <v>2.75</v>
      </c>
      <c r="J34" s="22">
        <v>2.93</v>
      </c>
      <c r="K34" s="10"/>
      <c r="L34" s="10"/>
      <c r="M34" s="10"/>
      <c r="N34" s="10"/>
      <c r="O34" s="10"/>
      <c r="P34" s="10"/>
    </row>
    <row r="35" spans="1:16" ht="39" customHeight="1" x14ac:dyDescent="0.2">
      <c r="A35" s="10"/>
      <c r="B35" s="23"/>
      <c r="C35" s="1108" t="s">
        <v>526</v>
      </c>
      <c r="D35" s="1108"/>
      <c r="E35" s="1109"/>
      <c r="F35" s="24">
        <v>1.94</v>
      </c>
      <c r="G35" s="25">
        <v>0.71</v>
      </c>
      <c r="H35" s="25">
        <v>1.35</v>
      </c>
      <c r="I35" s="25">
        <v>1</v>
      </c>
      <c r="J35" s="26">
        <v>1.32</v>
      </c>
      <c r="K35" s="10"/>
      <c r="L35" s="10"/>
      <c r="M35" s="10"/>
      <c r="N35" s="10"/>
      <c r="O35" s="10"/>
      <c r="P35" s="10"/>
    </row>
    <row r="36" spans="1:16" ht="39" customHeight="1" x14ac:dyDescent="0.2">
      <c r="A36" s="10"/>
      <c r="B36" s="23"/>
      <c r="C36" s="1108" t="s">
        <v>527</v>
      </c>
      <c r="D36" s="1108"/>
      <c r="E36" s="1109"/>
      <c r="F36" s="24">
        <v>1.48</v>
      </c>
      <c r="G36" s="25">
        <v>0.61</v>
      </c>
      <c r="H36" s="25">
        <v>1.07</v>
      </c>
      <c r="I36" s="25">
        <v>0.57999999999999996</v>
      </c>
      <c r="J36" s="26">
        <v>0.95</v>
      </c>
      <c r="K36" s="10"/>
      <c r="L36" s="10"/>
      <c r="M36" s="10"/>
      <c r="N36" s="10"/>
      <c r="O36" s="10"/>
      <c r="P36" s="10"/>
    </row>
    <row r="37" spans="1:16" ht="39" customHeight="1" x14ac:dyDescent="0.2">
      <c r="A37" s="10"/>
      <c r="B37" s="23"/>
      <c r="C37" s="1108" t="s">
        <v>528</v>
      </c>
      <c r="D37" s="1108"/>
      <c r="E37" s="1109"/>
      <c r="F37" s="24">
        <v>1.31</v>
      </c>
      <c r="G37" s="25">
        <v>1.37</v>
      </c>
      <c r="H37" s="25">
        <v>1.46</v>
      </c>
      <c r="I37" s="25">
        <v>1.29</v>
      </c>
      <c r="J37" s="26">
        <v>0.8</v>
      </c>
      <c r="K37" s="10"/>
      <c r="L37" s="10"/>
      <c r="M37" s="10"/>
      <c r="N37" s="10"/>
      <c r="O37" s="10"/>
      <c r="P37" s="10"/>
    </row>
    <row r="38" spans="1:16" ht="39" customHeight="1" x14ac:dyDescent="0.2">
      <c r="A38" s="10"/>
      <c r="B38" s="23"/>
      <c r="C38" s="1108" t="s">
        <v>529</v>
      </c>
      <c r="D38" s="1108"/>
      <c r="E38" s="1109"/>
      <c r="F38" s="24">
        <v>0.28000000000000003</v>
      </c>
      <c r="G38" s="25">
        <v>0.27</v>
      </c>
      <c r="H38" s="25">
        <v>0.28999999999999998</v>
      </c>
      <c r="I38" s="25">
        <v>0.3</v>
      </c>
      <c r="J38" s="26">
        <v>0.3</v>
      </c>
      <c r="K38" s="10"/>
      <c r="L38" s="10"/>
      <c r="M38" s="10"/>
      <c r="N38" s="10"/>
      <c r="O38" s="10"/>
      <c r="P38" s="10"/>
    </row>
    <row r="39" spans="1:16" ht="39" customHeight="1" x14ac:dyDescent="0.2">
      <c r="A39" s="10"/>
      <c r="B39" s="23"/>
      <c r="C39" s="1108" t="s">
        <v>530</v>
      </c>
      <c r="D39" s="1108"/>
      <c r="E39" s="1109"/>
      <c r="F39" s="24">
        <v>0.08</v>
      </c>
      <c r="G39" s="25">
        <v>7.0000000000000007E-2</v>
      </c>
      <c r="H39" s="25">
        <v>0.06</v>
      </c>
      <c r="I39" s="25">
        <v>0.06</v>
      </c>
      <c r="J39" s="26">
        <v>0.06</v>
      </c>
      <c r="K39" s="10"/>
      <c r="L39" s="10"/>
      <c r="M39" s="10"/>
      <c r="N39" s="10"/>
      <c r="O39" s="10"/>
      <c r="P39" s="10"/>
    </row>
    <row r="40" spans="1:16" ht="39" customHeight="1" x14ac:dyDescent="0.2">
      <c r="A40" s="10"/>
      <c r="B40" s="23"/>
      <c r="C40" s="1108" t="s">
        <v>531</v>
      </c>
      <c r="D40" s="1108"/>
      <c r="E40" s="1109"/>
      <c r="F40" s="24">
        <v>0</v>
      </c>
      <c r="G40" s="25">
        <v>0</v>
      </c>
      <c r="H40" s="25">
        <v>0</v>
      </c>
      <c r="I40" s="25">
        <v>0</v>
      </c>
      <c r="J40" s="26">
        <v>0</v>
      </c>
      <c r="K40" s="10"/>
      <c r="L40" s="10"/>
      <c r="M40" s="10"/>
      <c r="N40" s="10"/>
      <c r="O40" s="10"/>
      <c r="P40" s="10"/>
    </row>
    <row r="41" spans="1:16" ht="39" customHeight="1" x14ac:dyDescent="0.2">
      <c r="A41" s="10"/>
      <c r="B41" s="23"/>
      <c r="C41" s="1108" t="s">
        <v>532</v>
      </c>
      <c r="D41" s="1108"/>
      <c r="E41" s="1109"/>
      <c r="F41" s="24">
        <v>0</v>
      </c>
      <c r="G41" s="25">
        <v>0</v>
      </c>
      <c r="H41" s="25">
        <v>0</v>
      </c>
      <c r="I41" s="25">
        <v>0</v>
      </c>
      <c r="J41" s="26">
        <v>0</v>
      </c>
      <c r="K41" s="10"/>
      <c r="L41" s="10"/>
      <c r="M41" s="10"/>
      <c r="N41" s="10"/>
      <c r="O41" s="10"/>
      <c r="P41" s="10"/>
    </row>
    <row r="42" spans="1:16" ht="39" customHeight="1" x14ac:dyDescent="0.2">
      <c r="A42" s="10"/>
      <c r="B42" s="27"/>
      <c r="C42" s="1108" t="s">
        <v>533</v>
      </c>
      <c r="D42" s="1108"/>
      <c r="E42" s="1109"/>
      <c r="F42" s="24" t="s">
        <v>481</v>
      </c>
      <c r="G42" s="25" t="s">
        <v>481</v>
      </c>
      <c r="H42" s="25" t="s">
        <v>481</v>
      </c>
      <c r="I42" s="25" t="s">
        <v>481</v>
      </c>
      <c r="J42" s="26" t="s">
        <v>481</v>
      </c>
      <c r="K42" s="10"/>
      <c r="L42" s="10"/>
      <c r="M42" s="10"/>
      <c r="N42" s="10"/>
      <c r="O42" s="10"/>
      <c r="P42" s="10"/>
    </row>
    <row r="43" spans="1:16" ht="39" customHeight="1" thickBot="1" x14ac:dyDescent="0.25">
      <c r="A43" s="10"/>
      <c r="B43" s="28"/>
      <c r="C43" s="1110" t="s">
        <v>534</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kQHNSZxHA7+lx9hB7FE2WbEOsGcpwG8wiv7ZBWtRn3s1fIzq60v+BCDeYVfPEgVM0Er+BOZ5CTWAhwtYcsa9KQ==" saltValue="gZe58bhw9oG+NotpBcT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519</v>
      </c>
      <c r="L44" s="42" t="s">
        <v>520</v>
      </c>
      <c r="M44" s="42" t="s">
        <v>521</v>
      </c>
      <c r="N44" s="42" t="s">
        <v>522</v>
      </c>
      <c r="O44" s="43" t="s">
        <v>523</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57541</v>
      </c>
      <c r="L45" s="46">
        <v>56390</v>
      </c>
      <c r="M45" s="46">
        <v>56454</v>
      </c>
      <c r="N45" s="46">
        <v>58636</v>
      </c>
      <c r="O45" s="47">
        <v>56257</v>
      </c>
      <c r="P45" s="34"/>
      <c r="Q45" s="34"/>
      <c r="R45" s="34"/>
      <c r="S45" s="34"/>
      <c r="T45" s="34"/>
      <c r="U45" s="34"/>
    </row>
    <row r="46" spans="1:21" ht="30.75" customHeight="1" x14ac:dyDescent="0.2">
      <c r="A46" s="34"/>
      <c r="B46" s="1139"/>
      <c r="C46" s="1140"/>
      <c r="D46" s="48"/>
      <c r="E46" s="1116" t="s">
        <v>12</v>
      </c>
      <c r="F46" s="1116"/>
      <c r="G46" s="1116"/>
      <c r="H46" s="1116"/>
      <c r="I46" s="1116"/>
      <c r="J46" s="1117"/>
      <c r="K46" s="49">
        <v>1158</v>
      </c>
      <c r="L46" s="50">
        <v>1250</v>
      </c>
      <c r="M46" s="50">
        <v>874</v>
      </c>
      <c r="N46" s="50">
        <v>1178</v>
      </c>
      <c r="O46" s="51">
        <v>488</v>
      </c>
      <c r="P46" s="34"/>
      <c r="Q46" s="34"/>
      <c r="R46" s="34"/>
      <c r="S46" s="34"/>
      <c r="T46" s="34"/>
      <c r="U46" s="34"/>
    </row>
    <row r="47" spans="1:21" ht="30.75" customHeight="1" x14ac:dyDescent="0.2">
      <c r="A47" s="34"/>
      <c r="B47" s="1139"/>
      <c r="C47" s="1140"/>
      <c r="D47" s="48"/>
      <c r="E47" s="1116" t="s">
        <v>13</v>
      </c>
      <c r="F47" s="1116"/>
      <c r="G47" s="1116"/>
      <c r="H47" s="1116"/>
      <c r="I47" s="1116"/>
      <c r="J47" s="1117"/>
      <c r="K47" s="49">
        <v>10442</v>
      </c>
      <c r="L47" s="50">
        <v>10938</v>
      </c>
      <c r="M47" s="50">
        <v>11537</v>
      </c>
      <c r="N47" s="50">
        <v>12036</v>
      </c>
      <c r="O47" s="51">
        <v>12459</v>
      </c>
      <c r="P47" s="34"/>
      <c r="Q47" s="34"/>
      <c r="R47" s="34"/>
      <c r="S47" s="34"/>
      <c r="T47" s="34"/>
      <c r="U47" s="34"/>
    </row>
    <row r="48" spans="1:21" ht="30.75" customHeight="1" x14ac:dyDescent="0.2">
      <c r="A48" s="34"/>
      <c r="B48" s="1139"/>
      <c r="C48" s="1140"/>
      <c r="D48" s="48"/>
      <c r="E48" s="1116" t="s">
        <v>14</v>
      </c>
      <c r="F48" s="1116"/>
      <c r="G48" s="1116"/>
      <c r="H48" s="1116"/>
      <c r="I48" s="1116"/>
      <c r="J48" s="1117"/>
      <c r="K48" s="49">
        <v>1320</v>
      </c>
      <c r="L48" s="50">
        <v>1171</v>
      </c>
      <c r="M48" s="50">
        <v>1288</v>
      </c>
      <c r="N48" s="50">
        <v>1269</v>
      </c>
      <c r="O48" s="51">
        <v>1470</v>
      </c>
      <c r="P48" s="34"/>
      <c r="Q48" s="34"/>
      <c r="R48" s="34"/>
      <c r="S48" s="34"/>
      <c r="T48" s="34"/>
      <c r="U48" s="34"/>
    </row>
    <row r="49" spans="1:21" ht="30.75" customHeight="1" x14ac:dyDescent="0.2">
      <c r="A49" s="34"/>
      <c r="B49" s="1139"/>
      <c r="C49" s="1140"/>
      <c r="D49" s="48"/>
      <c r="E49" s="1116" t="s">
        <v>15</v>
      </c>
      <c r="F49" s="1116"/>
      <c r="G49" s="1116"/>
      <c r="H49" s="1116"/>
      <c r="I49" s="1116"/>
      <c r="J49" s="1117"/>
      <c r="K49" s="49">
        <v>829</v>
      </c>
      <c r="L49" s="50">
        <v>919</v>
      </c>
      <c r="M49" s="50">
        <v>866</v>
      </c>
      <c r="N49" s="50">
        <v>812</v>
      </c>
      <c r="O49" s="51">
        <v>901</v>
      </c>
      <c r="P49" s="34"/>
      <c r="Q49" s="34"/>
      <c r="R49" s="34"/>
      <c r="S49" s="34"/>
      <c r="T49" s="34"/>
      <c r="U49" s="34"/>
    </row>
    <row r="50" spans="1:21" ht="30.75" customHeight="1" x14ac:dyDescent="0.2">
      <c r="A50" s="34"/>
      <c r="B50" s="1139"/>
      <c r="C50" s="1140"/>
      <c r="D50" s="48"/>
      <c r="E50" s="1116" t="s">
        <v>16</v>
      </c>
      <c r="F50" s="1116"/>
      <c r="G50" s="1116"/>
      <c r="H50" s="1116"/>
      <c r="I50" s="1116"/>
      <c r="J50" s="1117"/>
      <c r="K50" s="49">
        <v>803</v>
      </c>
      <c r="L50" s="50">
        <v>634</v>
      </c>
      <c r="M50" s="50">
        <v>559</v>
      </c>
      <c r="N50" s="50">
        <v>568</v>
      </c>
      <c r="O50" s="51">
        <v>529</v>
      </c>
      <c r="P50" s="34"/>
      <c r="Q50" s="34"/>
      <c r="R50" s="34"/>
      <c r="S50" s="34"/>
      <c r="T50" s="34"/>
      <c r="U50" s="34"/>
    </row>
    <row r="51" spans="1:21" ht="30.75" customHeight="1" x14ac:dyDescent="0.2">
      <c r="A51" s="34"/>
      <c r="B51" s="1141"/>
      <c r="C51" s="1142"/>
      <c r="D51" s="52"/>
      <c r="E51" s="1116" t="s">
        <v>17</v>
      </c>
      <c r="F51" s="1116"/>
      <c r="G51" s="1116"/>
      <c r="H51" s="1116"/>
      <c r="I51" s="1116"/>
      <c r="J51" s="1117"/>
      <c r="K51" s="49">
        <v>12</v>
      </c>
      <c r="L51" s="50">
        <v>32</v>
      </c>
      <c r="M51" s="50">
        <v>48</v>
      </c>
      <c r="N51" s="50">
        <v>63</v>
      </c>
      <c r="O51" s="51" t="s">
        <v>481</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48165</v>
      </c>
      <c r="L52" s="50">
        <v>46015</v>
      </c>
      <c r="M52" s="50">
        <v>44936</v>
      </c>
      <c r="N52" s="50">
        <v>45590</v>
      </c>
      <c r="O52" s="51">
        <v>43375</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23940</v>
      </c>
      <c r="L53" s="55">
        <v>25319</v>
      </c>
      <c r="M53" s="55">
        <v>26690</v>
      </c>
      <c r="N53" s="55">
        <v>28972</v>
      </c>
      <c r="O53" s="56">
        <v>28729</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535</v>
      </c>
      <c r="P55" s="34"/>
      <c r="Q55" s="34"/>
      <c r="R55" s="34"/>
      <c r="S55" s="34"/>
      <c r="T55" s="34"/>
      <c r="U55" s="34"/>
    </row>
    <row r="56" spans="1:21" ht="30.75" customHeight="1" thickBot="1" x14ac:dyDescent="0.3">
      <c r="A56" s="34"/>
      <c r="B56" s="60"/>
      <c r="C56" s="61"/>
      <c r="D56" s="61"/>
      <c r="E56" s="62"/>
      <c r="F56" s="62"/>
      <c r="G56" s="62"/>
      <c r="H56" s="62"/>
      <c r="I56" s="62"/>
      <c r="J56" s="63" t="s">
        <v>3</v>
      </c>
      <c r="K56" s="64" t="s">
        <v>536</v>
      </c>
      <c r="L56" s="65" t="s">
        <v>537</v>
      </c>
      <c r="M56" s="65" t="s">
        <v>538</v>
      </c>
      <c r="N56" s="65" t="s">
        <v>539</v>
      </c>
      <c r="O56" s="66" t="s">
        <v>540</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4962</v>
      </c>
      <c r="L57" s="68">
        <v>5124</v>
      </c>
      <c r="M57" s="68">
        <v>6319</v>
      </c>
      <c r="N57" s="68">
        <v>8208</v>
      </c>
      <c r="O57" s="69">
        <v>9136</v>
      </c>
      <c r="P57" s="34"/>
      <c r="Q57" s="34"/>
      <c r="R57" s="34"/>
      <c r="S57" s="34"/>
      <c r="T57" s="34"/>
      <c r="U57" s="34"/>
    </row>
    <row r="58" spans="1:21" ht="30.75" customHeight="1" x14ac:dyDescent="0.2">
      <c r="A58" s="34"/>
      <c r="B58" s="1124"/>
      <c r="C58" s="1125"/>
      <c r="D58" s="1131" t="s">
        <v>26</v>
      </c>
      <c r="E58" s="1132"/>
      <c r="F58" s="1132"/>
      <c r="G58" s="1132"/>
      <c r="H58" s="1132"/>
      <c r="I58" s="1132"/>
      <c r="J58" s="1133"/>
      <c r="K58" s="70">
        <v>19369</v>
      </c>
      <c r="L58" s="71">
        <v>22327</v>
      </c>
      <c r="M58" s="71">
        <v>28601</v>
      </c>
      <c r="N58" s="71">
        <v>32373</v>
      </c>
      <c r="O58" s="72">
        <v>37994</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25268</v>
      </c>
      <c r="L59" s="74">
        <v>29531</v>
      </c>
      <c r="M59" s="74">
        <v>33194</v>
      </c>
      <c r="N59" s="74">
        <v>37796</v>
      </c>
      <c r="O59" s="75">
        <v>40137</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DZ6UYp5M9SimZ/WiT/qI/XPN36aLJ0MZpxa0E8rbt9ShPESI4fljL0f/MMtvbCDdmNXYWxXrpw8EZ3ZLQ8ifbQ==" saltValue="h2rdBV/CdybKcrJZUqcN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519</v>
      </c>
      <c r="J40" s="336" t="s">
        <v>520</v>
      </c>
      <c r="K40" s="336" t="s">
        <v>521</v>
      </c>
      <c r="L40" s="336" t="s">
        <v>522</v>
      </c>
      <c r="M40" s="337" t="s">
        <v>523</v>
      </c>
    </row>
    <row r="41" spans="2:13" ht="27.75" customHeight="1" x14ac:dyDescent="0.2">
      <c r="B41" s="1157" t="s">
        <v>30</v>
      </c>
      <c r="C41" s="1158"/>
      <c r="D41" s="85"/>
      <c r="E41" s="1159" t="s">
        <v>31</v>
      </c>
      <c r="F41" s="1159"/>
      <c r="G41" s="1159"/>
      <c r="H41" s="1160"/>
      <c r="I41" s="338">
        <v>913166</v>
      </c>
      <c r="J41" s="339">
        <v>929991</v>
      </c>
      <c r="K41" s="339">
        <v>924723</v>
      </c>
      <c r="L41" s="339">
        <v>916721</v>
      </c>
      <c r="M41" s="340">
        <v>912397</v>
      </c>
    </row>
    <row r="42" spans="2:13" ht="27.75" customHeight="1" x14ac:dyDescent="0.2">
      <c r="B42" s="1147"/>
      <c r="C42" s="1148"/>
      <c r="D42" s="86"/>
      <c r="E42" s="1151" t="s">
        <v>32</v>
      </c>
      <c r="F42" s="1151"/>
      <c r="G42" s="1151"/>
      <c r="H42" s="1152"/>
      <c r="I42" s="341">
        <v>5785</v>
      </c>
      <c r="J42" s="342">
        <v>4945</v>
      </c>
      <c r="K42" s="342">
        <v>4390</v>
      </c>
      <c r="L42" s="342">
        <v>4015</v>
      </c>
      <c r="M42" s="343">
        <v>3296</v>
      </c>
    </row>
    <row r="43" spans="2:13" ht="27.75" customHeight="1" x14ac:dyDescent="0.2">
      <c r="B43" s="1147"/>
      <c r="C43" s="1148"/>
      <c r="D43" s="86"/>
      <c r="E43" s="1151" t="s">
        <v>33</v>
      </c>
      <c r="F43" s="1151"/>
      <c r="G43" s="1151"/>
      <c r="H43" s="1152"/>
      <c r="I43" s="341">
        <v>9394</v>
      </c>
      <c r="J43" s="342">
        <v>9360</v>
      </c>
      <c r="K43" s="342">
        <v>9644</v>
      </c>
      <c r="L43" s="342">
        <v>9211</v>
      </c>
      <c r="M43" s="343">
        <v>8641</v>
      </c>
    </row>
    <row r="44" spans="2:13" ht="27.75" customHeight="1" x14ac:dyDescent="0.2">
      <c r="B44" s="1147"/>
      <c r="C44" s="1148"/>
      <c r="D44" s="86"/>
      <c r="E44" s="1151" t="s">
        <v>34</v>
      </c>
      <c r="F44" s="1151"/>
      <c r="G44" s="1151"/>
      <c r="H44" s="1152"/>
      <c r="I44" s="341">
        <v>8861</v>
      </c>
      <c r="J44" s="342">
        <v>8063</v>
      </c>
      <c r="K44" s="342">
        <v>6458</v>
      </c>
      <c r="L44" s="342">
        <v>6020</v>
      </c>
      <c r="M44" s="343">
        <v>5598</v>
      </c>
    </row>
    <row r="45" spans="2:13" ht="27.75" customHeight="1" x14ac:dyDescent="0.2">
      <c r="B45" s="1147"/>
      <c r="C45" s="1148"/>
      <c r="D45" s="86"/>
      <c r="E45" s="1151" t="s">
        <v>35</v>
      </c>
      <c r="F45" s="1151"/>
      <c r="G45" s="1151"/>
      <c r="H45" s="1152"/>
      <c r="I45" s="341">
        <v>91180</v>
      </c>
      <c r="J45" s="342">
        <v>86132</v>
      </c>
      <c r="K45" s="342">
        <v>81241</v>
      </c>
      <c r="L45" s="342">
        <v>80236</v>
      </c>
      <c r="M45" s="343">
        <v>77254</v>
      </c>
    </row>
    <row r="46" spans="2:13" ht="27.75" customHeight="1" x14ac:dyDescent="0.2">
      <c r="B46" s="1147"/>
      <c r="C46" s="1148"/>
      <c r="D46" s="87"/>
      <c r="E46" s="1161" t="s">
        <v>36</v>
      </c>
      <c r="F46" s="1161"/>
      <c r="G46" s="1161"/>
      <c r="H46" s="1162"/>
      <c r="I46" s="341">
        <v>4392</v>
      </c>
      <c r="J46" s="342">
        <v>4054</v>
      </c>
      <c r="K46" s="342">
        <v>3823</v>
      </c>
      <c r="L46" s="342">
        <v>3579</v>
      </c>
      <c r="M46" s="343">
        <v>3306</v>
      </c>
    </row>
    <row r="47" spans="2:13" ht="27.75" customHeight="1" x14ac:dyDescent="0.2">
      <c r="B47" s="1147"/>
      <c r="C47" s="1148"/>
      <c r="D47" s="88"/>
      <c r="E47" s="1163" t="s">
        <v>37</v>
      </c>
      <c r="F47" s="1164"/>
      <c r="G47" s="1164"/>
      <c r="H47" s="1165"/>
      <c r="I47" s="341" t="s">
        <v>481</v>
      </c>
      <c r="J47" s="342" t="s">
        <v>481</v>
      </c>
      <c r="K47" s="342" t="s">
        <v>481</v>
      </c>
      <c r="L47" s="342" t="s">
        <v>481</v>
      </c>
      <c r="M47" s="343" t="s">
        <v>481</v>
      </c>
    </row>
    <row r="48" spans="2:13" ht="27.75" customHeight="1" x14ac:dyDescent="0.2">
      <c r="B48" s="1147"/>
      <c r="C48" s="1148"/>
      <c r="D48" s="86"/>
      <c r="E48" s="1151" t="s">
        <v>38</v>
      </c>
      <c r="F48" s="1151"/>
      <c r="G48" s="1151"/>
      <c r="H48" s="1152"/>
      <c r="I48" s="341" t="s">
        <v>481</v>
      </c>
      <c r="J48" s="342" t="s">
        <v>481</v>
      </c>
      <c r="K48" s="342" t="s">
        <v>481</v>
      </c>
      <c r="L48" s="342" t="s">
        <v>481</v>
      </c>
      <c r="M48" s="343" t="s">
        <v>481</v>
      </c>
    </row>
    <row r="49" spans="2:13" ht="27.75" customHeight="1" x14ac:dyDescent="0.2">
      <c r="B49" s="1149"/>
      <c r="C49" s="1150"/>
      <c r="D49" s="86"/>
      <c r="E49" s="1151" t="s">
        <v>39</v>
      </c>
      <c r="F49" s="1151"/>
      <c r="G49" s="1151"/>
      <c r="H49" s="1152"/>
      <c r="I49" s="341" t="s">
        <v>481</v>
      </c>
      <c r="J49" s="342" t="s">
        <v>481</v>
      </c>
      <c r="K49" s="342" t="s">
        <v>481</v>
      </c>
      <c r="L49" s="342" t="s">
        <v>481</v>
      </c>
      <c r="M49" s="343" t="s">
        <v>481</v>
      </c>
    </row>
    <row r="50" spans="2:13" ht="27.75" customHeight="1" x14ac:dyDescent="0.2">
      <c r="B50" s="1145" t="s">
        <v>40</v>
      </c>
      <c r="C50" s="1146"/>
      <c r="D50" s="89"/>
      <c r="E50" s="1151" t="s">
        <v>41</v>
      </c>
      <c r="F50" s="1151"/>
      <c r="G50" s="1151"/>
      <c r="H50" s="1152"/>
      <c r="I50" s="341">
        <v>47442</v>
      </c>
      <c r="J50" s="342">
        <v>70645</v>
      </c>
      <c r="K50" s="342">
        <v>76356</v>
      </c>
      <c r="L50" s="342">
        <v>82799</v>
      </c>
      <c r="M50" s="343">
        <v>84101</v>
      </c>
    </row>
    <row r="51" spans="2:13" ht="27.75" customHeight="1" x14ac:dyDescent="0.2">
      <c r="B51" s="1147"/>
      <c r="C51" s="1148"/>
      <c r="D51" s="86"/>
      <c r="E51" s="1151" t="s">
        <v>42</v>
      </c>
      <c r="F51" s="1151"/>
      <c r="G51" s="1151"/>
      <c r="H51" s="1152"/>
      <c r="I51" s="341">
        <v>14918</v>
      </c>
      <c r="J51" s="342">
        <v>15445</v>
      </c>
      <c r="K51" s="342">
        <v>15665</v>
      </c>
      <c r="L51" s="342">
        <v>16099</v>
      </c>
      <c r="M51" s="343">
        <v>16799</v>
      </c>
    </row>
    <row r="52" spans="2:13" ht="27.75" customHeight="1" x14ac:dyDescent="0.2">
      <c r="B52" s="1149"/>
      <c r="C52" s="1150"/>
      <c r="D52" s="86"/>
      <c r="E52" s="1151" t="s">
        <v>43</v>
      </c>
      <c r="F52" s="1151"/>
      <c r="G52" s="1151"/>
      <c r="H52" s="1152"/>
      <c r="I52" s="341">
        <v>556921</v>
      </c>
      <c r="J52" s="342">
        <v>550151</v>
      </c>
      <c r="K52" s="342">
        <v>538181</v>
      </c>
      <c r="L52" s="342">
        <v>518724</v>
      </c>
      <c r="M52" s="343">
        <v>495317</v>
      </c>
    </row>
    <row r="53" spans="2:13" ht="27.75" customHeight="1" thickBot="1" x14ac:dyDescent="0.25">
      <c r="B53" s="1153" t="s">
        <v>20</v>
      </c>
      <c r="C53" s="1154"/>
      <c r="D53" s="90"/>
      <c r="E53" s="1155" t="s">
        <v>44</v>
      </c>
      <c r="F53" s="1155"/>
      <c r="G53" s="1155"/>
      <c r="H53" s="1156"/>
      <c r="I53" s="344">
        <v>413497</v>
      </c>
      <c r="J53" s="345">
        <v>406303</v>
      </c>
      <c r="K53" s="345">
        <v>400076</v>
      </c>
      <c r="L53" s="345">
        <v>402160</v>
      </c>
      <c r="M53" s="346">
        <v>414274</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J3ciOIrIeG7/g7d9eJ/eO3w5S99X1yHJzmrzQZYnJywTrk2Uq+CTX/GMO2v17WYCdIupxbI77NOPQitScIHgHg==" saltValue="KLSxS12ZLzdvikhD4JBb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521</v>
      </c>
      <c r="G54" s="98" t="s">
        <v>522</v>
      </c>
      <c r="H54" s="99" t="s">
        <v>523</v>
      </c>
    </row>
    <row r="55" spans="2:8" ht="52.5" customHeight="1" x14ac:dyDescent="0.2">
      <c r="B55" s="100"/>
      <c r="C55" s="1171" t="s">
        <v>46</v>
      </c>
      <c r="D55" s="1171"/>
      <c r="E55" s="1172"/>
      <c r="F55" s="347">
        <v>20233</v>
      </c>
      <c r="G55" s="347">
        <v>22076</v>
      </c>
      <c r="H55" s="348">
        <v>23449</v>
      </c>
    </row>
    <row r="56" spans="2:8" ht="52.5" customHeight="1" x14ac:dyDescent="0.2">
      <c r="B56" s="101"/>
      <c r="C56" s="1173" t="s">
        <v>47</v>
      </c>
      <c r="D56" s="1173"/>
      <c r="E56" s="1174"/>
      <c r="F56" s="349">
        <v>18589</v>
      </c>
      <c r="G56" s="349">
        <v>14605</v>
      </c>
      <c r="H56" s="350">
        <v>13160</v>
      </c>
    </row>
    <row r="57" spans="2:8" ht="53.25" customHeight="1" x14ac:dyDescent="0.2">
      <c r="B57" s="101"/>
      <c r="C57" s="1175" t="s">
        <v>48</v>
      </c>
      <c r="D57" s="1175"/>
      <c r="E57" s="1176"/>
      <c r="F57" s="351">
        <v>15539</v>
      </c>
      <c r="G57" s="351">
        <v>17611</v>
      </c>
      <c r="H57" s="352">
        <v>16251</v>
      </c>
    </row>
    <row r="58" spans="2:8" ht="45.75" customHeight="1" x14ac:dyDescent="0.2">
      <c r="B58" s="102"/>
      <c r="C58" s="1166" t="s">
        <v>587</v>
      </c>
      <c r="D58" s="1167"/>
      <c r="E58" s="1168"/>
      <c r="F58" s="353">
        <v>2821</v>
      </c>
      <c r="G58" s="353">
        <v>2822</v>
      </c>
      <c r="H58" s="354">
        <v>2824</v>
      </c>
    </row>
    <row r="59" spans="2:8" ht="45.75" customHeight="1" x14ac:dyDescent="0.2">
      <c r="B59" s="102"/>
      <c r="C59" s="1166" t="s">
        <v>588</v>
      </c>
      <c r="D59" s="1167"/>
      <c r="E59" s="1168"/>
      <c r="F59" s="353">
        <v>2068</v>
      </c>
      <c r="G59" s="353">
        <v>1694</v>
      </c>
      <c r="H59" s="354">
        <v>2776</v>
      </c>
    </row>
    <row r="60" spans="2:8" ht="45.75" customHeight="1" x14ac:dyDescent="0.2">
      <c r="B60" s="102"/>
      <c r="C60" s="1166" t="s">
        <v>589</v>
      </c>
      <c r="D60" s="1167"/>
      <c r="E60" s="1168"/>
      <c r="F60" s="353">
        <v>1274</v>
      </c>
      <c r="G60" s="353">
        <v>1418</v>
      </c>
      <c r="H60" s="354">
        <v>1557</v>
      </c>
    </row>
    <row r="61" spans="2:8" ht="45.75" customHeight="1" x14ac:dyDescent="0.2">
      <c r="B61" s="102"/>
      <c r="C61" s="1166" t="s">
        <v>590</v>
      </c>
      <c r="D61" s="1167"/>
      <c r="E61" s="1168"/>
      <c r="F61" s="353">
        <v>1204</v>
      </c>
      <c r="G61" s="353">
        <v>1183</v>
      </c>
      <c r="H61" s="354">
        <v>1158</v>
      </c>
    </row>
    <row r="62" spans="2:8" ht="45.75" customHeight="1" thickBot="1" x14ac:dyDescent="0.25">
      <c r="B62" s="103"/>
      <c r="C62" s="1166" t="s">
        <v>591</v>
      </c>
      <c r="D62" s="1167"/>
      <c r="E62" s="1168"/>
      <c r="F62" s="355" t="s">
        <v>592</v>
      </c>
      <c r="G62" s="355">
        <v>380</v>
      </c>
      <c r="H62" s="356">
        <v>1329</v>
      </c>
    </row>
    <row r="63" spans="2:8" ht="52.5" customHeight="1" thickBot="1" x14ac:dyDescent="0.25">
      <c r="B63" s="104"/>
      <c r="C63" s="1169" t="s">
        <v>49</v>
      </c>
      <c r="D63" s="1169"/>
      <c r="E63" s="1170"/>
      <c r="F63" s="357">
        <v>54361</v>
      </c>
      <c r="G63" s="357">
        <v>54292</v>
      </c>
      <c r="H63" s="358">
        <v>52860</v>
      </c>
    </row>
    <row r="64" spans="2:8" ht="13" x14ac:dyDescent="0.2"/>
  </sheetData>
  <sheetProtection algorithmName="SHA-512" hashValue="YuH2K9Xt4IE6dcDn3uvytqzm72hMMyscV1O7ztBFOxeeey8jpHodTxNqrNYr34eJKZJr5LOmADHEjjMyZWUtGw==" saltValue="fczZKs1SQ9jJDoWbD+Cf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512</v>
      </c>
      <c r="B3" s="120"/>
      <c r="C3" s="121"/>
      <c r="D3" s="122">
        <v>157499</v>
      </c>
      <c r="E3" s="123"/>
      <c r="F3" s="124">
        <v>156891</v>
      </c>
      <c r="G3" s="125"/>
      <c r="H3" s="126"/>
    </row>
    <row r="4" spans="1:8" x14ac:dyDescent="0.2">
      <c r="A4" s="127"/>
      <c r="B4" s="128"/>
      <c r="C4" s="129"/>
      <c r="D4" s="130">
        <v>36042</v>
      </c>
      <c r="E4" s="131"/>
      <c r="F4" s="132">
        <v>35077</v>
      </c>
      <c r="G4" s="133"/>
      <c r="H4" s="134"/>
    </row>
    <row r="5" spans="1:8" x14ac:dyDescent="0.2">
      <c r="A5" s="115" t="s">
        <v>514</v>
      </c>
      <c r="B5" s="120"/>
      <c r="C5" s="121"/>
      <c r="D5" s="122">
        <v>180012</v>
      </c>
      <c r="E5" s="123"/>
      <c r="F5" s="124">
        <v>166403</v>
      </c>
      <c r="G5" s="125"/>
      <c r="H5" s="126"/>
    </row>
    <row r="6" spans="1:8" x14ac:dyDescent="0.2">
      <c r="A6" s="127"/>
      <c r="B6" s="128"/>
      <c r="C6" s="129"/>
      <c r="D6" s="130">
        <v>42391</v>
      </c>
      <c r="E6" s="131"/>
      <c r="F6" s="132">
        <v>40263</v>
      </c>
      <c r="G6" s="133"/>
      <c r="H6" s="134"/>
    </row>
    <row r="7" spans="1:8" x14ac:dyDescent="0.2">
      <c r="A7" s="115" t="s">
        <v>515</v>
      </c>
      <c r="B7" s="120"/>
      <c r="C7" s="121"/>
      <c r="D7" s="122">
        <v>155478</v>
      </c>
      <c r="E7" s="123"/>
      <c r="F7" s="124">
        <v>151639</v>
      </c>
      <c r="G7" s="125"/>
      <c r="H7" s="126"/>
    </row>
    <row r="8" spans="1:8" x14ac:dyDescent="0.2">
      <c r="A8" s="127"/>
      <c r="B8" s="128"/>
      <c r="C8" s="129"/>
      <c r="D8" s="130">
        <v>37474</v>
      </c>
      <c r="E8" s="131"/>
      <c r="F8" s="132">
        <v>37020</v>
      </c>
      <c r="G8" s="133"/>
      <c r="H8" s="134"/>
    </row>
    <row r="9" spans="1:8" x14ac:dyDescent="0.2">
      <c r="A9" s="115" t="s">
        <v>516</v>
      </c>
      <c r="B9" s="120"/>
      <c r="C9" s="121"/>
      <c r="D9" s="122">
        <v>164476</v>
      </c>
      <c r="E9" s="123"/>
      <c r="F9" s="124">
        <v>158322</v>
      </c>
      <c r="G9" s="125"/>
      <c r="H9" s="126"/>
    </row>
    <row r="10" spans="1:8" x14ac:dyDescent="0.2">
      <c r="A10" s="127"/>
      <c r="B10" s="128"/>
      <c r="C10" s="129"/>
      <c r="D10" s="130">
        <v>43186</v>
      </c>
      <c r="E10" s="131"/>
      <c r="F10" s="132">
        <v>40584</v>
      </c>
      <c r="G10" s="133"/>
      <c r="H10" s="134"/>
    </row>
    <row r="11" spans="1:8" x14ac:dyDescent="0.2">
      <c r="A11" s="115" t="s">
        <v>517</v>
      </c>
      <c r="B11" s="120"/>
      <c r="C11" s="121"/>
      <c r="D11" s="122">
        <v>167136</v>
      </c>
      <c r="E11" s="123"/>
      <c r="F11" s="124">
        <v>161654</v>
      </c>
      <c r="G11" s="125"/>
      <c r="H11" s="126"/>
    </row>
    <row r="12" spans="1:8" x14ac:dyDescent="0.2">
      <c r="A12" s="127"/>
      <c r="B12" s="128"/>
      <c r="C12" s="135"/>
      <c r="D12" s="130">
        <v>40409</v>
      </c>
      <c r="E12" s="131"/>
      <c r="F12" s="132">
        <v>41212</v>
      </c>
      <c r="G12" s="133"/>
      <c r="H12" s="134"/>
    </row>
    <row r="13" spans="1:8" x14ac:dyDescent="0.2">
      <c r="A13" s="115"/>
      <c r="B13" s="120"/>
      <c r="C13" s="121"/>
      <c r="D13" s="122">
        <v>164920</v>
      </c>
      <c r="E13" s="123"/>
      <c r="F13" s="124">
        <v>158982</v>
      </c>
      <c r="G13" s="136"/>
      <c r="H13" s="126"/>
    </row>
    <row r="14" spans="1:8" x14ac:dyDescent="0.2">
      <c r="A14" s="127"/>
      <c r="B14" s="128"/>
      <c r="C14" s="129"/>
      <c r="D14" s="130">
        <v>39900</v>
      </c>
      <c r="E14" s="131"/>
      <c r="F14" s="132">
        <v>38831</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1.95</v>
      </c>
      <c r="C19" s="137">
        <f>ROUND(VALUE(SUBSTITUTE(実質収支比率等に係る経年分析!G$48,"▲","-")),2)</f>
        <v>0.71</v>
      </c>
      <c r="D19" s="137">
        <f>ROUND(VALUE(SUBSTITUTE(実質収支比率等に係る経年分析!H$48,"▲","-")),2)</f>
        <v>1.36</v>
      </c>
      <c r="E19" s="137">
        <f>ROUND(VALUE(SUBSTITUTE(実質収支比率等に係る経年分析!I$48,"▲","-")),2)</f>
        <v>1.01</v>
      </c>
      <c r="F19" s="137">
        <f>ROUND(VALUE(SUBSTITUTE(実質収支比率等に係る経年分析!J$48,"▲","-")),2)</f>
        <v>1.32</v>
      </c>
    </row>
    <row r="20" spans="1:11" x14ac:dyDescent="0.2">
      <c r="A20" s="137" t="s">
        <v>54</v>
      </c>
      <c r="B20" s="137">
        <f>ROUND(VALUE(SUBSTITUTE(実質収支比率等に係る経年分析!F$47,"▲","-")),2)</f>
        <v>2.54</v>
      </c>
      <c r="C20" s="137">
        <f>ROUND(VALUE(SUBSTITUTE(実質収支比率等に係る経年分析!G$47,"▲","-")),2)</f>
        <v>6.87</v>
      </c>
      <c r="D20" s="137">
        <f>ROUND(VALUE(SUBSTITUTE(実質収支比率等に係る経年分析!H$47,"▲","-")),2)</f>
        <v>7.46</v>
      </c>
      <c r="E20" s="137">
        <f>ROUND(VALUE(SUBSTITUTE(実質収支比率等に係る経年分析!I$47,"▲","-")),2)</f>
        <v>8.18</v>
      </c>
      <c r="F20" s="137">
        <f>ROUND(VALUE(SUBSTITUTE(実質収支比率等に係る経年分析!J$47,"▲","-")),2)</f>
        <v>8.6</v>
      </c>
    </row>
    <row r="21" spans="1:11" x14ac:dyDescent="0.2">
      <c r="A21" s="137" t="s">
        <v>55</v>
      </c>
      <c r="B21" s="137">
        <f>IF(ISNUMBER(VALUE(SUBSTITUTE(実質収支比率等に係る経年分析!F$49,"▲","-"))),ROUND(VALUE(SUBSTITUTE(実質収支比率等に係る経年分析!F$49,"▲","-")),2),NA())</f>
        <v>1.53</v>
      </c>
      <c r="C21" s="137">
        <f>IF(ISNUMBER(VALUE(SUBSTITUTE(実質収支比率等に係る経年分析!G$49,"▲","-"))),ROUND(VALUE(SUBSTITUTE(実質収支比率等に係る経年分析!G$49,"▲","-")),2),NA())</f>
        <v>2.36</v>
      </c>
      <c r="D21" s="137">
        <f>IF(ISNUMBER(VALUE(SUBSTITUTE(実質収支比率等に係る経年分析!H$49,"▲","-"))),ROUND(VALUE(SUBSTITUTE(実質収支比率等に係る経年分析!H$49,"▲","-")),2),NA())</f>
        <v>0.62</v>
      </c>
      <c r="E21" s="137">
        <f>IF(ISNUMBER(VALUE(SUBSTITUTE(実質収支比率等に係る経年分析!I$49,"▲","-"))),ROUND(VALUE(SUBSTITUTE(実質収支比率等に係る経年分析!I$49,"▲","-")),2),NA())</f>
        <v>-0.35</v>
      </c>
      <c r="F21" s="137">
        <f>IF(ISNUMBER(VALUE(SUBSTITUTE(実質収支比率等に係る経年分析!J$49,"▲","-"))),ROUND(VALUE(SUBSTITUTE(実質収支比率等に係る経年分析!J$49,"▲","-")),2),NA())</f>
        <v>0.33</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給与等集中管理特別会計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農業改良資金助成事業特別会計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7.0000000000000007E-2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0.06</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0.06</v>
      </c>
    </row>
    <row r="32" spans="1:11" x14ac:dyDescent="0.2">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0.28000000000000003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0.27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0.28999999999999998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v>
      </c>
    </row>
    <row r="33" spans="1:16" x14ac:dyDescent="0.2">
      <c r="A33" s="138" t="str">
        <f>IF(連結実質赤字比率に係る赤字・黒字の構成分析!C$37="",NA(),連結実質赤字比率に係る赤字・黒字の構成分析!C$37)</f>
        <v>病院事業会計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1.31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1.37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1.46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0.8</v>
      </c>
    </row>
    <row r="34" spans="1:16" x14ac:dyDescent="0.2">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1.48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0.61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1.07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0.57999999999999996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0.95</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1.94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1.35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1.32</v>
      </c>
    </row>
    <row r="36" spans="1:16" x14ac:dyDescent="0.2">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2.31</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2.39</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2.5299999999999998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2.75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2.93</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48165</v>
      </c>
      <c r="E42" s="139"/>
      <c r="F42" s="139"/>
      <c r="G42" s="139">
        <f>'実質公債費比率（分子）の構造'!L$52</f>
        <v>46015</v>
      </c>
      <c r="H42" s="139"/>
      <c r="I42" s="139"/>
      <c r="J42" s="139">
        <f>'実質公債費比率（分子）の構造'!M$52</f>
        <v>44936</v>
      </c>
      <c r="K42" s="139"/>
      <c r="L42" s="139"/>
      <c r="M42" s="139">
        <f>'実質公債費比率（分子）の構造'!N$52</f>
        <v>45590</v>
      </c>
      <c r="N42" s="139"/>
      <c r="O42" s="139"/>
      <c r="P42" s="139">
        <f>'実質公債費比率（分子）の構造'!O$52</f>
        <v>43375</v>
      </c>
    </row>
    <row r="43" spans="1:16" x14ac:dyDescent="0.2">
      <c r="A43" s="139" t="s">
        <v>17</v>
      </c>
      <c r="B43" s="139">
        <f>'実質公債費比率（分子）の構造'!K$51</f>
        <v>12</v>
      </c>
      <c r="C43" s="139"/>
      <c r="D43" s="139"/>
      <c r="E43" s="139">
        <f>'実質公債費比率（分子）の構造'!L$51</f>
        <v>32</v>
      </c>
      <c r="F43" s="139"/>
      <c r="G43" s="139"/>
      <c r="H43" s="139">
        <f>'実質公債費比率（分子）の構造'!M$51</f>
        <v>48</v>
      </c>
      <c r="I43" s="139"/>
      <c r="J43" s="139"/>
      <c r="K43" s="139">
        <f>'実質公債費比率（分子）の構造'!N$51</f>
        <v>63</v>
      </c>
      <c r="L43" s="139"/>
      <c r="M43" s="139"/>
      <c r="N43" s="139" t="str">
        <f>'実質公債費比率（分子）の構造'!O$51</f>
        <v>-</v>
      </c>
      <c r="O43" s="139"/>
      <c r="P43" s="139"/>
    </row>
    <row r="44" spans="1:16" x14ac:dyDescent="0.2">
      <c r="A44" s="139" t="s">
        <v>63</v>
      </c>
      <c r="B44" s="139">
        <f>'実質公債費比率（分子）の構造'!K$50</f>
        <v>803</v>
      </c>
      <c r="C44" s="139"/>
      <c r="D44" s="139"/>
      <c r="E44" s="139">
        <f>'実質公債費比率（分子）の構造'!L$50</f>
        <v>634</v>
      </c>
      <c r="F44" s="139"/>
      <c r="G44" s="139"/>
      <c r="H44" s="139">
        <f>'実質公債費比率（分子）の構造'!M$50</f>
        <v>559</v>
      </c>
      <c r="I44" s="139"/>
      <c r="J44" s="139"/>
      <c r="K44" s="139">
        <f>'実質公債費比率（分子）の構造'!N$50</f>
        <v>568</v>
      </c>
      <c r="L44" s="139"/>
      <c r="M44" s="139"/>
      <c r="N44" s="139">
        <f>'実質公債費比率（分子）の構造'!O$50</f>
        <v>529</v>
      </c>
      <c r="O44" s="139"/>
      <c r="P44" s="139"/>
    </row>
    <row r="45" spans="1:16" x14ac:dyDescent="0.2">
      <c r="A45" s="139" t="s">
        <v>64</v>
      </c>
      <c r="B45" s="139">
        <f>'実質公債費比率（分子）の構造'!K$49</f>
        <v>829</v>
      </c>
      <c r="C45" s="139"/>
      <c r="D45" s="139"/>
      <c r="E45" s="139">
        <f>'実質公債費比率（分子）の構造'!L$49</f>
        <v>919</v>
      </c>
      <c r="F45" s="139"/>
      <c r="G45" s="139"/>
      <c r="H45" s="139">
        <f>'実質公債費比率（分子）の構造'!M$49</f>
        <v>866</v>
      </c>
      <c r="I45" s="139"/>
      <c r="J45" s="139"/>
      <c r="K45" s="139">
        <f>'実質公債費比率（分子）の構造'!N$49</f>
        <v>812</v>
      </c>
      <c r="L45" s="139"/>
      <c r="M45" s="139"/>
      <c r="N45" s="139">
        <f>'実質公債費比率（分子）の構造'!O$49</f>
        <v>901</v>
      </c>
      <c r="O45" s="139"/>
      <c r="P45" s="139"/>
    </row>
    <row r="46" spans="1:16" x14ac:dyDescent="0.2">
      <c r="A46" s="139" t="s">
        <v>65</v>
      </c>
      <c r="B46" s="139">
        <f>'実質公債費比率（分子）の構造'!K$48</f>
        <v>1320</v>
      </c>
      <c r="C46" s="139"/>
      <c r="D46" s="139"/>
      <c r="E46" s="139">
        <f>'実質公債費比率（分子）の構造'!L$48</f>
        <v>1171</v>
      </c>
      <c r="F46" s="139"/>
      <c r="G46" s="139"/>
      <c r="H46" s="139">
        <f>'実質公債費比率（分子）の構造'!M$48</f>
        <v>1288</v>
      </c>
      <c r="I46" s="139"/>
      <c r="J46" s="139"/>
      <c r="K46" s="139">
        <f>'実質公債費比率（分子）の構造'!N$48</f>
        <v>1269</v>
      </c>
      <c r="L46" s="139"/>
      <c r="M46" s="139"/>
      <c r="N46" s="139">
        <f>'実質公債費比率（分子）の構造'!O$48</f>
        <v>1470</v>
      </c>
      <c r="O46" s="139"/>
      <c r="P46" s="139"/>
    </row>
    <row r="47" spans="1:16" x14ac:dyDescent="0.2">
      <c r="A47" s="139" t="s">
        <v>13</v>
      </c>
      <c r="B47" s="139">
        <f>'実質公債費比率（分子）の構造'!K$47</f>
        <v>10442</v>
      </c>
      <c r="C47" s="139"/>
      <c r="D47" s="139"/>
      <c r="E47" s="139">
        <f>'実質公債費比率（分子）の構造'!L$47</f>
        <v>10938</v>
      </c>
      <c r="F47" s="139"/>
      <c r="G47" s="139"/>
      <c r="H47" s="139">
        <f>'実質公債費比率（分子）の構造'!M$47</f>
        <v>11537</v>
      </c>
      <c r="I47" s="139"/>
      <c r="J47" s="139"/>
      <c r="K47" s="139">
        <f>'実質公債費比率（分子）の構造'!N$47</f>
        <v>12036</v>
      </c>
      <c r="L47" s="139"/>
      <c r="M47" s="139"/>
      <c r="N47" s="139">
        <f>'実質公債費比率（分子）の構造'!O$47</f>
        <v>12459</v>
      </c>
      <c r="O47" s="139"/>
      <c r="P47" s="139"/>
    </row>
    <row r="48" spans="1:16" x14ac:dyDescent="0.2">
      <c r="A48" s="139" t="s">
        <v>66</v>
      </c>
      <c r="B48" s="139">
        <f>'実質公債費比率（分子）の構造'!K$46</f>
        <v>1158</v>
      </c>
      <c r="C48" s="139"/>
      <c r="D48" s="139"/>
      <c r="E48" s="139">
        <f>'実質公債費比率（分子）の構造'!L$46</f>
        <v>1250</v>
      </c>
      <c r="F48" s="139"/>
      <c r="G48" s="139"/>
      <c r="H48" s="139">
        <f>'実質公債費比率（分子）の構造'!M$46</f>
        <v>874</v>
      </c>
      <c r="I48" s="139"/>
      <c r="J48" s="139"/>
      <c r="K48" s="139">
        <f>'実質公債費比率（分子）の構造'!N$46</f>
        <v>1178</v>
      </c>
      <c r="L48" s="139"/>
      <c r="M48" s="139"/>
      <c r="N48" s="139">
        <f>'実質公債費比率（分子）の構造'!O$46</f>
        <v>488</v>
      </c>
      <c r="O48" s="139"/>
      <c r="P48" s="139"/>
    </row>
    <row r="49" spans="1:16" x14ac:dyDescent="0.2">
      <c r="A49" s="139" t="s">
        <v>67</v>
      </c>
      <c r="B49" s="139">
        <f>'実質公債費比率（分子）の構造'!K$45</f>
        <v>57541</v>
      </c>
      <c r="C49" s="139"/>
      <c r="D49" s="139"/>
      <c r="E49" s="139">
        <f>'実質公債費比率（分子）の構造'!L$45</f>
        <v>56390</v>
      </c>
      <c r="F49" s="139"/>
      <c r="G49" s="139"/>
      <c r="H49" s="139">
        <f>'実質公債費比率（分子）の構造'!M$45</f>
        <v>56454</v>
      </c>
      <c r="I49" s="139"/>
      <c r="J49" s="139"/>
      <c r="K49" s="139">
        <f>'実質公債費比率（分子）の構造'!N$45</f>
        <v>58636</v>
      </c>
      <c r="L49" s="139"/>
      <c r="M49" s="139"/>
      <c r="N49" s="139">
        <f>'実質公債費比率（分子）の構造'!O$45</f>
        <v>56257</v>
      </c>
      <c r="O49" s="139"/>
      <c r="P49" s="139"/>
    </row>
    <row r="50" spans="1:16" x14ac:dyDescent="0.2">
      <c r="A50" s="139" t="s">
        <v>68</v>
      </c>
      <c r="B50" s="139" t="e">
        <f>NA()</f>
        <v>#N/A</v>
      </c>
      <c r="C50" s="139">
        <f>IF(ISNUMBER('実質公債費比率（分子）の構造'!K$53),'実質公債費比率（分子）の構造'!K$53,NA())</f>
        <v>23940</v>
      </c>
      <c r="D50" s="139" t="e">
        <f>NA()</f>
        <v>#N/A</v>
      </c>
      <c r="E50" s="139" t="e">
        <f>NA()</f>
        <v>#N/A</v>
      </c>
      <c r="F50" s="139">
        <f>IF(ISNUMBER('実質公債費比率（分子）の構造'!L$53),'実質公債費比率（分子）の構造'!L$53,NA())</f>
        <v>25319</v>
      </c>
      <c r="G50" s="139" t="e">
        <f>NA()</f>
        <v>#N/A</v>
      </c>
      <c r="H50" s="139" t="e">
        <f>NA()</f>
        <v>#N/A</v>
      </c>
      <c r="I50" s="139">
        <f>IF(ISNUMBER('実質公債費比率（分子）の構造'!M$53),'実質公債費比率（分子）の構造'!M$53,NA())</f>
        <v>26690</v>
      </c>
      <c r="J50" s="139" t="e">
        <f>NA()</f>
        <v>#N/A</v>
      </c>
      <c r="K50" s="139" t="e">
        <f>NA()</f>
        <v>#N/A</v>
      </c>
      <c r="L50" s="139">
        <f>IF(ISNUMBER('実質公債費比率（分子）の構造'!N$53),'実質公債費比率（分子）の構造'!N$53,NA())</f>
        <v>28972</v>
      </c>
      <c r="M50" s="139" t="e">
        <f>NA()</f>
        <v>#N/A</v>
      </c>
      <c r="N50" s="139" t="e">
        <f>NA()</f>
        <v>#N/A</v>
      </c>
      <c r="O50" s="139">
        <f>IF(ISNUMBER('実質公債費比率（分子）の構造'!O$53),'実質公債費比率（分子）の構造'!O$53,NA())</f>
        <v>28729</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556921</v>
      </c>
      <c r="E56" s="138"/>
      <c r="F56" s="138"/>
      <c r="G56" s="138">
        <f>'将来負担比率（分子）の構造'!J$52</f>
        <v>550151</v>
      </c>
      <c r="H56" s="138"/>
      <c r="I56" s="138"/>
      <c r="J56" s="138">
        <f>'将来負担比率（分子）の構造'!K$52</f>
        <v>538181</v>
      </c>
      <c r="K56" s="138"/>
      <c r="L56" s="138"/>
      <c r="M56" s="138">
        <f>'将来負担比率（分子）の構造'!L$52</f>
        <v>518724</v>
      </c>
      <c r="N56" s="138"/>
      <c r="O56" s="138"/>
      <c r="P56" s="138">
        <f>'将来負担比率（分子）の構造'!M$52</f>
        <v>495317</v>
      </c>
    </row>
    <row r="57" spans="1:16" x14ac:dyDescent="0.2">
      <c r="A57" s="138" t="s">
        <v>42</v>
      </c>
      <c r="B57" s="138"/>
      <c r="C57" s="138"/>
      <c r="D57" s="138">
        <f>'将来負担比率（分子）の構造'!I$51</f>
        <v>14918</v>
      </c>
      <c r="E57" s="138"/>
      <c r="F57" s="138"/>
      <c r="G57" s="138">
        <f>'将来負担比率（分子）の構造'!J$51</f>
        <v>15445</v>
      </c>
      <c r="H57" s="138"/>
      <c r="I57" s="138"/>
      <c r="J57" s="138">
        <f>'将来負担比率（分子）の構造'!K$51</f>
        <v>15665</v>
      </c>
      <c r="K57" s="138"/>
      <c r="L57" s="138"/>
      <c r="M57" s="138">
        <f>'将来負担比率（分子）の構造'!L$51</f>
        <v>16099</v>
      </c>
      <c r="N57" s="138"/>
      <c r="O57" s="138"/>
      <c r="P57" s="138">
        <f>'将来負担比率（分子）の構造'!M$51</f>
        <v>16799</v>
      </c>
    </row>
    <row r="58" spans="1:16" x14ac:dyDescent="0.2">
      <c r="A58" s="138" t="s">
        <v>41</v>
      </c>
      <c r="B58" s="138"/>
      <c r="C58" s="138"/>
      <c r="D58" s="138">
        <f>'将来負担比率（分子）の構造'!I$50</f>
        <v>47442</v>
      </c>
      <c r="E58" s="138"/>
      <c r="F58" s="138"/>
      <c r="G58" s="138">
        <f>'将来負担比率（分子）の構造'!J$50</f>
        <v>70645</v>
      </c>
      <c r="H58" s="138"/>
      <c r="I58" s="138"/>
      <c r="J58" s="138">
        <f>'将来負担比率（分子）の構造'!K$50</f>
        <v>76356</v>
      </c>
      <c r="K58" s="138"/>
      <c r="L58" s="138"/>
      <c r="M58" s="138">
        <f>'将来負担比率（分子）の構造'!L$50</f>
        <v>82799</v>
      </c>
      <c r="N58" s="138"/>
      <c r="O58" s="138"/>
      <c r="P58" s="138">
        <f>'将来負担比率（分子）の構造'!M$50</f>
        <v>84101</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4392</v>
      </c>
      <c r="C61" s="138"/>
      <c r="D61" s="138"/>
      <c r="E61" s="138">
        <f>'将来負担比率（分子）の構造'!J$46</f>
        <v>4054</v>
      </c>
      <c r="F61" s="138"/>
      <c r="G61" s="138"/>
      <c r="H61" s="138">
        <f>'将来負担比率（分子）の構造'!K$46</f>
        <v>3823</v>
      </c>
      <c r="I61" s="138"/>
      <c r="J61" s="138"/>
      <c r="K61" s="138">
        <f>'将来負担比率（分子）の構造'!L$46</f>
        <v>3579</v>
      </c>
      <c r="L61" s="138"/>
      <c r="M61" s="138"/>
      <c r="N61" s="138">
        <f>'将来負担比率（分子）の構造'!M$46</f>
        <v>3306</v>
      </c>
      <c r="O61" s="138"/>
      <c r="P61" s="138"/>
    </row>
    <row r="62" spans="1:16" x14ac:dyDescent="0.2">
      <c r="A62" s="138" t="s">
        <v>35</v>
      </c>
      <c r="B62" s="138">
        <f>'将来負担比率（分子）の構造'!I$45</f>
        <v>91180</v>
      </c>
      <c r="C62" s="138"/>
      <c r="D62" s="138"/>
      <c r="E62" s="138">
        <f>'将来負担比率（分子）の構造'!J$45</f>
        <v>86132</v>
      </c>
      <c r="F62" s="138"/>
      <c r="G62" s="138"/>
      <c r="H62" s="138">
        <f>'将来負担比率（分子）の構造'!K$45</f>
        <v>81241</v>
      </c>
      <c r="I62" s="138"/>
      <c r="J62" s="138"/>
      <c r="K62" s="138">
        <f>'将来負担比率（分子）の構造'!L$45</f>
        <v>80236</v>
      </c>
      <c r="L62" s="138"/>
      <c r="M62" s="138"/>
      <c r="N62" s="138">
        <f>'将来負担比率（分子）の構造'!M$45</f>
        <v>77254</v>
      </c>
      <c r="O62" s="138"/>
      <c r="P62" s="138"/>
    </row>
    <row r="63" spans="1:16" x14ac:dyDescent="0.2">
      <c r="A63" s="138" t="s">
        <v>34</v>
      </c>
      <c r="B63" s="138">
        <f>'将来負担比率（分子）の構造'!I$44</f>
        <v>8861</v>
      </c>
      <c r="C63" s="138"/>
      <c r="D63" s="138"/>
      <c r="E63" s="138">
        <f>'将来負担比率（分子）の構造'!J$44</f>
        <v>8063</v>
      </c>
      <c r="F63" s="138"/>
      <c r="G63" s="138"/>
      <c r="H63" s="138">
        <f>'将来負担比率（分子）の構造'!K$44</f>
        <v>6458</v>
      </c>
      <c r="I63" s="138"/>
      <c r="J63" s="138"/>
      <c r="K63" s="138">
        <f>'将来負担比率（分子）の構造'!L$44</f>
        <v>6020</v>
      </c>
      <c r="L63" s="138"/>
      <c r="M63" s="138"/>
      <c r="N63" s="138">
        <f>'将来負担比率（分子）の構造'!M$44</f>
        <v>5598</v>
      </c>
      <c r="O63" s="138"/>
      <c r="P63" s="138"/>
    </row>
    <row r="64" spans="1:16" x14ac:dyDescent="0.2">
      <c r="A64" s="138" t="s">
        <v>33</v>
      </c>
      <c r="B64" s="138">
        <f>'将来負担比率（分子）の構造'!I$43</f>
        <v>9394</v>
      </c>
      <c r="C64" s="138"/>
      <c r="D64" s="138"/>
      <c r="E64" s="138">
        <f>'将来負担比率（分子）の構造'!J$43</f>
        <v>9360</v>
      </c>
      <c r="F64" s="138"/>
      <c r="G64" s="138"/>
      <c r="H64" s="138">
        <f>'将来負担比率（分子）の構造'!K$43</f>
        <v>9644</v>
      </c>
      <c r="I64" s="138"/>
      <c r="J64" s="138"/>
      <c r="K64" s="138">
        <f>'将来負担比率（分子）の構造'!L$43</f>
        <v>9211</v>
      </c>
      <c r="L64" s="138"/>
      <c r="M64" s="138"/>
      <c r="N64" s="138">
        <f>'将来負担比率（分子）の構造'!M$43</f>
        <v>8641</v>
      </c>
      <c r="O64" s="138"/>
      <c r="P64" s="138"/>
    </row>
    <row r="65" spans="1:16" x14ac:dyDescent="0.2">
      <c r="A65" s="138" t="s">
        <v>32</v>
      </c>
      <c r="B65" s="138">
        <f>'将来負担比率（分子）の構造'!I$42</f>
        <v>5785</v>
      </c>
      <c r="C65" s="138"/>
      <c r="D65" s="138"/>
      <c r="E65" s="138">
        <f>'将来負担比率（分子）の構造'!J$42</f>
        <v>4945</v>
      </c>
      <c r="F65" s="138"/>
      <c r="G65" s="138"/>
      <c r="H65" s="138">
        <f>'将来負担比率（分子）の構造'!K$42</f>
        <v>4390</v>
      </c>
      <c r="I65" s="138"/>
      <c r="J65" s="138"/>
      <c r="K65" s="138">
        <f>'将来負担比率（分子）の構造'!L$42</f>
        <v>4015</v>
      </c>
      <c r="L65" s="138"/>
      <c r="M65" s="138"/>
      <c r="N65" s="138">
        <f>'将来負担比率（分子）の構造'!M$42</f>
        <v>3296</v>
      </c>
      <c r="O65" s="138"/>
      <c r="P65" s="138"/>
    </row>
    <row r="66" spans="1:16" x14ac:dyDescent="0.2">
      <c r="A66" s="138" t="s">
        <v>31</v>
      </c>
      <c r="B66" s="138">
        <f>'将来負担比率（分子）の構造'!I$41</f>
        <v>913166</v>
      </c>
      <c r="C66" s="138"/>
      <c r="D66" s="138"/>
      <c r="E66" s="138">
        <f>'将来負担比率（分子）の構造'!J$41</f>
        <v>929991</v>
      </c>
      <c r="F66" s="138"/>
      <c r="G66" s="138"/>
      <c r="H66" s="138">
        <f>'将来負担比率（分子）の構造'!K$41</f>
        <v>924723</v>
      </c>
      <c r="I66" s="138"/>
      <c r="J66" s="138"/>
      <c r="K66" s="138">
        <f>'将来負担比率（分子）の構造'!L$41</f>
        <v>916721</v>
      </c>
      <c r="L66" s="138"/>
      <c r="M66" s="138"/>
      <c r="N66" s="138">
        <f>'将来負担比率（分子）の構造'!M$41</f>
        <v>912397</v>
      </c>
      <c r="O66" s="138"/>
      <c r="P66" s="138"/>
    </row>
    <row r="67" spans="1:16" x14ac:dyDescent="0.2">
      <c r="A67" s="138" t="s">
        <v>72</v>
      </c>
      <c r="B67" s="138" t="e">
        <f>NA()</f>
        <v>#N/A</v>
      </c>
      <c r="C67" s="138">
        <f>IF(ISNUMBER('将来負担比率（分子）の構造'!I$53), IF('将来負担比率（分子）の構造'!I$53 &lt; 0, 0, '将来負担比率（分子）の構造'!I$53), NA())</f>
        <v>413497</v>
      </c>
      <c r="D67" s="138" t="e">
        <f>NA()</f>
        <v>#N/A</v>
      </c>
      <c r="E67" s="138" t="e">
        <f>NA()</f>
        <v>#N/A</v>
      </c>
      <c r="F67" s="138">
        <f>IF(ISNUMBER('将来負担比率（分子）の構造'!J$53), IF('将来負担比率（分子）の構造'!J$53 &lt; 0, 0, '将来負担比率（分子）の構造'!J$53), NA())</f>
        <v>406303</v>
      </c>
      <c r="G67" s="138" t="e">
        <f>NA()</f>
        <v>#N/A</v>
      </c>
      <c r="H67" s="138" t="e">
        <f>NA()</f>
        <v>#N/A</v>
      </c>
      <c r="I67" s="138">
        <f>IF(ISNUMBER('将来負担比率（分子）の構造'!K$53), IF('将来負担比率（分子）の構造'!K$53 &lt; 0, 0, '将来負担比率（分子）の構造'!K$53), NA())</f>
        <v>400076</v>
      </c>
      <c r="J67" s="138" t="e">
        <f>NA()</f>
        <v>#N/A</v>
      </c>
      <c r="K67" s="138" t="e">
        <f>NA()</f>
        <v>#N/A</v>
      </c>
      <c r="L67" s="138">
        <f>IF(ISNUMBER('将来負担比率（分子）の構造'!L$53), IF('将来負担比率（分子）の構造'!L$53 &lt; 0, 0, '将来負担比率（分子）の構造'!L$53), NA())</f>
        <v>402160</v>
      </c>
      <c r="M67" s="138" t="e">
        <f>NA()</f>
        <v>#N/A</v>
      </c>
      <c r="N67" s="138" t="e">
        <f>NA()</f>
        <v>#N/A</v>
      </c>
      <c r="O67" s="138">
        <f>IF(ISNUMBER('将来負担比率（分子）の構造'!M$53), IF('将来負担比率（分子）の構造'!M$53 &lt; 0, 0, '将来負担比率（分子）の構造'!M$53), NA())</f>
        <v>414274</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20233</v>
      </c>
      <c r="C72" s="142">
        <f>基金残高に係る経年分析!G55</f>
        <v>22076</v>
      </c>
      <c r="D72" s="142">
        <f>基金残高に係る経年分析!H55</f>
        <v>23449</v>
      </c>
    </row>
    <row r="73" spans="1:16" x14ac:dyDescent="0.2">
      <c r="A73" s="141" t="s">
        <v>75</v>
      </c>
      <c r="B73" s="142">
        <f>基金残高に係る経年分析!F56</f>
        <v>18589</v>
      </c>
      <c r="C73" s="142">
        <f>基金残高に係る経年分析!G56</f>
        <v>14605</v>
      </c>
      <c r="D73" s="142">
        <f>基金残高に係る経年分析!H56</f>
        <v>13160</v>
      </c>
    </row>
    <row r="74" spans="1:16" x14ac:dyDescent="0.2">
      <c r="A74" s="141" t="s">
        <v>76</v>
      </c>
      <c r="B74" s="142">
        <f>基金残高に係る経年分析!F57</f>
        <v>15539</v>
      </c>
      <c r="C74" s="142">
        <f>基金残高に係る経年分析!G57</f>
        <v>17611</v>
      </c>
      <c r="D74" s="142">
        <f>基金残高に係る経年分析!H57</f>
        <v>16251</v>
      </c>
    </row>
  </sheetData>
  <sheetProtection algorithmName="SHA-512" hashValue="+IXBcHUu+WJRRwYE8w9GxyvtDfX1J+pgDsE79IkvLI5DbUVUoOweRvcGFQ7rhkiYMB8NYiRELeh2lv7sY7PMPg==" saltValue="/ItbBcMB+uUCOxcwboy3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91963917</v>
      </c>
      <c r="S5" s="653"/>
      <c r="T5" s="653"/>
      <c r="U5" s="653"/>
      <c r="V5" s="653"/>
      <c r="W5" s="653"/>
      <c r="X5" s="653"/>
      <c r="Y5" s="654"/>
      <c r="Z5" s="664">
        <v>19.3</v>
      </c>
      <c r="AA5" s="664"/>
      <c r="AB5" s="664"/>
      <c r="AC5" s="664"/>
      <c r="AD5" s="665">
        <v>69852506</v>
      </c>
      <c r="AE5" s="665"/>
      <c r="AF5" s="665"/>
      <c r="AG5" s="665"/>
      <c r="AH5" s="665"/>
      <c r="AI5" s="665"/>
      <c r="AJ5" s="665"/>
      <c r="AK5" s="665"/>
      <c r="AL5" s="649">
        <v>25.2</v>
      </c>
      <c r="AM5" s="650"/>
      <c r="AN5" s="650"/>
      <c r="AO5" s="651"/>
      <c r="AP5" s="635" t="s">
        <v>195</v>
      </c>
      <c r="AQ5" s="636"/>
      <c r="AR5" s="636"/>
      <c r="AS5" s="636"/>
      <c r="AT5" s="636"/>
      <c r="AU5" s="636"/>
      <c r="AV5" s="636"/>
      <c r="AW5" s="636"/>
      <c r="AX5" s="636"/>
      <c r="AY5" s="636"/>
      <c r="AZ5" s="636"/>
      <c r="BA5" s="636"/>
      <c r="BB5" s="636"/>
      <c r="BC5" s="637"/>
      <c r="BD5" s="560">
        <v>91947075</v>
      </c>
      <c r="BE5" s="561"/>
      <c r="BF5" s="561"/>
      <c r="BG5" s="561"/>
      <c r="BH5" s="561"/>
      <c r="BI5" s="561"/>
      <c r="BJ5" s="561"/>
      <c r="BK5" s="562"/>
      <c r="BL5" s="643">
        <v>100</v>
      </c>
      <c r="BM5" s="643"/>
      <c r="BN5" s="643"/>
      <c r="BO5" s="643"/>
      <c r="BP5" s="638">
        <v>449904</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17163591</v>
      </c>
      <c r="S6" s="561"/>
      <c r="T6" s="561"/>
      <c r="U6" s="561"/>
      <c r="V6" s="561"/>
      <c r="W6" s="561"/>
      <c r="X6" s="561"/>
      <c r="Y6" s="562"/>
      <c r="Z6" s="643">
        <v>3.6</v>
      </c>
      <c r="AA6" s="643"/>
      <c r="AB6" s="643"/>
      <c r="AC6" s="643"/>
      <c r="AD6" s="638">
        <v>17163591</v>
      </c>
      <c r="AE6" s="638"/>
      <c r="AF6" s="638"/>
      <c r="AG6" s="638"/>
      <c r="AH6" s="638"/>
      <c r="AI6" s="638"/>
      <c r="AJ6" s="638"/>
      <c r="AK6" s="638"/>
      <c r="AL6" s="563">
        <v>6.2</v>
      </c>
      <c r="AM6" s="644"/>
      <c r="AN6" s="644"/>
      <c r="AO6" s="646"/>
      <c r="AP6" s="557" t="s">
        <v>200</v>
      </c>
      <c r="AQ6" s="558"/>
      <c r="AR6" s="558"/>
      <c r="AS6" s="558"/>
      <c r="AT6" s="558"/>
      <c r="AU6" s="558"/>
      <c r="AV6" s="558"/>
      <c r="AW6" s="558"/>
      <c r="AX6" s="558"/>
      <c r="AY6" s="558"/>
      <c r="AZ6" s="558"/>
      <c r="BA6" s="558"/>
      <c r="BB6" s="558"/>
      <c r="BC6" s="559"/>
      <c r="BD6" s="560">
        <v>91947075</v>
      </c>
      <c r="BE6" s="561"/>
      <c r="BF6" s="561"/>
      <c r="BG6" s="561"/>
      <c r="BH6" s="561"/>
      <c r="BI6" s="561"/>
      <c r="BJ6" s="561"/>
      <c r="BK6" s="562"/>
      <c r="BL6" s="643">
        <v>100</v>
      </c>
      <c r="BM6" s="643"/>
      <c r="BN6" s="643"/>
      <c r="BO6" s="643"/>
      <c r="BP6" s="638">
        <v>449904</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1021426</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1021089</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1879334</v>
      </c>
      <c r="S7" s="561"/>
      <c r="T7" s="561"/>
      <c r="U7" s="561"/>
      <c r="V7" s="561"/>
      <c r="W7" s="561"/>
      <c r="X7" s="561"/>
      <c r="Y7" s="562"/>
      <c r="Z7" s="643">
        <v>0.4</v>
      </c>
      <c r="AA7" s="643"/>
      <c r="AB7" s="643"/>
      <c r="AC7" s="643"/>
      <c r="AD7" s="638">
        <v>1879334</v>
      </c>
      <c r="AE7" s="638"/>
      <c r="AF7" s="638"/>
      <c r="AG7" s="638"/>
      <c r="AH7" s="638"/>
      <c r="AI7" s="638"/>
      <c r="AJ7" s="638"/>
      <c r="AK7" s="638"/>
      <c r="AL7" s="563">
        <v>0.7</v>
      </c>
      <c r="AM7" s="644"/>
      <c r="AN7" s="644"/>
      <c r="AO7" s="646"/>
      <c r="AP7" s="557" t="s">
        <v>203</v>
      </c>
      <c r="AQ7" s="558"/>
      <c r="AR7" s="558"/>
      <c r="AS7" s="558"/>
      <c r="AT7" s="558"/>
      <c r="AU7" s="558"/>
      <c r="AV7" s="558"/>
      <c r="AW7" s="558"/>
      <c r="AX7" s="558"/>
      <c r="AY7" s="558"/>
      <c r="AZ7" s="558"/>
      <c r="BA7" s="558"/>
      <c r="BB7" s="558"/>
      <c r="BC7" s="559"/>
      <c r="BD7" s="560">
        <v>23380326</v>
      </c>
      <c r="BE7" s="561"/>
      <c r="BF7" s="561"/>
      <c r="BG7" s="561"/>
      <c r="BH7" s="561"/>
      <c r="BI7" s="561"/>
      <c r="BJ7" s="561"/>
      <c r="BK7" s="562"/>
      <c r="BL7" s="643">
        <v>25.4</v>
      </c>
      <c r="BM7" s="643"/>
      <c r="BN7" s="643"/>
      <c r="BO7" s="643"/>
      <c r="BP7" s="638">
        <v>449904</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22676548</v>
      </c>
      <c r="CN7" s="561"/>
      <c r="CO7" s="561"/>
      <c r="CP7" s="561"/>
      <c r="CQ7" s="561"/>
      <c r="CR7" s="561"/>
      <c r="CS7" s="561"/>
      <c r="CT7" s="562"/>
      <c r="CU7" s="643">
        <v>4.9000000000000004</v>
      </c>
      <c r="CV7" s="643"/>
      <c r="CW7" s="643"/>
      <c r="CX7" s="643"/>
      <c r="CY7" s="566">
        <v>1815776</v>
      </c>
      <c r="CZ7" s="561"/>
      <c r="DA7" s="561"/>
      <c r="DB7" s="561"/>
      <c r="DC7" s="561"/>
      <c r="DD7" s="561"/>
      <c r="DE7" s="561"/>
      <c r="DF7" s="561"/>
      <c r="DG7" s="561"/>
      <c r="DH7" s="561"/>
      <c r="DI7" s="561"/>
      <c r="DJ7" s="561"/>
      <c r="DK7" s="562"/>
      <c r="DL7" s="566">
        <v>19221222</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502748</v>
      </c>
      <c r="BE8" s="561"/>
      <c r="BF8" s="561"/>
      <c r="BG8" s="561"/>
      <c r="BH8" s="561"/>
      <c r="BI8" s="561"/>
      <c r="BJ8" s="561"/>
      <c r="BK8" s="562"/>
      <c r="BL8" s="643">
        <v>0.5</v>
      </c>
      <c r="BM8" s="643"/>
      <c r="BN8" s="643"/>
      <c r="BO8" s="643"/>
      <c r="BP8" s="638">
        <v>167183</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70287017</v>
      </c>
      <c r="CN8" s="561"/>
      <c r="CO8" s="561"/>
      <c r="CP8" s="561"/>
      <c r="CQ8" s="561"/>
      <c r="CR8" s="561"/>
      <c r="CS8" s="561"/>
      <c r="CT8" s="562"/>
      <c r="CU8" s="563">
        <v>15</v>
      </c>
      <c r="CV8" s="644"/>
      <c r="CW8" s="644"/>
      <c r="CX8" s="645"/>
      <c r="CY8" s="566">
        <v>1198353</v>
      </c>
      <c r="CZ8" s="561"/>
      <c r="DA8" s="561"/>
      <c r="DB8" s="561"/>
      <c r="DC8" s="561"/>
      <c r="DD8" s="561"/>
      <c r="DE8" s="561"/>
      <c r="DF8" s="561"/>
      <c r="DG8" s="561"/>
      <c r="DH8" s="561"/>
      <c r="DI8" s="561"/>
      <c r="DJ8" s="561"/>
      <c r="DK8" s="562"/>
      <c r="DL8" s="566">
        <v>59589788</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55056</v>
      </c>
      <c r="S9" s="561"/>
      <c r="T9" s="561"/>
      <c r="U9" s="561"/>
      <c r="V9" s="561"/>
      <c r="W9" s="561"/>
      <c r="X9" s="561"/>
      <c r="Y9" s="562"/>
      <c r="Z9" s="563">
        <v>0</v>
      </c>
      <c r="AA9" s="644"/>
      <c r="AB9" s="644"/>
      <c r="AC9" s="645"/>
      <c r="AD9" s="566">
        <v>55056</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18751197</v>
      </c>
      <c r="BE9" s="561"/>
      <c r="BF9" s="561"/>
      <c r="BG9" s="561"/>
      <c r="BH9" s="561"/>
      <c r="BI9" s="561"/>
      <c r="BJ9" s="561"/>
      <c r="BK9" s="562"/>
      <c r="BL9" s="643">
        <v>20.399999999999999</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21192216</v>
      </c>
      <c r="CN9" s="561"/>
      <c r="CO9" s="561"/>
      <c r="CP9" s="561"/>
      <c r="CQ9" s="561"/>
      <c r="CR9" s="561"/>
      <c r="CS9" s="561"/>
      <c r="CT9" s="562"/>
      <c r="CU9" s="563">
        <v>4.5</v>
      </c>
      <c r="CV9" s="644"/>
      <c r="CW9" s="644"/>
      <c r="CX9" s="645"/>
      <c r="CY9" s="566">
        <v>3175350</v>
      </c>
      <c r="CZ9" s="561"/>
      <c r="DA9" s="561"/>
      <c r="DB9" s="561"/>
      <c r="DC9" s="561"/>
      <c r="DD9" s="561"/>
      <c r="DE9" s="561"/>
      <c r="DF9" s="561"/>
      <c r="DG9" s="561"/>
      <c r="DH9" s="561"/>
      <c r="DI9" s="561"/>
      <c r="DJ9" s="561"/>
      <c r="DK9" s="562"/>
      <c r="DL9" s="566">
        <v>13677024</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82387</v>
      </c>
      <c r="S10" s="561"/>
      <c r="T10" s="561"/>
      <c r="U10" s="561"/>
      <c r="V10" s="561"/>
      <c r="W10" s="561"/>
      <c r="X10" s="561"/>
      <c r="Y10" s="562"/>
      <c r="Z10" s="563">
        <v>0</v>
      </c>
      <c r="AA10" s="644"/>
      <c r="AB10" s="644"/>
      <c r="AC10" s="645"/>
      <c r="AD10" s="566">
        <v>82387</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825922</v>
      </c>
      <c r="BE10" s="561"/>
      <c r="BF10" s="561"/>
      <c r="BG10" s="561"/>
      <c r="BH10" s="561"/>
      <c r="BI10" s="561"/>
      <c r="BJ10" s="561"/>
      <c r="BK10" s="562"/>
      <c r="BL10" s="643">
        <v>0.9</v>
      </c>
      <c r="BM10" s="643"/>
      <c r="BN10" s="643"/>
      <c r="BO10" s="643"/>
      <c r="BP10" s="638">
        <v>7294</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1283448</v>
      </c>
      <c r="CN10" s="561"/>
      <c r="CO10" s="561"/>
      <c r="CP10" s="561"/>
      <c r="CQ10" s="561"/>
      <c r="CR10" s="561"/>
      <c r="CS10" s="561"/>
      <c r="CT10" s="562"/>
      <c r="CU10" s="563">
        <v>0.3</v>
      </c>
      <c r="CV10" s="644"/>
      <c r="CW10" s="644"/>
      <c r="CX10" s="645"/>
      <c r="CY10" s="566">
        <v>227833</v>
      </c>
      <c r="CZ10" s="561"/>
      <c r="DA10" s="561"/>
      <c r="DB10" s="561"/>
      <c r="DC10" s="561"/>
      <c r="DD10" s="561"/>
      <c r="DE10" s="561"/>
      <c r="DF10" s="561"/>
      <c r="DG10" s="561"/>
      <c r="DH10" s="561"/>
      <c r="DI10" s="561"/>
      <c r="DJ10" s="561"/>
      <c r="DK10" s="562"/>
      <c r="DL10" s="566">
        <v>869748</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5499</v>
      </c>
      <c r="S11" s="561"/>
      <c r="T11" s="561"/>
      <c r="U11" s="561"/>
      <c r="V11" s="561"/>
      <c r="W11" s="561"/>
      <c r="X11" s="561"/>
      <c r="Y11" s="562"/>
      <c r="Z11" s="563">
        <v>0</v>
      </c>
      <c r="AA11" s="644"/>
      <c r="AB11" s="644"/>
      <c r="AC11" s="645"/>
      <c r="AD11" s="566">
        <v>5499</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718815</v>
      </c>
      <c r="BE11" s="561"/>
      <c r="BF11" s="561"/>
      <c r="BG11" s="561"/>
      <c r="BH11" s="561"/>
      <c r="BI11" s="561"/>
      <c r="BJ11" s="561"/>
      <c r="BK11" s="562"/>
      <c r="BL11" s="643">
        <v>0.8</v>
      </c>
      <c r="BM11" s="643"/>
      <c r="BN11" s="643"/>
      <c r="BO11" s="643"/>
      <c r="BP11" s="638">
        <v>275427</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35363385</v>
      </c>
      <c r="CN11" s="561"/>
      <c r="CO11" s="561"/>
      <c r="CP11" s="561"/>
      <c r="CQ11" s="561"/>
      <c r="CR11" s="561"/>
      <c r="CS11" s="561"/>
      <c r="CT11" s="562"/>
      <c r="CU11" s="563">
        <v>7.6</v>
      </c>
      <c r="CV11" s="644"/>
      <c r="CW11" s="644"/>
      <c r="CX11" s="645"/>
      <c r="CY11" s="566">
        <v>19707911</v>
      </c>
      <c r="CZ11" s="561"/>
      <c r="DA11" s="561"/>
      <c r="DB11" s="561"/>
      <c r="DC11" s="561"/>
      <c r="DD11" s="561"/>
      <c r="DE11" s="561"/>
      <c r="DF11" s="561"/>
      <c r="DG11" s="561"/>
      <c r="DH11" s="561"/>
      <c r="DI11" s="561"/>
      <c r="DJ11" s="561"/>
      <c r="DK11" s="562"/>
      <c r="DL11" s="566">
        <v>12941158</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226614</v>
      </c>
      <c r="S12" s="561"/>
      <c r="T12" s="561"/>
      <c r="U12" s="561"/>
      <c r="V12" s="561"/>
      <c r="W12" s="561"/>
      <c r="X12" s="561"/>
      <c r="Y12" s="562"/>
      <c r="Z12" s="563">
        <v>0</v>
      </c>
      <c r="AA12" s="644"/>
      <c r="AB12" s="644"/>
      <c r="AC12" s="645"/>
      <c r="AD12" s="566">
        <v>226614</v>
      </c>
      <c r="AE12" s="561"/>
      <c r="AF12" s="561"/>
      <c r="AG12" s="561"/>
      <c r="AH12" s="561"/>
      <c r="AI12" s="561"/>
      <c r="AJ12" s="561"/>
      <c r="AK12" s="562"/>
      <c r="AL12" s="563">
        <v>0.1</v>
      </c>
      <c r="AM12" s="644"/>
      <c r="AN12" s="644"/>
      <c r="AO12" s="646"/>
      <c r="AP12" s="557" t="s">
        <v>218</v>
      </c>
      <c r="AQ12" s="558"/>
      <c r="AR12" s="558"/>
      <c r="AS12" s="558"/>
      <c r="AT12" s="558"/>
      <c r="AU12" s="558"/>
      <c r="AV12" s="558"/>
      <c r="AW12" s="558"/>
      <c r="AX12" s="558"/>
      <c r="AY12" s="558"/>
      <c r="AZ12" s="558"/>
      <c r="BA12" s="558"/>
      <c r="BB12" s="558"/>
      <c r="BC12" s="559"/>
      <c r="BD12" s="560">
        <v>166538</v>
      </c>
      <c r="BE12" s="561"/>
      <c r="BF12" s="561"/>
      <c r="BG12" s="561"/>
      <c r="BH12" s="561"/>
      <c r="BI12" s="561"/>
      <c r="BJ12" s="561"/>
      <c r="BK12" s="562"/>
      <c r="BL12" s="643">
        <v>0.2</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11609039</v>
      </c>
      <c r="CN12" s="561"/>
      <c r="CO12" s="561"/>
      <c r="CP12" s="561"/>
      <c r="CQ12" s="561"/>
      <c r="CR12" s="561"/>
      <c r="CS12" s="561"/>
      <c r="CT12" s="562"/>
      <c r="CU12" s="563">
        <v>2.5</v>
      </c>
      <c r="CV12" s="644"/>
      <c r="CW12" s="644"/>
      <c r="CX12" s="645"/>
      <c r="CY12" s="566">
        <v>1049025</v>
      </c>
      <c r="CZ12" s="561"/>
      <c r="DA12" s="561"/>
      <c r="DB12" s="561"/>
      <c r="DC12" s="561"/>
      <c r="DD12" s="561"/>
      <c r="DE12" s="561"/>
      <c r="DF12" s="561"/>
      <c r="DG12" s="561"/>
      <c r="DH12" s="561"/>
      <c r="DI12" s="561"/>
      <c r="DJ12" s="561"/>
      <c r="DK12" s="562"/>
      <c r="DL12" s="566">
        <v>9424740</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14914701</v>
      </c>
      <c r="S13" s="561"/>
      <c r="T13" s="561"/>
      <c r="U13" s="561"/>
      <c r="V13" s="561"/>
      <c r="W13" s="561"/>
      <c r="X13" s="561"/>
      <c r="Y13" s="562"/>
      <c r="Z13" s="563">
        <v>3.1</v>
      </c>
      <c r="AA13" s="644"/>
      <c r="AB13" s="644"/>
      <c r="AC13" s="645"/>
      <c r="AD13" s="566">
        <v>14914701</v>
      </c>
      <c r="AE13" s="561"/>
      <c r="AF13" s="561"/>
      <c r="AG13" s="561"/>
      <c r="AH13" s="561"/>
      <c r="AI13" s="561"/>
      <c r="AJ13" s="561"/>
      <c r="AK13" s="562"/>
      <c r="AL13" s="563">
        <v>5.4</v>
      </c>
      <c r="AM13" s="644"/>
      <c r="AN13" s="644"/>
      <c r="AO13" s="646"/>
      <c r="AP13" s="557" t="s">
        <v>221</v>
      </c>
      <c r="AQ13" s="558"/>
      <c r="AR13" s="558"/>
      <c r="AS13" s="558"/>
      <c r="AT13" s="558"/>
      <c r="AU13" s="558"/>
      <c r="AV13" s="558"/>
      <c r="AW13" s="558"/>
      <c r="AX13" s="558"/>
      <c r="AY13" s="558"/>
      <c r="AZ13" s="558"/>
      <c r="BA13" s="558"/>
      <c r="BB13" s="558"/>
      <c r="BC13" s="559"/>
      <c r="BD13" s="560">
        <v>1091819</v>
      </c>
      <c r="BE13" s="561"/>
      <c r="BF13" s="561"/>
      <c r="BG13" s="561"/>
      <c r="BH13" s="561"/>
      <c r="BI13" s="561"/>
      <c r="BJ13" s="561"/>
      <c r="BK13" s="562"/>
      <c r="BL13" s="643">
        <v>1.2</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86705849</v>
      </c>
      <c r="CN13" s="561"/>
      <c r="CO13" s="561"/>
      <c r="CP13" s="561"/>
      <c r="CQ13" s="561"/>
      <c r="CR13" s="561"/>
      <c r="CS13" s="561"/>
      <c r="CT13" s="562"/>
      <c r="CU13" s="563">
        <v>18.600000000000001</v>
      </c>
      <c r="CV13" s="644"/>
      <c r="CW13" s="644"/>
      <c r="CX13" s="645"/>
      <c r="CY13" s="566">
        <v>75155628</v>
      </c>
      <c r="CZ13" s="561"/>
      <c r="DA13" s="561"/>
      <c r="DB13" s="561"/>
      <c r="DC13" s="561"/>
      <c r="DD13" s="561"/>
      <c r="DE13" s="561"/>
      <c r="DF13" s="561"/>
      <c r="DG13" s="561"/>
      <c r="DH13" s="561"/>
      <c r="DI13" s="561"/>
      <c r="DJ13" s="561"/>
      <c r="DK13" s="562"/>
      <c r="DL13" s="566">
        <v>13137817</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1323287</v>
      </c>
      <c r="BE14" s="561"/>
      <c r="BF14" s="561"/>
      <c r="BG14" s="561"/>
      <c r="BH14" s="561"/>
      <c r="BI14" s="561"/>
      <c r="BJ14" s="561"/>
      <c r="BK14" s="562"/>
      <c r="BL14" s="643">
        <v>1.4</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22694387</v>
      </c>
      <c r="CN14" s="561"/>
      <c r="CO14" s="561"/>
      <c r="CP14" s="561"/>
      <c r="CQ14" s="561"/>
      <c r="CR14" s="561"/>
      <c r="CS14" s="561"/>
      <c r="CT14" s="562"/>
      <c r="CU14" s="563">
        <v>4.9000000000000004</v>
      </c>
      <c r="CV14" s="644"/>
      <c r="CW14" s="644"/>
      <c r="CX14" s="645"/>
      <c r="CY14" s="566">
        <v>2445778</v>
      </c>
      <c r="CZ14" s="561"/>
      <c r="DA14" s="561"/>
      <c r="DB14" s="561"/>
      <c r="DC14" s="561"/>
      <c r="DD14" s="561"/>
      <c r="DE14" s="561"/>
      <c r="DF14" s="561"/>
      <c r="DG14" s="561"/>
      <c r="DH14" s="561"/>
      <c r="DI14" s="561"/>
      <c r="DJ14" s="561"/>
      <c r="DK14" s="562"/>
      <c r="DL14" s="566">
        <v>19556586</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2076052</v>
      </c>
      <c r="S15" s="561"/>
      <c r="T15" s="561"/>
      <c r="U15" s="561"/>
      <c r="V15" s="561"/>
      <c r="W15" s="561"/>
      <c r="X15" s="561"/>
      <c r="Y15" s="562"/>
      <c r="Z15" s="563">
        <v>0.4</v>
      </c>
      <c r="AA15" s="644"/>
      <c r="AB15" s="644"/>
      <c r="AC15" s="645"/>
      <c r="AD15" s="566">
        <v>2076052</v>
      </c>
      <c r="AE15" s="561"/>
      <c r="AF15" s="561"/>
      <c r="AG15" s="561"/>
      <c r="AH15" s="561"/>
      <c r="AI15" s="561"/>
      <c r="AJ15" s="561"/>
      <c r="AK15" s="562"/>
      <c r="AL15" s="563">
        <v>0.7</v>
      </c>
      <c r="AM15" s="644"/>
      <c r="AN15" s="644"/>
      <c r="AO15" s="646"/>
      <c r="AP15" s="557" t="s">
        <v>227</v>
      </c>
      <c r="AQ15" s="558"/>
      <c r="AR15" s="558"/>
      <c r="AS15" s="558"/>
      <c r="AT15" s="558"/>
      <c r="AU15" s="558"/>
      <c r="AV15" s="558"/>
      <c r="AW15" s="558"/>
      <c r="AX15" s="558"/>
      <c r="AY15" s="558"/>
      <c r="AZ15" s="558"/>
      <c r="BA15" s="558"/>
      <c r="BB15" s="558"/>
      <c r="BC15" s="559"/>
      <c r="BD15" s="560">
        <v>16073257</v>
      </c>
      <c r="BE15" s="561"/>
      <c r="BF15" s="561"/>
      <c r="BG15" s="561"/>
      <c r="BH15" s="561"/>
      <c r="BI15" s="561"/>
      <c r="BJ15" s="561"/>
      <c r="BK15" s="562"/>
      <c r="BL15" s="643">
        <v>17.5</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320693</v>
      </c>
      <c r="S16" s="561"/>
      <c r="T16" s="561"/>
      <c r="U16" s="561"/>
      <c r="V16" s="561"/>
      <c r="W16" s="561"/>
      <c r="X16" s="561"/>
      <c r="Y16" s="562"/>
      <c r="Z16" s="563">
        <v>0.1</v>
      </c>
      <c r="AA16" s="644"/>
      <c r="AB16" s="644"/>
      <c r="AC16" s="645"/>
      <c r="AD16" s="566">
        <v>320693</v>
      </c>
      <c r="AE16" s="561"/>
      <c r="AF16" s="561"/>
      <c r="AG16" s="561"/>
      <c r="AH16" s="561"/>
      <c r="AI16" s="561"/>
      <c r="AJ16" s="561"/>
      <c r="AK16" s="562"/>
      <c r="AL16" s="563">
        <v>0.1</v>
      </c>
      <c r="AM16" s="644"/>
      <c r="AN16" s="644"/>
      <c r="AO16" s="646"/>
      <c r="AP16" s="557" t="s">
        <v>230</v>
      </c>
      <c r="AQ16" s="558"/>
      <c r="AR16" s="558"/>
      <c r="AS16" s="558"/>
      <c r="AT16" s="558"/>
      <c r="AU16" s="558"/>
      <c r="AV16" s="558"/>
      <c r="AW16" s="558"/>
      <c r="AX16" s="558"/>
      <c r="AY16" s="558"/>
      <c r="AZ16" s="558"/>
      <c r="BA16" s="558"/>
      <c r="BB16" s="558"/>
      <c r="BC16" s="559"/>
      <c r="BD16" s="560">
        <v>893256</v>
      </c>
      <c r="BE16" s="561"/>
      <c r="BF16" s="561"/>
      <c r="BG16" s="561"/>
      <c r="BH16" s="561"/>
      <c r="BI16" s="561"/>
      <c r="BJ16" s="561"/>
      <c r="BK16" s="562"/>
      <c r="BL16" s="643">
        <v>1</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96685033</v>
      </c>
      <c r="CN16" s="561"/>
      <c r="CO16" s="561"/>
      <c r="CP16" s="561"/>
      <c r="CQ16" s="561"/>
      <c r="CR16" s="561"/>
      <c r="CS16" s="561"/>
      <c r="CT16" s="562"/>
      <c r="CU16" s="563">
        <v>20.7</v>
      </c>
      <c r="CV16" s="644"/>
      <c r="CW16" s="644"/>
      <c r="CX16" s="645"/>
      <c r="CY16" s="566">
        <v>6346850</v>
      </c>
      <c r="CZ16" s="561"/>
      <c r="DA16" s="561"/>
      <c r="DB16" s="561"/>
      <c r="DC16" s="561"/>
      <c r="DD16" s="561"/>
      <c r="DE16" s="561"/>
      <c r="DF16" s="561"/>
      <c r="DG16" s="561"/>
      <c r="DH16" s="561"/>
      <c r="DI16" s="561"/>
      <c r="DJ16" s="561"/>
      <c r="DK16" s="562"/>
      <c r="DL16" s="566">
        <v>73850268</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1755359</v>
      </c>
      <c r="S17" s="561"/>
      <c r="T17" s="561"/>
      <c r="U17" s="561"/>
      <c r="V17" s="561"/>
      <c r="W17" s="561"/>
      <c r="X17" s="561"/>
      <c r="Y17" s="562"/>
      <c r="Z17" s="563">
        <v>0.4</v>
      </c>
      <c r="AA17" s="644"/>
      <c r="AB17" s="644"/>
      <c r="AC17" s="645"/>
      <c r="AD17" s="566">
        <v>1755359</v>
      </c>
      <c r="AE17" s="561"/>
      <c r="AF17" s="561"/>
      <c r="AG17" s="561"/>
      <c r="AH17" s="561"/>
      <c r="AI17" s="561"/>
      <c r="AJ17" s="561"/>
      <c r="AK17" s="562"/>
      <c r="AL17" s="563">
        <v>0.6</v>
      </c>
      <c r="AM17" s="644"/>
      <c r="AN17" s="644"/>
      <c r="AO17" s="646"/>
      <c r="AP17" s="557" t="s">
        <v>233</v>
      </c>
      <c r="AQ17" s="558"/>
      <c r="AR17" s="558"/>
      <c r="AS17" s="558"/>
      <c r="AT17" s="558"/>
      <c r="AU17" s="558"/>
      <c r="AV17" s="558"/>
      <c r="AW17" s="558"/>
      <c r="AX17" s="558"/>
      <c r="AY17" s="558"/>
      <c r="AZ17" s="558"/>
      <c r="BA17" s="558"/>
      <c r="BB17" s="558"/>
      <c r="BC17" s="559"/>
      <c r="BD17" s="560">
        <v>15180001</v>
      </c>
      <c r="BE17" s="561"/>
      <c r="BF17" s="561"/>
      <c r="BG17" s="561"/>
      <c r="BH17" s="561"/>
      <c r="BI17" s="561"/>
      <c r="BJ17" s="561"/>
      <c r="BK17" s="562"/>
      <c r="BL17" s="643">
        <v>16.5</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3704816</v>
      </c>
      <c r="CN17" s="561"/>
      <c r="CO17" s="561"/>
      <c r="CP17" s="561"/>
      <c r="CQ17" s="561"/>
      <c r="CR17" s="561"/>
      <c r="CS17" s="561"/>
      <c r="CT17" s="562"/>
      <c r="CU17" s="563">
        <v>0.8</v>
      </c>
      <c r="CV17" s="644"/>
      <c r="CW17" s="644"/>
      <c r="CX17" s="645"/>
      <c r="CY17" s="566" t="s">
        <v>118</v>
      </c>
      <c r="CZ17" s="561"/>
      <c r="DA17" s="561"/>
      <c r="DB17" s="561"/>
      <c r="DC17" s="561"/>
      <c r="DD17" s="561"/>
      <c r="DE17" s="561"/>
      <c r="DF17" s="561"/>
      <c r="DG17" s="561"/>
      <c r="DH17" s="561"/>
      <c r="DI17" s="561"/>
      <c r="DJ17" s="561"/>
      <c r="DK17" s="562"/>
      <c r="DL17" s="566">
        <v>139406</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37894378</v>
      </c>
      <c r="BE18" s="561"/>
      <c r="BF18" s="561"/>
      <c r="BG18" s="561"/>
      <c r="BH18" s="561"/>
      <c r="BI18" s="561"/>
      <c r="BJ18" s="561"/>
      <c r="BK18" s="562"/>
      <c r="BL18" s="643">
        <v>41.2</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72498035</v>
      </c>
      <c r="CN18" s="561"/>
      <c r="CO18" s="561"/>
      <c r="CP18" s="561"/>
      <c r="CQ18" s="561"/>
      <c r="CR18" s="561"/>
      <c r="CS18" s="561"/>
      <c r="CT18" s="562"/>
      <c r="CU18" s="563">
        <v>15.5</v>
      </c>
      <c r="CV18" s="644"/>
      <c r="CW18" s="644"/>
      <c r="CX18" s="645"/>
      <c r="CY18" s="566" t="s">
        <v>118</v>
      </c>
      <c r="CZ18" s="561"/>
      <c r="DA18" s="561"/>
      <c r="DB18" s="561"/>
      <c r="DC18" s="561"/>
      <c r="DD18" s="561"/>
      <c r="DE18" s="561"/>
      <c r="DF18" s="561"/>
      <c r="DG18" s="561"/>
      <c r="DH18" s="561"/>
      <c r="DI18" s="561"/>
      <c r="DJ18" s="561"/>
      <c r="DK18" s="562"/>
      <c r="DL18" s="566">
        <v>70583630</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188947301</v>
      </c>
      <c r="S19" s="561"/>
      <c r="T19" s="561"/>
      <c r="U19" s="561"/>
      <c r="V19" s="561"/>
      <c r="W19" s="561"/>
      <c r="X19" s="561"/>
      <c r="Y19" s="562"/>
      <c r="Z19" s="563">
        <v>39.6</v>
      </c>
      <c r="AA19" s="644"/>
      <c r="AB19" s="644"/>
      <c r="AC19" s="645"/>
      <c r="AD19" s="566">
        <v>185567854</v>
      </c>
      <c r="AE19" s="561"/>
      <c r="AF19" s="561"/>
      <c r="AG19" s="561"/>
      <c r="AH19" s="561"/>
      <c r="AI19" s="561"/>
      <c r="AJ19" s="561"/>
      <c r="AK19" s="562"/>
      <c r="AL19" s="563">
        <v>67</v>
      </c>
      <c r="AM19" s="644"/>
      <c r="AN19" s="644"/>
      <c r="AO19" s="646"/>
      <c r="AP19" s="557" t="s">
        <v>239</v>
      </c>
      <c r="AQ19" s="558"/>
      <c r="AR19" s="558"/>
      <c r="AS19" s="558"/>
      <c r="AT19" s="558"/>
      <c r="AU19" s="558"/>
      <c r="AV19" s="558"/>
      <c r="AW19" s="558"/>
      <c r="AX19" s="558"/>
      <c r="AY19" s="558"/>
      <c r="AZ19" s="558"/>
      <c r="BA19" s="558"/>
      <c r="BB19" s="558"/>
      <c r="BC19" s="559"/>
      <c r="BD19" s="560">
        <v>1308600</v>
      </c>
      <c r="BE19" s="561"/>
      <c r="BF19" s="561"/>
      <c r="BG19" s="561"/>
      <c r="BH19" s="561"/>
      <c r="BI19" s="561"/>
      <c r="BJ19" s="561"/>
      <c r="BK19" s="562"/>
      <c r="BL19" s="643">
        <v>1.4</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2830</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2830</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185567854</v>
      </c>
      <c r="S20" s="561"/>
      <c r="T20" s="561"/>
      <c r="U20" s="561"/>
      <c r="V20" s="561"/>
      <c r="W20" s="561"/>
      <c r="X20" s="561"/>
      <c r="Y20" s="562"/>
      <c r="Z20" s="563">
        <v>38.799999999999997</v>
      </c>
      <c r="AA20" s="644"/>
      <c r="AB20" s="644"/>
      <c r="AC20" s="645"/>
      <c r="AD20" s="566">
        <v>185567854</v>
      </c>
      <c r="AE20" s="561"/>
      <c r="AF20" s="561"/>
      <c r="AG20" s="561"/>
      <c r="AH20" s="561"/>
      <c r="AI20" s="561"/>
      <c r="AJ20" s="561"/>
      <c r="AK20" s="562"/>
      <c r="AL20" s="563">
        <v>67</v>
      </c>
      <c r="AM20" s="644"/>
      <c r="AN20" s="644"/>
      <c r="AO20" s="646"/>
      <c r="AP20" s="557" t="s">
        <v>242</v>
      </c>
      <c r="AQ20" s="647"/>
      <c r="AR20" s="647"/>
      <c r="AS20" s="647"/>
      <c r="AT20" s="647"/>
      <c r="AU20" s="647"/>
      <c r="AV20" s="647"/>
      <c r="AW20" s="647"/>
      <c r="AX20" s="647"/>
      <c r="AY20" s="647"/>
      <c r="AZ20" s="647"/>
      <c r="BA20" s="647"/>
      <c r="BB20" s="647"/>
      <c r="BC20" s="648"/>
      <c r="BD20" s="560">
        <v>844316</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3377900</v>
      </c>
      <c r="S21" s="561"/>
      <c r="T21" s="561"/>
      <c r="U21" s="561"/>
      <c r="V21" s="561"/>
      <c r="W21" s="561"/>
      <c r="X21" s="561"/>
      <c r="Y21" s="562"/>
      <c r="Z21" s="563">
        <v>0.7</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218111</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82548</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82548</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1547</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4142239</v>
      </c>
      <c r="BE22" s="561"/>
      <c r="BF22" s="561"/>
      <c r="BG22" s="561"/>
      <c r="BH22" s="561"/>
      <c r="BI22" s="561"/>
      <c r="BJ22" s="561"/>
      <c r="BK22" s="562"/>
      <c r="BL22" s="563">
        <v>4.5</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648512</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648512</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300150861</v>
      </c>
      <c r="S23" s="561"/>
      <c r="T23" s="561"/>
      <c r="U23" s="561"/>
      <c r="V23" s="561"/>
      <c r="W23" s="561"/>
      <c r="X23" s="561"/>
      <c r="Y23" s="562"/>
      <c r="Z23" s="563">
        <v>62.8</v>
      </c>
      <c r="AA23" s="644"/>
      <c r="AB23" s="644"/>
      <c r="AC23" s="645"/>
      <c r="AD23" s="566">
        <v>274660003</v>
      </c>
      <c r="AE23" s="561"/>
      <c r="AF23" s="561"/>
      <c r="AG23" s="561"/>
      <c r="AH23" s="561"/>
      <c r="AI23" s="561"/>
      <c r="AJ23" s="561"/>
      <c r="AK23" s="562"/>
      <c r="AL23" s="563">
        <v>99.2</v>
      </c>
      <c r="AM23" s="644"/>
      <c r="AN23" s="644"/>
      <c r="AO23" s="646"/>
      <c r="AP23" s="557" t="s">
        <v>251</v>
      </c>
      <c r="AQ23" s="558"/>
      <c r="AR23" s="558"/>
      <c r="AS23" s="558"/>
      <c r="AT23" s="558"/>
      <c r="AU23" s="558"/>
      <c r="AV23" s="558"/>
      <c r="AW23" s="558"/>
      <c r="AX23" s="558"/>
      <c r="AY23" s="558"/>
      <c r="AZ23" s="558"/>
      <c r="BA23" s="558"/>
      <c r="BB23" s="558"/>
      <c r="BC23" s="559"/>
      <c r="BD23" s="560">
        <v>8079259</v>
      </c>
      <c r="BE23" s="561"/>
      <c r="BF23" s="561"/>
      <c r="BG23" s="561"/>
      <c r="BH23" s="561"/>
      <c r="BI23" s="561"/>
      <c r="BJ23" s="561"/>
      <c r="BK23" s="562"/>
      <c r="BL23" s="563">
        <v>8.8000000000000007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786202</v>
      </c>
      <c r="CN23" s="561"/>
      <c r="CO23" s="561"/>
      <c r="CP23" s="561"/>
      <c r="CQ23" s="561"/>
      <c r="CR23" s="561"/>
      <c r="CS23" s="561"/>
      <c r="CT23" s="562"/>
      <c r="CU23" s="563">
        <v>0.2</v>
      </c>
      <c r="CV23" s="644"/>
      <c r="CW23" s="644"/>
      <c r="CX23" s="645"/>
      <c r="CY23" s="566" t="s">
        <v>118</v>
      </c>
      <c r="CZ23" s="561"/>
      <c r="DA23" s="561"/>
      <c r="DB23" s="561"/>
      <c r="DC23" s="561"/>
      <c r="DD23" s="561"/>
      <c r="DE23" s="561"/>
      <c r="DF23" s="561"/>
      <c r="DG23" s="561"/>
      <c r="DH23" s="561"/>
      <c r="DI23" s="561"/>
      <c r="DJ23" s="561"/>
      <c r="DK23" s="562"/>
      <c r="DL23" s="566">
        <v>786202</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128723</v>
      </c>
      <c r="S24" s="561"/>
      <c r="T24" s="561"/>
      <c r="U24" s="561"/>
      <c r="V24" s="561"/>
      <c r="W24" s="561"/>
      <c r="X24" s="561"/>
      <c r="Y24" s="562"/>
      <c r="Z24" s="563">
        <v>0</v>
      </c>
      <c r="AA24" s="644"/>
      <c r="AB24" s="644"/>
      <c r="AC24" s="645"/>
      <c r="AD24" s="566">
        <v>128723</v>
      </c>
      <c r="AE24" s="561"/>
      <c r="AF24" s="561"/>
      <c r="AG24" s="561"/>
      <c r="AH24" s="561"/>
      <c r="AI24" s="561"/>
      <c r="AJ24" s="561"/>
      <c r="AK24" s="562"/>
      <c r="AL24" s="563">
        <v>0</v>
      </c>
      <c r="AM24" s="644"/>
      <c r="AN24" s="644"/>
      <c r="AO24" s="646"/>
      <c r="AP24" s="557" t="s">
        <v>254</v>
      </c>
      <c r="AQ24" s="558"/>
      <c r="AR24" s="558"/>
      <c r="AS24" s="558"/>
      <c r="AT24" s="558"/>
      <c r="AU24" s="558"/>
      <c r="AV24" s="558"/>
      <c r="AW24" s="558"/>
      <c r="AX24" s="558"/>
      <c r="AY24" s="558"/>
      <c r="AZ24" s="558"/>
      <c r="BA24" s="558"/>
      <c r="BB24" s="558"/>
      <c r="BC24" s="559"/>
      <c r="BD24" s="560">
        <v>6589</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3362760</v>
      </c>
      <c r="S25" s="561"/>
      <c r="T25" s="561"/>
      <c r="U25" s="561"/>
      <c r="V25" s="561"/>
      <c r="W25" s="561"/>
      <c r="X25" s="561"/>
      <c r="Y25" s="562"/>
      <c r="Z25" s="563">
        <v>0.7</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18609105</v>
      </c>
      <c r="CN25" s="561"/>
      <c r="CO25" s="561"/>
      <c r="CP25" s="561"/>
      <c r="CQ25" s="561"/>
      <c r="CR25" s="561"/>
      <c r="CS25" s="561"/>
      <c r="CT25" s="562"/>
      <c r="CU25" s="563">
        <v>4</v>
      </c>
      <c r="CV25" s="644"/>
      <c r="CW25" s="644"/>
      <c r="CX25" s="645"/>
      <c r="CY25" s="566" t="s">
        <v>118</v>
      </c>
      <c r="CZ25" s="561"/>
      <c r="DA25" s="561"/>
      <c r="DB25" s="561"/>
      <c r="DC25" s="561"/>
      <c r="DD25" s="561"/>
      <c r="DE25" s="561"/>
      <c r="DF25" s="561"/>
      <c r="DG25" s="561"/>
      <c r="DH25" s="561"/>
      <c r="DI25" s="561"/>
      <c r="DJ25" s="561"/>
      <c r="DK25" s="562"/>
      <c r="DL25" s="566">
        <v>18609105</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3857012</v>
      </c>
      <c r="S26" s="561"/>
      <c r="T26" s="561"/>
      <c r="U26" s="561"/>
      <c r="V26" s="561"/>
      <c r="W26" s="561"/>
      <c r="X26" s="561"/>
      <c r="Y26" s="562"/>
      <c r="Z26" s="563">
        <v>0.8</v>
      </c>
      <c r="AA26" s="644"/>
      <c r="AB26" s="644"/>
      <c r="AC26" s="645"/>
      <c r="AD26" s="566">
        <v>1293685</v>
      </c>
      <c r="AE26" s="561"/>
      <c r="AF26" s="561"/>
      <c r="AG26" s="561"/>
      <c r="AH26" s="561"/>
      <c r="AI26" s="561"/>
      <c r="AJ26" s="561"/>
      <c r="AK26" s="562"/>
      <c r="AL26" s="563">
        <v>0.5</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152885</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152885</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974009</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16842</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82593711</v>
      </c>
      <c r="S28" s="561"/>
      <c r="T28" s="561"/>
      <c r="U28" s="561"/>
      <c r="V28" s="561"/>
      <c r="W28" s="561"/>
      <c r="X28" s="561"/>
      <c r="Y28" s="562"/>
      <c r="Z28" s="563">
        <v>17.3</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16842</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16842</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240086</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240086</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2469387</v>
      </c>
      <c r="S30" s="561"/>
      <c r="T30" s="561"/>
      <c r="U30" s="561"/>
      <c r="V30" s="561"/>
      <c r="W30" s="561"/>
      <c r="X30" s="561"/>
      <c r="Y30" s="562"/>
      <c r="Z30" s="563">
        <v>0.5</v>
      </c>
      <c r="AA30" s="644"/>
      <c r="AB30" s="644"/>
      <c r="AC30" s="645"/>
      <c r="AD30" s="566">
        <v>279419</v>
      </c>
      <c r="AE30" s="561"/>
      <c r="AF30" s="561"/>
      <c r="AG30" s="561"/>
      <c r="AH30" s="561"/>
      <c r="AI30" s="561"/>
      <c r="AJ30" s="561"/>
      <c r="AK30" s="562"/>
      <c r="AL30" s="563">
        <v>0.1</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1142169</v>
      </c>
      <c r="CN30" s="561"/>
      <c r="CO30" s="561"/>
      <c r="CP30" s="561"/>
      <c r="CQ30" s="561"/>
      <c r="CR30" s="561"/>
      <c r="CS30" s="561"/>
      <c r="CT30" s="562"/>
      <c r="CU30" s="563">
        <v>0.2</v>
      </c>
      <c r="CV30" s="644"/>
      <c r="CW30" s="644"/>
      <c r="CX30" s="645"/>
      <c r="CY30" s="566" t="s">
        <v>118</v>
      </c>
      <c r="CZ30" s="561"/>
      <c r="DA30" s="561"/>
      <c r="DB30" s="561"/>
      <c r="DC30" s="561"/>
      <c r="DD30" s="561"/>
      <c r="DE30" s="561"/>
      <c r="DF30" s="561"/>
      <c r="DG30" s="561"/>
      <c r="DH30" s="561"/>
      <c r="DI30" s="561"/>
      <c r="DJ30" s="561"/>
      <c r="DK30" s="562"/>
      <c r="DL30" s="566">
        <v>1142169</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680623</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8685269</v>
      </c>
      <c r="S32" s="561"/>
      <c r="T32" s="561"/>
      <c r="U32" s="561"/>
      <c r="V32" s="561"/>
      <c r="W32" s="561"/>
      <c r="X32" s="561"/>
      <c r="Y32" s="562"/>
      <c r="Z32" s="563">
        <v>1.8</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91963917</v>
      </c>
      <c r="BE32" s="561"/>
      <c r="BF32" s="561"/>
      <c r="BG32" s="561"/>
      <c r="BH32" s="561"/>
      <c r="BI32" s="561"/>
      <c r="BJ32" s="561"/>
      <c r="BK32" s="562"/>
      <c r="BL32" s="563">
        <v>100</v>
      </c>
      <c r="BM32" s="644"/>
      <c r="BN32" s="644"/>
      <c r="BO32" s="645"/>
      <c r="BP32" s="566">
        <v>449904</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467385536</v>
      </c>
      <c r="CN32" s="576"/>
      <c r="CO32" s="576"/>
      <c r="CP32" s="576"/>
      <c r="CQ32" s="576"/>
      <c r="CR32" s="576"/>
      <c r="CS32" s="576"/>
      <c r="CT32" s="577"/>
      <c r="CU32" s="578">
        <v>100</v>
      </c>
      <c r="CV32" s="640"/>
      <c r="CW32" s="640"/>
      <c r="CX32" s="641"/>
      <c r="CY32" s="566">
        <v>111122504</v>
      </c>
      <c r="CZ32" s="561"/>
      <c r="DA32" s="561"/>
      <c r="DB32" s="561"/>
      <c r="DC32" s="561"/>
      <c r="DD32" s="561"/>
      <c r="DE32" s="561"/>
      <c r="DF32" s="561"/>
      <c r="DG32" s="561"/>
      <c r="DH32" s="561"/>
      <c r="DI32" s="561"/>
      <c r="DJ32" s="561"/>
      <c r="DK32" s="562"/>
      <c r="DL32" s="566">
        <v>315676813</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8968196</v>
      </c>
      <c r="S33" s="561"/>
      <c r="T33" s="561"/>
      <c r="U33" s="561"/>
      <c r="V33" s="561"/>
      <c r="W33" s="561"/>
      <c r="X33" s="561"/>
      <c r="Y33" s="562"/>
      <c r="Z33" s="563">
        <v>1.9</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8380686</v>
      </c>
      <c r="S34" s="561"/>
      <c r="T34" s="561"/>
      <c r="U34" s="561"/>
      <c r="V34" s="561"/>
      <c r="W34" s="561"/>
      <c r="X34" s="561"/>
      <c r="Y34" s="562"/>
      <c r="Z34" s="563">
        <v>1.8</v>
      </c>
      <c r="AA34" s="644"/>
      <c r="AB34" s="644"/>
      <c r="AC34" s="645"/>
      <c r="AD34" s="566">
        <v>473817</v>
      </c>
      <c r="AE34" s="561"/>
      <c r="AF34" s="561"/>
      <c r="AG34" s="561"/>
      <c r="AH34" s="561"/>
      <c r="AI34" s="561"/>
      <c r="AJ34" s="561"/>
      <c r="AK34" s="562"/>
      <c r="AL34" s="563">
        <v>0.2</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57446900</v>
      </c>
      <c r="S35" s="561"/>
      <c r="T35" s="561"/>
      <c r="U35" s="561"/>
      <c r="V35" s="561"/>
      <c r="W35" s="561"/>
      <c r="X35" s="561"/>
      <c r="Y35" s="562"/>
      <c r="Z35" s="563">
        <v>12</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199857565</v>
      </c>
      <c r="CN35" s="653"/>
      <c r="CO35" s="653"/>
      <c r="CP35" s="653"/>
      <c r="CQ35" s="653"/>
      <c r="CR35" s="653"/>
      <c r="CS35" s="653"/>
      <c r="CT35" s="654"/>
      <c r="CU35" s="649">
        <v>42.8</v>
      </c>
      <c r="CV35" s="650"/>
      <c r="CW35" s="650"/>
      <c r="CX35" s="655"/>
      <c r="CY35" s="656">
        <v>177634944</v>
      </c>
      <c r="CZ35" s="653"/>
      <c r="DA35" s="653"/>
      <c r="DB35" s="653"/>
      <c r="DC35" s="653"/>
      <c r="DD35" s="653"/>
      <c r="DE35" s="653"/>
      <c r="DF35" s="654"/>
      <c r="DG35" s="656">
        <v>175985884</v>
      </c>
      <c r="DH35" s="653"/>
      <c r="DI35" s="653"/>
      <c r="DJ35" s="653"/>
      <c r="DK35" s="653"/>
      <c r="DL35" s="653"/>
      <c r="DM35" s="653"/>
      <c r="DN35" s="653"/>
      <c r="DO35" s="653"/>
      <c r="DP35" s="653"/>
      <c r="DQ35" s="654"/>
      <c r="DR35" s="649">
        <v>63.4</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113684946</v>
      </c>
      <c r="CN36" s="567"/>
      <c r="CO36" s="567"/>
      <c r="CP36" s="567"/>
      <c r="CQ36" s="567"/>
      <c r="CR36" s="567"/>
      <c r="CS36" s="567"/>
      <c r="CT36" s="568"/>
      <c r="CU36" s="563">
        <v>24.3</v>
      </c>
      <c r="CV36" s="564"/>
      <c r="CW36" s="564"/>
      <c r="CX36" s="565"/>
      <c r="CY36" s="566">
        <v>100569305</v>
      </c>
      <c r="CZ36" s="567"/>
      <c r="DA36" s="567"/>
      <c r="DB36" s="567"/>
      <c r="DC36" s="567"/>
      <c r="DD36" s="567"/>
      <c r="DE36" s="567"/>
      <c r="DF36" s="568"/>
      <c r="DG36" s="566">
        <v>98968445</v>
      </c>
      <c r="DH36" s="567"/>
      <c r="DI36" s="567"/>
      <c r="DJ36" s="567"/>
      <c r="DK36" s="567"/>
      <c r="DL36" s="567"/>
      <c r="DM36" s="567"/>
      <c r="DN36" s="567"/>
      <c r="DO36" s="567"/>
      <c r="DP36" s="567"/>
      <c r="DQ36" s="568"/>
      <c r="DR36" s="563">
        <v>35.700000000000003</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615400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80604846</v>
      </c>
      <c r="CN37" s="561"/>
      <c r="CO37" s="561"/>
      <c r="CP37" s="561"/>
      <c r="CQ37" s="561"/>
      <c r="CR37" s="561"/>
      <c r="CS37" s="561"/>
      <c r="CT37" s="562"/>
      <c r="CU37" s="563">
        <v>17.2</v>
      </c>
      <c r="CV37" s="564"/>
      <c r="CW37" s="564"/>
      <c r="CX37" s="565"/>
      <c r="CY37" s="566">
        <v>68427152</v>
      </c>
      <c r="CZ37" s="567"/>
      <c r="DA37" s="567"/>
      <c r="DB37" s="567"/>
      <c r="DC37" s="567"/>
      <c r="DD37" s="567"/>
      <c r="DE37" s="567"/>
      <c r="DF37" s="568"/>
      <c r="DG37" s="566">
        <v>68421855</v>
      </c>
      <c r="DH37" s="567"/>
      <c r="DI37" s="567"/>
      <c r="DJ37" s="567"/>
      <c r="DK37" s="567"/>
      <c r="DL37" s="567"/>
      <c r="DM37" s="567"/>
      <c r="DN37" s="567"/>
      <c r="DO37" s="567"/>
      <c r="DP37" s="567"/>
      <c r="DQ37" s="568"/>
      <c r="DR37" s="563">
        <v>24.7</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477698137</v>
      </c>
      <c r="S38" s="576"/>
      <c r="T38" s="576"/>
      <c r="U38" s="576"/>
      <c r="V38" s="576"/>
      <c r="W38" s="576"/>
      <c r="X38" s="576"/>
      <c r="Y38" s="577"/>
      <c r="Z38" s="578">
        <v>100</v>
      </c>
      <c r="AA38" s="640"/>
      <c r="AB38" s="640"/>
      <c r="AC38" s="641"/>
      <c r="AD38" s="581">
        <v>276835647</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13756777</v>
      </c>
      <c r="CN38" s="567"/>
      <c r="CO38" s="567"/>
      <c r="CP38" s="567"/>
      <c r="CQ38" s="567"/>
      <c r="CR38" s="567"/>
      <c r="CS38" s="567"/>
      <c r="CT38" s="568"/>
      <c r="CU38" s="563">
        <v>2.9</v>
      </c>
      <c r="CV38" s="564"/>
      <c r="CW38" s="564"/>
      <c r="CX38" s="565"/>
      <c r="CY38" s="566">
        <v>6564202</v>
      </c>
      <c r="CZ38" s="567"/>
      <c r="DA38" s="567"/>
      <c r="DB38" s="567"/>
      <c r="DC38" s="567"/>
      <c r="DD38" s="567"/>
      <c r="DE38" s="567"/>
      <c r="DF38" s="568"/>
      <c r="DG38" s="566">
        <v>6516002</v>
      </c>
      <c r="DH38" s="567"/>
      <c r="DI38" s="567"/>
      <c r="DJ38" s="567"/>
      <c r="DK38" s="567"/>
      <c r="DL38" s="567"/>
      <c r="DM38" s="567"/>
      <c r="DN38" s="567"/>
      <c r="DO38" s="567"/>
      <c r="DP38" s="567"/>
      <c r="DQ38" s="568"/>
      <c r="DR38" s="563">
        <v>2.2999999999999998</v>
      </c>
      <c r="DS38" s="564"/>
      <c r="DT38" s="564"/>
      <c r="DU38" s="564"/>
      <c r="DV38" s="564"/>
      <c r="DW38" s="564"/>
      <c r="DX38" s="596"/>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72415842</v>
      </c>
      <c r="CN39" s="561"/>
      <c r="CO39" s="561"/>
      <c r="CP39" s="561"/>
      <c r="CQ39" s="561"/>
      <c r="CR39" s="561"/>
      <c r="CS39" s="561"/>
      <c r="CT39" s="562"/>
      <c r="CU39" s="563">
        <v>15.5</v>
      </c>
      <c r="CV39" s="564"/>
      <c r="CW39" s="564"/>
      <c r="CX39" s="565"/>
      <c r="CY39" s="566">
        <v>70501437</v>
      </c>
      <c r="CZ39" s="567"/>
      <c r="DA39" s="567"/>
      <c r="DB39" s="567"/>
      <c r="DC39" s="567"/>
      <c r="DD39" s="567"/>
      <c r="DE39" s="567"/>
      <c r="DF39" s="568"/>
      <c r="DG39" s="566">
        <v>70501437</v>
      </c>
      <c r="DH39" s="567"/>
      <c r="DI39" s="567"/>
      <c r="DJ39" s="567"/>
      <c r="DK39" s="567"/>
      <c r="DL39" s="567"/>
      <c r="DM39" s="567"/>
      <c r="DN39" s="567"/>
      <c r="DO39" s="567"/>
      <c r="DP39" s="567"/>
      <c r="DQ39" s="568"/>
      <c r="DR39" s="563">
        <v>25.4</v>
      </c>
      <c r="DS39" s="564"/>
      <c r="DT39" s="564"/>
      <c r="DU39" s="564"/>
      <c r="DV39" s="564"/>
      <c r="DW39" s="564"/>
      <c r="DX39" s="596"/>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72415842</v>
      </c>
      <c r="CN40" s="567"/>
      <c r="CO40" s="567"/>
      <c r="CP40" s="567"/>
      <c r="CQ40" s="567"/>
      <c r="CR40" s="567"/>
      <c r="CS40" s="567"/>
      <c r="CT40" s="568"/>
      <c r="CU40" s="563">
        <v>15.5</v>
      </c>
      <c r="CV40" s="564"/>
      <c r="CW40" s="564"/>
      <c r="CX40" s="565"/>
      <c r="CY40" s="566">
        <v>70501437</v>
      </c>
      <c r="CZ40" s="567"/>
      <c r="DA40" s="567"/>
      <c r="DB40" s="567"/>
      <c r="DC40" s="567"/>
      <c r="DD40" s="567"/>
      <c r="DE40" s="567"/>
      <c r="DF40" s="568"/>
      <c r="DG40" s="566">
        <v>70501437</v>
      </c>
      <c r="DH40" s="567"/>
      <c r="DI40" s="567"/>
      <c r="DJ40" s="567"/>
      <c r="DK40" s="567"/>
      <c r="DL40" s="567"/>
      <c r="DM40" s="567"/>
      <c r="DN40" s="567"/>
      <c r="DO40" s="567"/>
      <c r="DP40" s="567"/>
      <c r="DQ40" s="568"/>
      <c r="DR40" s="563">
        <v>25.4</v>
      </c>
      <c r="DS40" s="564"/>
      <c r="DT40" s="564"/>
      <c r="DU40" s="564"/>
      <c r="DV40" s="564"/>
      <c r="DW40" s="564"/>
      <c r="DX40" s="596"/>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68767874</v>
      </c>
      <c r="CN41" s="561"/>
      <c r="CO41" s="561"/>
      <c r="CP41" s="561"/>
      <c r="CQ41" s="561"/>
      <c r="CR41" s="561"/>
      <c r="CS41" s="561"/>
      <c r="CT41" s="562"/>
      <c r="CU41" s="563">
        <v>14.7</v>
      </c>
      <c r="CV41" s="564"/>
      <c r="CW41" s="564"/>
      <c r="CX41" s="565"/>
      <c r="CY41" s="566">
        <v>66886702</v>
      </c>
      <c r="CZ41" s="567"/>
      <c r="DA41" s="567"/>
      <c r="DB41" s="567"/>
      <c r="DC41" s="567"/>
      <c r="DD41" s="567"/>
      <c r="DE41" s="567"/>
      <c r="DF41" s="568"/>
      <c r="DG41" s="566">
        <v>66886702</v>
      </c>
      <c r="DH41" s="567"/>
      <c r="DI41" s="567"/>
      <c r="DJ41" s="567"/>
      <c r="DK41" s="567"/>
      <c r="DL41" s="567"/>
      <c r="DM41" s="567"/>
      <c r="DN41" s="567"/>
      <c r="DO41" s="567"/>
      <c r="DP41" s="567"/>
      <c r="DQ41" s="568"/>
      <c r="DR41" s="563">
        <v>24.1</v>
      </c>
      <c r="DS41" s="564"/>
      <c r="DT41" s="564"/>
      <c r="DU41" s="564"/>
      <c r="DV41" s="564"/>
      <c r="DW41" s="564"/>
      <c r="DX41" s="596"/>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99.5</v>
      </c>
      <c r="BE42" s="614"/>
      <c r="BF42" s="614"/>
      <c r="BG42" s="614"/>
      <c r="BH42" s="614"/>
      <c r="BI42" s="614">
        <v>99.2</v>
      </c>
      <c r="BJ42" s="614"/>
      <c r="BK42" s="614"/>
      <c r="BL42" s="614"/>
      <c r="BM42" s="615"/>
      <c r="BN42" s="616">
        <v>99.6</v>
      </c>
      <c r="BO42" s="614"/>
      <c r="BP42" s="614"/>
      <c r="BQ42" s="614"/>
      <c r="BR42" s="614"/>
      <c r="BS42" s="614">
        <v>99.2</v>
      </c>
      <c r="BT42" s="614"/>
      <c r="BU42" s="614"/>
      <c r="BV42" s="614"/>
      <c r="BW42" s="615"/>
      <c r="BY42" s="592"/>
      <c r="BZ42" s="593"/>
      <c r="CA42" s="557" t="s">
        <v>303</v>
      </c>
      <c r="CB42" s="558"/>
      <c r="CC42" s="558"/>
      <c r="CD42" s="558"/>
      <c r="CE42" s="558"/>
      <c r="CF42" s="558"/>
      <c r="CG42" s="558"/>
      <c r="CH42" s="558"/>
      <c r="CI42" s="558"/>
      <c r="CJ42" s="558"/>
      <c r="CK42" s="558"/>
      <c r="CL42" s="559"/>
      <c r="CM42" s="560">
        <v>3647968</v>
      </c>
      <c r="CN42" s="567"/>
      <c r="CO42" s="567"/>
      <c r="CP42" s="567"/>
      <c r="CQ42" s="567"/>
      <c r="CR42" s="567"/>
      <c r="CS42" s="567"/>
      <c r="CT42" s="568"/>
      <c r="CU42" s="563">
        <v>0.8</v>
      </c>
      <c r="CV42" s="564"/>
      <c r="CW42" s="564"/>
      <c r="CX42" s="565"/>
      <c r="CY42" s="566">
        <v>3614735</v>
      </c>
      <c r="CZ42" s="567"/>
      <c r="DA42" s="567"/>
      <c r="DB42" s="567"/>
      <c r="DC42" s="567"/>
      <c r="DD42" s="567"/>
      <c r="DE42" s="567"/>
      <c r="DF42" s="568"/>
      <c r="DG42" s="566">
        <v>3614735</v>
      </c>
      <c r="DH42" s="567"/>
      <c r="DI42" s="567"/>
      <c r="DJ42" s="567"/>
      <c r="DK42" s="567"/>
      <c r="DL42" s="567"/>
      <c r="DM42" s="567"/>
      <c r="DN42" s="567"/>
      <c r="DO42" s="567"/>
      <c r="DP42" s="567"/>
      <c r="DQ42" s="568"/>
      <c r="DR42" s="563">
        <v>1.3</v>
      </c>
      <c r="DS42" s="564"/>
      <c r="DT42" s="564"/>
      <c r="DU42" s="564"/>
      <c r="DV42" s="564"/>
      <c r="DW42" s="564"/>
      <c r="DX42" s="596"/>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99.3</v>
      </c>
      <c r="BE43" s="621"/>
      <c r="BF43" s="621"/>
      <c r="BG43" s="621"/>
      <c r="BH43" s="621"/>
      <c r="BI43" s="621">
        <v>98.5</v>
      </c>
      <c r="BJ43" s="621"/>
      <c r="BK43" s="621"/>
      <c r="BL43" s="621"/>
      <c r="BM43" s="622"/>
      <c r="BN43" s="620">
        <v>99.3</v>
      </c>
      <c r="BO43" s="621"/>
      <c r="BP43" s="621"/>
      <c r="BQ43" s="621"/>
      <c r="BR43" s="621"/>
      <c r="BS43" s="621">
        <v>98.6</v>
      </c>
      <c r="BT43" s="621"/>
      <c r="BU43" s="621"/>
      <c r="BV43" s="621"/>
      <c r="BW43" s="622"/>
      <c r="BY43" s="594"/>
      <c r="BZ43" s="595"/>
      <c r="CA43" s="557" t="s">
        <v>306</v>
      </c>
      <c r="CB43" s="558"/>
      <c r="CC43" s="558"/>
      <c r="CD43" s="558"/>
      <c r="CE43" s="558"/>
      <c r="CF43" s="558"/>
      <c r="CG43" s="558"/>
      <c r="CH43" s="558"/>
      <c r="CI43" s="558"/>
      <c r="CJ43" s="558"/>
      <c r="CK43" s="558"/>
      <c r="CL43" s="559"/>
      <c r="CM43" s="560" t="s">
        <v>118</v>
      </c>
      <c r="CN43" s="561"/>
      <c r="CO43" s="561"/>
      <c r="CP43" s="561"/>
      <c r="CQ43" s="561"/>
      <c r="CR43" s="561"/>
      <c r="CS43" s="561"/>
      <c r="CT43" s="562"/>
      <c r="CU43" s="563" t="s">
        <v>118</v>
      </c>
      <c r="CV43" s="564"/>
      <c r="CW43" s="564"/>
      <c r="CX43" s="565"/>
      <c r="CY43" s="566" t="s">
        <v>118</v>
      </c>
      <c r="CZ43" s="567"/>
      <c r="DA43" s="567"/>
      <c r="DB43" s="567"/>
      <c r="DC43" s="567"/>
      <c r="DD43" s="567"/>
      <c r="DE43" s="567"/>
      <c r="DF43" s="568"/>
      <c r="DG43" s="566" t="s">
        <v>118</v>
      </c>
      <c r="DH43" s="567"/>
      <c r="DI43" s="567"/>
      <c r="DJ43" s="567"/>
      <c r="DK43" s="567"/>
      <c r="DL43" s="567"/>
      <c r="DM43" s="567"/>
      <c r="DN43" s="567"/>
      <c r="DO43" s="567"/>
      <c r="DP43" s="567"/>
      <c r="DQ43" s="568"/>
      <c r="DR43" s="563" t="s">
        <v>118</v>
      </c>
      <c r="DS43" s="564"/>
      <c r="DT43" s="564"/>
      <c r="DU43" s="564"/>
      <c r="DV43" s="564"/>
      <c r="DW43" s="564"/>
      <c r="DX43" s="596"/>
    </row>
    <row r="44" spans="2:128" ht="11.25" customHeight="1" x14ac:dyDescent="0.2">
      <c r="AP44" s="630"/>
      <c r="AQ44" s="631"/>
      <c r="AR44" s="631"/>
      <c r="AS44" s="631"/>
      <c r="AT44" s="634"/>
      <c r="AU44" s="201"/>
      <c r="AV44" s="201"/>
      <c r="AW44" s="201"/>
      <c r="AX44" s="572" t="s">
        <v>307</v>
      </c>
      <c r="AY44" s="573"/>
      <c r="AZ44" s="573"/>
      <c r="BA44" s="573"/>
      <c r="BB44" s="573"/>
      <c r="BC44" s="574"/>
      <c r="BD44" s="617">
        <v>99.4</v>
      </c>
      <c r="BE44" s="618"/>
      <c r="BF44" s="618"/>
      <c r="BG44" s="618"/>
      <c r="BH44" s="618"/>
      <c r="BI44" s="618">
        <v>98.7</v>
      </c>
      <c r="BJ44" s="618"/>
      <c r="BK44" s="618"/>
      <c r="BL44" s="618"/>
      <c r="BM44" s="619"/>
      <c r="BN44" s="617">
        <v>99.9</v>
      </c>
      <c r="BO44" s="618"/>
      <c r="BP44" s="618"/>
      <c r="BQ44" s="618"/>
      <c r="BR44" s="618"/>
      <c r="BS44" s="618">
        <v>99.1</v>
      </c>
      <c r="BT44" s="618"/>
      <c r="BU44" s="618"/>
      <c r="BV44" s="618"/>
      <c r="BW44" s="619"/>
      <c r="BY44" s="557" t="s">
        <v>308</v>
      </c>
      <c r="BZ44" s="558"/>
      <c r="CA44" s="558"/>
      <c r="CB44" s="558"/>
      <c r="CC44" s="558"/>
      <c r="CD44" s="558"/>
      <c r="CE44" s="558"/>
      <c r="CF44" s="558"/>
      <c r="CG44" s="558"/>
      <c r="CH44" s="558"/>
      <c r="CI44" s="558"/>
      <c r="CJ44" s="558"/>
      <c r="CK44" s="558"/>
      <c r="CL44" s="559"/>
      <c r="CM44" s="560">
        <v>152701626</v>
      </c>
      <c r="CN44" s="567"/>
      <c r="CO44" s="567"/>
      <c r="CP44" s="567"/>
      <c r="CQ44" s="567"/>
      <c r="CR44" s="567"/>
      <c r="CS44" s="567"/>
      <c r="CT44" s="568"/>
      <c r="CU44" s="563">
        <v>32.700000000000003</v>
      </c>
      <c r="CV44" s="564"/>
      <c r="CW44" s="564"/>
      <c r="CX44" s="565"/>
      <c r="CY44" s="566">
        <v>129900077</v>
      </c>
      <c r="CZ44" s="567"/>
      <c r="DA44" s="567"/>
      <c r="DB44" s="567"/>
      <c r="DC44" s="567"/>
      <c r="DD44" s="567"/>
      <c r="DE44" s="567"/>
      <c r="DF44" s="568"/>
      <c r="DG44" s="566">
        <v>98532699</v>
      </c>
      <c r="DH44" s="567"/>
      <c r="DI44" s="567"/>
      <c r="DJ44" s="567"/>
      <c r="DK44" s="567"/>
      <c r="DL44" s="567"/>
      <c r="DM44" s="567"/>
      <c r="DN44" s="567"/>
      <c r="DO44" s="567"/>
      <c r="DP44" s="567"/>
      <c r="DQ44" s="568"/>
      <c r="DR44" s="563">
        <v>35.5</v>
      </c>
      <c r="DS44" s="564"/>
      <c r="DT44" s="564"/>
      <c r="DU44" s="564"/>
      <c r="DV44" s="564"/>
      <c r="DW44" s="564"/>
      <c r="DX44" s="596"/>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1618108</v>
      </c>
      <c r="BE45" s="612"/>
      <c r="BF45" s="612"/>
      <c r="BG45" s="612"/>
      <c r="BH45" s="612"/>
      <c r="BI45" s="612"/>
      <c r="BJ45" s="612"/>
      <c r="BK45" s="612"/>
      <c r="BL45" s="612"/>
      <c r="BM45" s="613"/>
      <c r="BN45" s="611">
        <v>1577304</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25071988</v>
      </c>
      <c r="CN45" s="561"/>
      <c r="CO45" s="561"/>
      <c r="CP45" s="561"/>
      <c r="CQ45" s="561"/>
      <c r="CR45" s="561"/>
      <c r="CS45" s="561"/>
      <c r="CT45" s="562"/>
      <c r="CU45" s="563">
        <v>5.4</v>
      </c>
      <c r="CV45" s="564"/>
      <c r="CW45" s="564"/>
      <c r="CX45" s="565"/>
      <c r="CY45" s="566">
        <v>19280930</v>
      </c>
      <c r="CZ45" s="567"/>
      <c r="DA45" s="567"/>
      <c r="DB45" s="567"/>
      <c r="DC45" s="567"/>
      <c r="DD45" s="567"/>
      <c r="DE45" s="567"/>
      <c r="DF45" s="568"/>
      <c r="DG45" s="566">
        <v>17396819</v>
      </c>
      <c r="DH45" s="567"/>
      <c r="DI45" s="567"/>
      <c r="DJ45" s="567"/>
      <c r="DK45" s="567"/>
      <c r="DL45" s="567"/>
      <c r="DM45" s="567"/>
      <c r="DN45" s="567"/>
      <c r="DO45" s="567"/>
      <c r="DP45" s="567"/>
      <c r="DQ45" s="568"/>
      <c r="DR45" s="563">
        <v>6.3</v>
      </c>
      <c r="DS45" s="564"/>
      <c r="DT45" s="564"/>
      <c r="DU45" s="564"/>
      <c r="DV45" s="564"/>
      <c r="DW45" s="564"/>
      <c r="DX45" s="596"/>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1618108</v>
      </c>
      <c r="BE46" s="603"/>
      <c r="BF46" s="603"/>
      <c r="BG46" s="603"/>
      <c r="BH46" s="603"/>
      <c r="BI46" s="603"/>
      <c r="BJ46" s="603"/>
      <c r="BK46" s="603"/>
      <c r="BL46" s="603"/>
      <c r="BM46" s="604"/>
      <c r="BN46" s="602">
        <v>1577304</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6630757</v>
      </c>
      <c r="CN46" s="567"/>
      <c r="CO46" s="567"/>
      <c r="CP46" s="567"/>
      <c r="CQ46" s="567"/>
      <c r="CR46" s="567"/>
      <c r="CS46" s="567"/>
      <c r="CT46" s="568"/>
      <c r="CU46" s="563">
        <v>1.4</v>
      </c>
      <c r="CV46" s="564"/>
      <c r="CW46" s="564"/>
      <c r="CX46" s="565"/>
      <c r="CY46" s="566">
        <v>6034031</v>
      </c>
      <c r="CZ46" s="567"/>
      <c r="DA46" s="567"/>
      <c r="DB46" s="567"/>
      <c r="DC46" s="567"/>
      <c r="DD46" s="567"/>
      <c r="DE46" s="567"/>
      <c r="DF46" s="568"/>
      <c r="DG46" s="566">
        <v>6034031</v>
      </c>
      <c r="DH46" s="567"/>
      <c r="DI46" s="567"/>
      <c r="DJ46" s="567"/>
      <c r="DK46" s="567"/>
      <c r="DL46" s="567"/>
      <c r="DM46" s="567"/>
      <c r="DN46" s="567"/>
      <c r="DO46" s="567"/>
      <c r="DP46" s="567"/>
      <c r="DQ46" s="568"/>
      <c r="DR46" s="563">
        <v>2.2000000000000002</v>
      </c>
      <c r="DS46" s="564"/>
      <c r="DT46" s="564"/>
      <c r="DU46" s="564"/>
      <c r="DV46" s="564"/>
      <c r="DW46" s="564"/>
      <c r="DX46" s="596"/>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109128151</v>
      </c>
      <c r="CN47" s="561"/>
      <c r="CO47" s="561"/>
      <c r="CP47" s="561"/>
      <c r="CQ47" s="561"/>
      <c r="CR47" s="561"/>
      <c r="CS47" s="561"/>
      <c r="CT47" s="562"/>
      <c r="CU47" s="563">
        <v>23.3</v>
      </c>
      <c r="CV47" s="564"/>
      <c r="CW47" s="564"/>
      <c r="CX47" s="565"/>
      <c r="CY47" s="566">
        <v>97244716</v>
      </c>
      <c r="CZ47" s="567"/>
      <c r="DA47" s="567"/>
      <c r="DB47" s="567"/>
      <c r="DC47" s="567"/>
      <c r="DD47" s="567"/>
      <c r="DE47" s="567"/>
      <c r="DF47" s="568"/>
      <c r="DG47" s="566">
        <v>69426992</v>
      </c>
      <c r="DH47" s="567"/>
      <c r="DI47" s="567"/>
      <c r="DJ47" s="567"/>
      <c r="DK47" s="567"/>
      <c r="DL47" s="567"/>
      <c r="DM47" s="567"/>
      <c r="DN47" s="567"/>
      <c r="DO47" s="567"/>
      <c r="DP47" s="567"/>
      <c r="DQ47" s="568"/>
      <c r="DR47" s="563">
        <v>25</v>
      </c>
      <c r="DS47" s="564"/>
      <c r="DT47" s="564"/>
      <c r="DU47" s="564"/>
      <c r="DV47" s="564"/>
      <c r="DW47" s="564"/>
      <c r="DX47" s="596"/>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5004229</v>
      </c>
      <c r="CN48" s="567"/>
      <c r="CO48" s="567"/>
      <c r="CP48" s="567"/>
      <c r="CQ48" s="567"/>
      <c r="CR48" s="567"/>
      <c r="CS48" s="567"/>
      <c r="CT48" s="568"/>
      <c r="CU48" s="563">
        <v>1.1000000000000001</v>
      </c>
      <c r="CV48" s="564"/>
      <c r="CW48" s="564"/>
      <c r="CX48" s="565"/>
      <c r="CY48" s="566">
        <v>5004229</v>
      </c>
      <c r="CZ48" s="567"/>
      <c r="DA48" s="567"/>
      <c r="DB48" s="567"/>
      <c r="DC48" s="567"/>
      <c r="DD48" s="567"/>
      <c r="DE48" s="567"/>
      <c r="DF48" s="568"/>
      <c r="DG48" s="566">
        <v>4997776</v>
      </c>
      <c r="DH48" s="567"/>
      <c r="DI48" s="567"/>
      <c r="DJ48" s="567"/>
      <c r="DK48" s="567"/>
      <c r="DL48" s="567"/>
      <c r="DM48" s="567"/>
      <c r="DN48" s="567"/>
      <c r="DO48" s="567"/>
      <c r="DP48" s="567"/>
      <c r="DQ48" s="568"/>
      <c r="DR48" s="563">
        <v>1.8</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5348877</v>
      </c>
      <c r="CN49" s="561"/>
      <c r="CO49" s="561"/>
      <c r="CP49" s="561"/>
      <c r="CQ49" s="561"/>
      <c r="CR49" s="561"/>
      <c r="CS49" s="561"/>
      <c r="CT49" s="562"/>
      <c r="CU49" s="563">
        <v>1.1000000000000001</v>
      </c>
      <c r="CV49" s="564"/>
      <c r="CW49" s="564"/>
      <c r="CX49" s="565"/>
      <c r="CY49" s="566">
        <v>1498612</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478</v>
      </c>
      <c r="CN50" s="567"/>
      <c r="CO50" s="567"/>
      <c r="CP50" s="567"/>
      <c r="CQ50" s="567"/>
      <c r="CR50" s="567"/>
      <c r="CS50" s="567"/>
      <c r="CT50" s="568"/>
      <c r="CU50" s="563">
        <v>0</v>
      </c>
      <c r="CV50" s="564"/>
      <c r="CW50" s="564"/>
      <c r="CX50" s="565"/>
      <c r="CY50" s="566">
        <v>478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1517146</v>
      </c>
      <c r="CN51" s="561"/>
      <c r="CO51" s="561"/>
      <c r="CP51" s="561"/>
      <c r="CQ51" s="561"/>
      <c r="CR51" s="561"/>
      <c r="CS51" s="561"/>
      <c r="CT51" s="562"/>
      <c r="CU51" s="563">
        <v>0.3</v>
      </c>
      <c r="CV51" s="564"/>
      <c r="CW51" s="564"/>
      <c r="CX51" s="565"/>
      <c r="CY51" s="566">
        <v>837081</v>
      </c>
      <c r="CZ51" s="567"/>
      <c r="DA51" s="567"/>
      <c r="DB51" s="567"/>
      <c r="DC51" s="567"/>
      <c r="DD51" s="567"/>
      <c r="DE51" s="567"/>
      <c r="DF51" s="568"/>
      <c r="DG51" s="566">
        <v>677081</v>
      </c>
      <c r="DH51" s="567"/>
      <c r="DI51" s="567"/>
      <c r="DJ51" s="567"/>
      <c r="DK51" s="567"/>
      <c r="DL51" s="567"/>
      <c r="DM51" s="567"/>
      <c r="DN51" s="567"/>
      <c r="DO51" s="567"/>
      <c r="DP51" s="567"/>
      <c r="DQ51" s="568"/>
      <c r="DR51" s="563">
        <v>0.2</v>
      </c>
      <c r="DS51" s="564"/>
      <c r="DT51" s="564"/>
      <c r="DU51" s="564"/>
      <c r="DV51" s="564"/>
      <c r="DW51" s="564"/>
      <c r="DX51" s="596"/>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114826345</v>
      </c>
      <c r="CN53" s="561"/>
      <c r="CO53" s="561"/>
      <c r="CP53" s="561"/>
      <c r="CQ53" s="561"/>
      <c r="CR53" s="561"/>
      <c r="CS53" s="561"/>
      <c r="CT53" s="562"/>
      <c r="CU53" s="563">
        <v>24.6</v>
      </c>
      <c r="CV53" s="564"/>
      <c r="CW53" s="564"/>
      <c r="CX53" s="565"/>
      <c r="CY53" s="566">
        <v>8141792</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2284015</v>
      </c>
      <c r="CN54" s="561"/>
      <c r="CO54" s="561"/>
      <c r="CP54" s="561"/>
      <c r="CQ54" s="561"/>
      <c r="CR54" s="561"/>
      <c r="CS54" s="561"/>
      <c r="CT54" s="562"/>
      <c r="CU54" s="563">
        <v>0.5</v>
      </c>
      <c r="CV54" s="564"/>
      <c r="CW54" s="564"/>
      <c r="CX54" s="565"/>
      <c r="CY54" s="566">
        <v>1001206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111122504</v>
      </c>
      <c r="CN55" s="561"/>
      <c r="CO55" s="561"/>
      <c r="CP55" s="561"/>
      <c r="CQ55" s="561"/>
      <c r="CR55" s="561"/>
      <c r="CS55" s="561"/>
      <c r="CT55" s="562"/>
      <c r="CU55" s="563">
        <v>23.8</v>
      </c>
      <c r="CV55" s="564"/>
      <c r="CW55" s="564"/>
      <c r="CX55" s="565"/>
      <c r="CY55" s="566">
        <v>8003361</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2"/>
      <c r="BY56" s="592"/>
      <c r="BZ56" s="593"/>
      <c r="CA56" s="557" t="s">
        <v>327</v>
      </c>
      <c r="CB56" s="558"/>
      <c r="CC56" s="558"/>
      <c r="CD56" s="558"/>
      <c r="CE56" s="558"/>
      <c r="CF56" s="558"/>
      <c r="CG56" s="558"/>
      <c r="CH56" s="558"/>
      <c r="CI56" s="558"/>
      <c r="CJ56" s="558"/>
      <c r="CK56" s="558"/>
      <c r="CL56" s="559"/>
      <c r="CM56" s="560">
        <v>74396213</v>
      </c>
      <c r="CN56" s="561"/>
      <c r="CO56" s="561"/>
      <c r="CP56" s="561"/>
      <c r="CQ56" s="561"/>
      <c r="CR56" s="561"/>
      <c r="CS56" s="561"/>
      <c r="CT56" s="562"/>
      <c r="CU56" s="563">
        <v>15.9</v>
      </c>
      <c r="CV56" s="564"/>
      <c r="CW56" s="564"/>
      <c r="CX56" s="565"/>
      <c r="CY56" s="566">
        <v>2004512</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26866728</v>
      </c>
      <c r="CN57" s="561"/>
      <c r="CO57" s="561"/>
      <c r="CP57" s="561"/>
      <c r="CQ57" s="561"/>
      <c r="CR57" s="561"/>
      <c r="CS57" s="561"/>
      <c r="CT57" s="562"/>
      <c r="CU57" s="563">
        <v>5.7</v>
      </c>
      <c r="CV57" s="564"/>
      <c r="CW57" s="564"/>
      <c r="CX57" s="565"/>
      <c r="CY57" s="566">
        <v>5763086</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3703841</v>
      </c>
      <c r="CN58" s="561"/>
      <c r="CO58" s="561"/>
      <c r="CP58" s="561"/>
      <c r="CQ58" s="561"/>
      <c r="CR58" s="561"/>
      <c r="CS58" s="561"/>
      <c r="CT58" s="562"/>
      <c r="CU58" s="563">
        <v>0.8</v>
      </c>
      <c r="CV58" s="564"/>
      <c r="CW58" s="564"/>
      <c r="CX58" s="565"/>
      <c r="CY58" s="566">
        <v>138431</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467385536</v>
      </c>
      <c r="CN60" s="576"/>
      <c r="CO60" s="576"/>
      <c r="CP60" s="576"/>
      <c r="CQ60" s="576"/>
      <c r="CR60" s="576"/>
      <c r="CS60" s="576"/>
      <c r="CT60" s="577"/>
      <c r="CU60" s="578">
        <v>100</v>
      </c>
      <c r="CV60" s="579"/>
      <c r="CW60" s="579"/>
      <c r="CX60" s="580"/>
      <c r="CY60" s="581">
        <v>315676813</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keBjWQeFxg8IPXIT2sqHNfh0tNLd7XYUStNoLI49HHggqeWD9q0fpE+HgM1bZb9f9ns6POO0/kPu39pWv9YLYQ==" saltValue="QJGUQ8ez3s5nCCa6tqF+H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2">
      <c r="A7" s="214">
        <v>1</v>
      </c>
      <c r="B7" s="1004" t="s">
        <v>354</v>
      </c>
      <c r="C7" s="1005"/>
      <c r="D7" s="1005"/>
      <c r="E7" s="1005"/>
      <c r="F7" s="1005"/>
      <c r="G7" s="1005"/>
      <c r="H7" s="1005"/>
      <c r="I7" s="1005"/>
      <c r="J7" s="1005"/>
      <c r="K7" s="1005"/>
      <c r="L7" s="1005"/>
      <c r="M7" s="1005"/>
      <c r="N7" s="1005"/>
      <c r="O7" s="1005"/>
      <c r="P7" s="1006"/>
      <c r="Q7" s="1068">
        <v>498592</v>
      </c>
      <c r="R7" s="1069"/>
      <c r="S7" s="1069"/>
      <c r="T7" s="1069"/>
      <c r="U7" s="1069"/>
      <c r="V7" s="1069">
        <v>490461</v>
      </c>
      <c r="W7" s="1069"/>
      <c r="X7" s="1069"/>
      <c r="Y7" s="1069"/>
      <c r="Z7" s="1069"/>
      <c r="AA7" s="1069">
        <v>0</v>
      </c>
      <c r="AB7" s="1069"/>
      <c r="AC7" s="1069"/>
      <c r="AD7" s="1069"/>
      <c r="AE7" s="1070"/>
      <c r="AF7" s="1071">
        <v>3606</v>
      </c>
      <c r="AG7" s="1072"/>
      <c r="AH7" s="1072"/>
      <c r="AI7" s="1072"/>
      <c r="AJ7" s="1073"/>
      <c r="AK7" s="1074">
        <v>0</v>
      </c>
      <c r="AL7" s="1075"/>
      <c r="AM7" s="1075"/>
      <c r="AN7" s="1075"/>
      <c r="AO7" s="1075"/>
      <c r="AP7" s="1075">
        <v>899532</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544</v>
      </c>
      <c r="BT7" s="1066"/>
      <c r="BU7" s="1066"/>
      <c r="BV7" s="1066"/>
      <c r="BW7" s="1066"/>
      <c r="BX7" s="1066"/>
      <c r="BY7" s="1066"/>
      <c r="BZ7" s="1066"/>
      <c r="CA7" s="1066"/>
      <c r="CB7" s="1066"/>
      <c r="CC7" s="1066"/>
      <c r="CD7" s="1066"/>
      <c r="CE7" s="1066"/>
      <c r="CF7" s="1066"/>
      <c r="CG7" s="1078"/>
      <c r="CH7" s="1062" t="s">
        <v>583</v>
      </c>
      <c r="CI7" s="1063"/>
      <c r="CJ7" s="1063"/>
      <c r="CK7" s="1063"/>
      <c r="CL7" s="1064"/>
      <c r="CM7" s="1062">
        <v>27609</v>
      </c>
      <c r="CN7" s="1063"/>
      <c r="CO7" s="1063"/>
      <c r="CP7" s="1063"/>
      <c r="CQ7" s="1064"/>
      <c r="CR7" s="1062">
        <v>25784</v>
      </c>
      <c r="CS7" s="1063"/>
      <c r="CT7" s="1063"/>
      <c r="CU7" s="1063"/>
      <c r="CV7" s="1064"/>
      <c r="CW7" s="1062">
        <v>5911</v>
      </c>
      <c r="CX7" s="1063"/>
      <c r="CY7" s="1063"/>
      <c r="CZ7" s="1063"/>
      <c r="DA7" s="1064"/>
      <c r="DB7" s="1062" t="s">
        <v>541</v>
      </c>
      <c r="DC7" s="1063"/>
      <c r="DD7" s="1063"/>
      <c r="DE7" s="1063"/>
      <c r="DF7" s="1064"/>
      <c r="DG7" s="1062" t="s">
        <v>541</v>
      </c>
      <c r="DH7" s="1063"/>
      <c r="DI7" s="1063"/>
      <c r="DJ7" s="1063"/>
      <c r="DK7" s="1064"/>
      <c r="DL7" s="1062" t="s">
        <v>541</v>
      </c>
      <c r="DM7" s="1063"/>
      <c r="DN7" s="1063"/>
      <c r="DO7" s="1063"/>
      <c r="DP7" s="1064"/>
      <c r="DQ7" s="1062" t="s">
        <v>541</v>
      </c>
      <c r="DR7" s="1063"/>
      <c r="DS7" s="1063"/>
      <c r="DT7" s="1063"/>
      <c r="DU7" s="1064"/>
      <c r="DV7" s="1065"/>
      <c r="DW7" s="1066"/>
      <c r="DX7" s="1066"/>
      <c r="DY7" s="1066"/>
      <c r="DZ7" s="1067"/>
      <c r="EA7" s="212"/>
    </row>
    <row r="8" spans="1:131" s="213" customFormat="1" ht="26.25" customHeight="1" x14ac:dyDescent="0.2">
      <c r="A8" s="216">
        <v>2</v>
      </c>
      <c r="B8" s="990" t="s">
        <v>355</v>
      </c>
      <c r="C8" s="991"/>
      <c r="D8" s="991"/>
      <c r="E8" s="991"/>
      <c r="F8" s="991"/>
      <c r="G8" s="991"/>
      <c r="H8" s="991"/>
      <c r="I8" s="991"/>
      <c r="J8" s="991"/>
      <c r="K8" s="991"/>
      <c r="L8" s="991"/>
      <c r="M8" s="991"/>
      <c r="N8" s="991"/>
      <c r="O8" s="991"/>
      <c r="P8" s="992"/>
      <c r="Q8" s="996">
        <v>95497</v>
      </c>
      <c r="R8" s="994"/>
      <c r="S8" s="994"/>
      <c r="T8" s="994"/>
      <c r="U8" s="994"/>
      <c r="V8" s="994">
        <v>95497</v>
      </c>
      <c r="W8" s="994"/>
      <c r="X8" s="994"/>
      <c r="Y8" s="994"/>
      <c r="Z8" s="994"/>
      <c r="AA8" s="994">
        <v>0</v>
      </c>
      <c r="AB8" s="994"/>
      <c r="AC8" s="994"/>
      <c r="AD8" s="994"/>
      <c r="AE8" s="997"/>
      <c r="AF8" s="1047" t="s">
        <v>118</v>
      </c>
      <c r="AG8" s="1048"/>
      <c r="AH8" s="1048"/>
      <c r="AI8" s="1048"/>
      <c r="AJ8" s="1049"/>
      <c r="AK8" s="1043">
        <v>95497</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545</v>
      </c>
      <c r="BT8" s="944"/>
      <c r="BU8" s="944"/>
      <c r="BV8" s="944"/>
      <c r="BW8" s="944"/>
      <c r="BX8" s="944"/>
      <c r="BY8" s="944"/>
      <c r="BZ8" s="944"/>
      <c r="CA8" s="944"/>
      <c r="CB8" s="944"/>
      <c r="CC8" s="944"/>
      <c r="CD8" s="944"/>
      <c r="CE8" s="944"/>
      <c r="CF8" s="944"/>
      <c r="CG8" s="965"/>
      <c r="CH8" s="940">
        <v>3</v>
      </c>
      <c r="CI8" s="941"/>
      <c r="CJ8" s="941"/>
      <c r="CK8" s="941"/>
      <c r="CL8" s="942"/>
      <c r="CM8" s="940">
        <v>1974</v>
      </c>
      <c r="CN8" s="941"/>
      <c r="CO8" s="941"/>
      <c r="CP8" s="941"/>
      <c r="CQ8" s="942"/>
      <c r="CR8" s="940">
        <v>41</v>
      </c>
      <c r="CS8" s="941"/>
      <c r="CT8" s="941"/>
      <c r="CU8" s="941"/>
      <c r="CV8" s="942"/>
      <c r="CW8" s="940">
        <v>1309</v>
      </c>
      <c r="CX8" s="941"/>
      <c r="CY8" s="941"/>
      <c r="CZ8" s="941"/>
      <c r="DA8" s="942"/>
      <c r="DB8" s="940">
        <v>8449</v>
      </c>
      <c r="DC8" s="941"/>
      <c r="DD8" s="941"/>
      <c r="DE8" s="941"/>
      <c r="DF8" s="942"/>
      <c r="DG8" s="940" t="s">
        <v>541</v>
      </c>
      <c r="DH8" s="941"/>
      <c r="DI8" s="941"/>
      <c r="DJ8" s="941"/>
      <c r="DK8" s="942"/>
      <c r="DL8" s="940" t="s">
        <v>541</v>
      </c>
      <c r="DM8" s="941"/>
      <c r="DN8" s="941"/>
      <c r="DO8" s="941"/>
      <c r="DP8" s="942"/>
      <c r="DQ8" s="940" t="s">
        <v>541</v>
      </c>
      <c r="DR8" s="941"/>
      <c r="DS8" s="941"/>
      <c r="DT8" s="941"/>
      <c r="DU8" s="942"/>
      <c r="DV8" s="943"/>
      <c r="DW8" s="944"/>
      <c r="DX8" s="944"/>
      <c r="DY8" s="944"/>
      <c r="DZ8" s="945"/>
      <c r="EA8" s="212"/>
    </row>
    <row r="9" spans="1:131" s="213" customFormat="1" ht="26.25" customHeight="1" x14ac:dyDescent="0.2">
      <c r="A9" s="216">
        <v>3</v>
      </c>
      <c r="B9" s="990" t="s">
        <v>356</v>
      </c>
      <c r="C9" s="991"/>
      <c r="D9" s="991"/>
      <c r="E9" s="991"/>
      <c r="F9" s="991"/>
      <c r="G9" s="991"/>
      <c r="H9" s="991"/>
      <c r="I9" s="991"/>
      <c r="J9" s="991"/>
      <c r="K9" s="991"/>
      <c r="L9" s="991"/>
      <c r="M9" s="991"/>
      <c r="N9" s="991"/>
      <c r="O9" s="991"/>
      <c r="P9" s="992"/>
      <c r="Q9" s="996">
        <v>1032</v>
      </c>
      <c r="R9" s="994"/>
      <c r="S9" s="994"/>
      <c r="T9" s="994"/>
      <c r="U9" s="994"/>
      <c r="V9" s="994">
        <v>1032</v>
      </c>
      <c r="W9" s="994"/>
      <c r="X9" s="994"/>
      <c r="Y9" s="994"/>
      <c r="Z9" s="994"/>
      <c r="AA9" s="994">
        <v>0</v>
      </c>
      <c r="AB9" s="994"/>
      <c r="AC9" s="994"/>
      <c r="AD9" s="994"/>
      <c r="AE9" s="997"/>
      <c r="AF9" s="1047" t="s">
        <v>118</v>
      </c>
      <c r="AG9" s="1048"/>
      <c r="AH9" s="1048"/>
      <c r="AI9" s="1048"/>
      <c r="AJ9" s="1049"/>
      <c r="AK9" s="1043">
        <v>1032</v>
      </c>
      <c r="AL9" s="1044"/>
      <c r="AM9" s="1044"/>
      <c r="AN9" s="1044"/>
      <c r="AO9" s="1044"/>
      <c r="AP9" s="1044">
        <v>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t="s">
        <v>582</v>
      </c>
      <c r="BS9" s="943" t="s">
        <v>546</v>
      </c>
      <c r="BT9" s="944"/>
      <c r="BU9" s="944"/>
      <c r="BV9" s="944"/>
      <c r="BW9" s="944"/>
      <c r="BX9" s="944"/>
      <c r="BY9" s="944"/>
      <c r="BZ9" s="944"/>
      <c r="CA9" s="944"/>
      <c r="CB9" s="944"/>
      <c r="CC9" s="944"/>
      <c r="CD9" s="944"/>
      <c r="CE9" s="944"/>
      <c r="CF9" s="944"/>
      <c r="CG9" s="965"/>
      <c r="CH9" s="940">
        <v>32</v>
      </c>
      <c r="CI9" s="941"/>
      <c r="CJ9" s="941"/>
      <c r="CK9" s="941"/>
      <c r="CL9" s="942"/>
      <c r="CM9" s="940">
        <v>-3215</v>
      </c>
      <c r="CN9" s="941"/>
      <c r="CO9" s="941"/>
      <c r="CP9" s="941"/>
      <c r="CQ9" s="942"/>
      <c r="CR9" s="940">
        <v>30</v>
      </c>
      <c r="CS9" s="941"/>
      <c r="CT9" s="941"/>
      <c r="CU9" s="941"/>
      <c r="CV9" s="942"/>
      <c r="CW9" s="940">
        <v>238</v>
      </c>
      <c r="CX9" s="941"/>
      <c r="CY9" s="941"/>
      <c r="CZ9" s="941"/>
      <c r="DA9" s="942"/>
      <c r="DB9" s="940">
        <v>23740</v>
      </c>
      <c r="DC9" s="941"/>
      <c r="DD9" s="941"/>
      <c r="DE9" s="941"/>
      <c r="DF9" s="942"/>
      <c r="DG9" s="940" t="s">
        <v>541</v>
      </c>
      <c r="DH9" s="941"/>
      <c r="DI9" s="941"/>
      <c r="DJ9" s="941"/>
      <c r="DK9" s="942"/>
      <c r="DL9" s="940">
        <v>3306</v>
      </c>
      <c r="DM9" s="941"/>
      <c r="DN9" s="941"/>
      <c r="DO9" s="941"/>
      <c r="DP9" s="942"/>
      <c r="DQ9" s="940">
        <v>3306</v>
      </c>
      <c r="DR9" s="941"/>
      <c r="DS9" s="941"/>
      <c r="DT9" s="941"/>
      <c r="DU9" s="942"/>
      <c r="DV9" s="943"/>
      <c r="DW9" s="944"/>
      <c r="DX9" s="944"/>
      <c r="DY9" s="944"/>
      <c r="DZ9" s="945"/>
      <c r="EA9" s="212"/>
    </row>
    <row r="10" spans="1:131" s="213" customFormat="1" ht="26.25" customHeight="1" x14ac:dyDescent="0.2">
      <c r="A10" s="216">
        <v>4</v>
      </c>
      <c r="B10" s="990" t="s">
        <v>357</v>
      </c>
      <c r="C10" s="991"/>
      <c r="D10" s="991"/>
      <c r="E10" s="991"/>
      <c r="F10" s="991"/>
      <c r="G10" s="991"/>
      <c r="H10" s="991"/>
      <c r="I10" s="991"/>
      <c r="J10" s="991"/>
      <c r="K10" s="991"/>
      <c r="L10" s="991"/>
      <c r="M10" s="991"/>
      <c r="N10" s="991"/>
      <c r="O10" s="991"/>
      <c r="P10" s="992"/>
      <c r="Q10" s="996">
        <v>872</v>
      </c>
      <c r="R10" s="994"/>
      <c r="S10" s="994"/>
      <c r="T10" s="994"/>
      <c r="U10" s="994"/>
      <c r="V10" s="994">
        <v>869</v>
      </c>
      <c r="W10" s="994"/>
      <c r="X10" s="994"/>
      <c r="Y10" s="994"/>
      <c r="Z10" s="994"/>
      <c r="AA10" s="994">
        <v>3</v>
      </c>
      <c r="AB10" s="994"/>
      <c r="AC10" s="994"/>
      <c r="AD10" s="994"/>
      <c r="AE10" s="997"/>
      <c r="AF10" s="1047" t="s">
        <v>118</v>
      </c>
      <c r="AG10" s="1048"/>
      <c r="AH10" s="1048"/>
      <c r="AI10" s="1048"/>
      <c r="AJ10" s="1049"/>
      <c r="AK10" s="1043">
        <v>869</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547</v>
      </c>
      <c r="BT10" s="944"/>
      <c r="BU10" s="944"/>
      <c r="BV10" s="944"/>
      <c r="BW10" s="944"/>
      <c r="BX10" s="944"/>
      <c r="BY10" s="944"/>
      <c r="BZ10" s="944"/>
      <c r="CA10" s="944"/>
      <c r="CB10" s="944"/>
      <c r="CC10" s="944"/>
      <c r="CD10" s="944"/>
      <c r="CE10" s="944"/>
      <c r="CF10" s="944"/>
      <c r="CG10" s="965"/>
      <c r="CH10" s="940">
        <v>1</v>
      </c>
      <c r="CI10" s="941"/>
      <c r="CJ10" s="941"/>
      <c r="CK10" s="941"/>
      <c r="CL10" s="942"/>
      <c r="CM10" s="940">
        <v>22</v>
      </c>
      <c r="CN10" s="941"/>
      <c r="CO10" s="941"/>
      <c r="CP10" s="941"/>
      <c r="CQ10" s="942"/>
      <c r="CR10" s="940">
        <v>11</v>
      </c>
      <c r="CS10" s="941"/>
      <c r="CT10" s="941"/>
      <c r="CU10" s="941"/>
      <c r="CV10" s="942"/>
      <c r="CW10" s="940" t="s">
        <v>541</v>
      </c>
      <c r="CX10" s="941"/>
      <c r="CY10" s="941"/>
      <c r="CZ10" s="941"/>
      <c r="DA10" s="942"/>
      <c r="DB10" s="940" t="s">
        <v>541</v>
      </c>
      <c r="DC10" s="941"/>
      <c r="DD10" s="941"/>
      <c r="DE10" s="941"/>
      <c r="DF10" s="942"/>
      <c r="DG10" s="940" t="s">
        <v>541</v>
      </c>
      <c r="DH10" s="941"/>
      <c r="DI10" s="941"/>
      <c r="DJ10" s="941"/>
      <c r="DK10" s="942"/>
      <c r="DL10" s="940" t="s">
        <v>541</v>
      </c>
      <c r="DM10" s="941"/>
      <c r="DN10" s="941"/>
      <c r="DO10" s="941"/>
      <c r="DP10" s="942"/>
      <c r="DQ10" s="940" t="s">
        <v>541</v>
      </c>
      <c r="DR10" s="941"/>
      <c r="DS10" s="941"/>
      <c r="DT10" s="941"/>
      <c r="DU10" s="942"/>
      <c r="DV10" s="943"/>
      <c r="DW10" s="944"/>
      <c r="DX10" s="944"/>
      <c r="DY10" s="944"/>
      <c r="DZ10" s="945"/>
      <c r="EA10" s="212"/>
    </row>
    <row r="11" spans="1:131" s="213" customFormat="1" ht="26.25" customHeight="1" x14ac:dyDescent="0.2">
      <c r="A11" s="216">
        <v>5</v>
      </c>
      <c r="B11" s="990" t="s">
        <v>358</v>
      </c>
      <c r="C11" s="991"/>
      <c r="D11" s="991"/>
      <c r="E11" s="991"/>
      <c r="F11" s="991"/>
      <c r="G11" s="991"/>
      <c r="H11" s="991"/>
      <c r="I11" s="991"/>
      <c r="J11" s="991"/>
      <c r="K11" s="991"/>
      <c r="L11" s="991"/>
      <c r="M11" s="991"/>
      <c r="N11" s="991"/>
      <c r="O11" s="991"/>
      <c r="P11" s="992"/>
      <c r="Q11" s="996">
        <v>7586</v>
      </c>
      <c r="R11" s="994"/>
      <c r="S11" s="994"/>
      <c r="T11" s="994"/>
      <c r="U11" s="994"/>
      <c r="V11" s="994">
        <v>7586</v>
      </c>
      <c r="W11" s="994"/>
      <c r="X11" s="994"/>
      <c r="Y11" s="994"/>
      <c r="Z11" s="994"/>
      <c r="AA11" s="994">
        <v>0</v>
      </c>
      <c r="AB11" s="994"/>
      <c r="AC11" s="994"/>
      <c r="AD11" s="994"/>
      <c r="AE11" s="997"/>
      <c r="AF11" s="1047" t="s">
        <v>118</v>
      </c>
      <c r="AG11" s="1048"/>
      <c r="AH11" s="1048"/>
      <c r="AI11" s="1048"/>
      <c r="AJ11" s="1049"/>
      <c r="AK11" s="1043">
        <v>7586</v>
      </c>
      <c r="AL11" s="1044"/>
      <c r="AM11" s="1044"/>
      <c r="AN11" s="1044"/>
      <c r="AO11" s="1044"/>
      <c r="AP11" s="1044">
        <v>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548</v>
      </c>
      <c r="BT11" s="944"/>
      <c r="BU11" s="944"/>
      <c r="BV11" s="944"/>
      <c r="BW11" s="944"/>
      <c r="BX11" s="944"/>
      <c r="BY11" s="944"/>
      <c r="BZ11" s="944"/>
      <c r="CA11" s="944"/>
      <c r="CB11" s="944"/>
      <c r="CC11" s="944"/>
      <c r="CD11" s="944"/>
      <c r="CE11" s="944"/>
      <c r="CF11" s="944"/>
      <c r="CG11" s="965"/>
      <c r="CH11" s="940">
        <v>183</v>
      </c>
      <c r="CI11" s="941"/>
      <c r="CJ11" s="941"/>
      <c r="CK11" s="941"/>
      <c r="CL11" s="942"/>
      <c r="CM11" s="940">
        <v>4209</v>
      </c>
      <c r="CN11" s="941"/>
      <c r="CO11" s="941"/>
      <c r="CP11" s="941"/>
      <c r="CQ11" s="942"/>
      <c r="CR11" s="940">
        <v>310</v>
      </c>
      <c r="CS11" s="941"/>
      <c r="CT11" s="941"/>
      <c r="CU11" s="941"/>
      <c r="CV11" s="942"/>
      <c r="CW11" s="940">
        <v>65</v>
      </c>
      <c r="CX11" s="941"/>
      <c r="CY11" s="941"/>
      <c r="CZ11" s="941"/>
      <c r="DA11" s="942"/>
      <c r="DB11" s="940" t="s">
        <v>541</v>
      </c>
      <c r="DC11" s="941"/>
      <c r="DD11" s="941"/>
      <c r="DE11" s="941"/>
      <c r="DF11" s="942"/>
      <c r="DG11" s="940" t="s">
        <v>541</v>
      </c>
      <c r="DH11" s="941"/>
      <c r="DI11" s="941"/>
      <c r="DJ11" s="941"/>
      <c r="DK11" s="942"/>
      <c r="DL11" s="940" t="s">
        <v>541</v>
      </c>
      <c r="DM11" s="941"/>
      <c r="DN11" s="941"/>
      <c r="DO11" s="941"/>
      <c r="DP11" s="942"/>
      <c r="DQ11" s="940" t="s">
        <v>541</v>
      </c>
      <c r="DR11" s="941"/>
      <c r="DS11" s="941"/>
      <c r="DT11" s="941"/>
      <c r="DU11" s="942"/>
      <c r="DV11" s="943"/>
      <c r="DW11" s="944"/>
      <c r="DX11" s="944"/>
      <c r="DY11" s="944"/>
      <c r="DZ11" s="945"/>
      <c r="EA11" s="212"/>
    </row>
    <row r="12" spans="1:131" s="213" customFormat="1" ht="26.25" customHeight="1" x14ac:dyDescent="0.2">
      <c r="A12" s="216">
        <v>6</v>
      </c>
      <c r="B12" s="990" t="s">
        <v>359</v>
      </c>
      <c r="C12" s="991"/>
      <c r="D12" s="991"/>
      <c r="E12" s="991"/>
      <c r="F12" s="991"/>
      <c r="G12" s="991"/>
      <c r="H12" s="991"/>
      <c r="I12" s="991"/>
      <c r="J12" s="991"/>
      <c r="K12" s="991"/>
      <c r="L12" s="991"/>
      <c r="M12" s="991"/>
      <c r="N12" s="991"/>
      <c r="O12" s="991"/>
      <c r="P12" s="992"/>
      <c r="Q12" s="996">
        <v>102968</v>
      </c>
      <c r="R12" s="994"/>
      <c r="S12" s="994"/>
      <c r="T12" s="994"/>
      <c r="U12" s="994"/>
      <c r="V12" s="994">
        <v>102968</v>
      </c>
      <c r="W12" s="994"/>
      <c r="X12" s="994"/>
      <c r="Y12" s="994"/>
      <c r="Z12" s="994"/>
      <c r="AA12" s="994">
        <v>0</v>
      </c>
      <c r="AB12" s="994"/>
      <c r="AC12" s="994"/>
      <c r="AD12" s="994"/>
      <c r="AE12" s="997"/>
      <c r="AF12" s="1047" t="s">
        <v>118</v>
      </c>
      <c r="AG12" s="1048"/>
      <c r="AH12" s="1048"/>
      <c r="AI12" s="1048"/>
      <c r="AJ12" s="1049"/>
      <c r="AK12" s="1043">
        <v>102968</v>
      </c>
      <c r="AL12" s="1044"/>
      <c r="AM12" s="1044"/>
      <c r="AN12" s="1044"/>
      <c r="AO12" s="1044"/>
      <c r="AP12" s="1044">
        <v>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549</v>
      </c>
      <c r="BT12" s="944"/>
      <c r="BU12" s="944"/>
      <c r="BV12" s="944"/>
      <c r="BW12" s="944"/>
      <c r="BX12" s="944"/>
      <c r="BY12" s="944"/>
      <c r="BZ12" s="944"/>
      <c r="CA12" s="944"/>
      <c r="CB12" s="944"/>
      <c r="CC12" s="944"/>
      <c r="CD12" s="944"/>
      <c r="CE12" s="944"/>
      <c r="CF12" s="944"/>
      <c r="CG12" s="965"/>
      <c r="CH12" s="940">
        <v>-702</v>
      </c>
      <c r="CI12" s="941"/>
      <c r="CJ12" s="941"/>
      <c r="CK12" s="941"/>
      <c r="CL12" s="942"/>
      <c r="CM12" s="940">
        <v>256</v>
      </c>
      <c r="CN12" s="941"/>
      <c r="CO12" s="941"/>
      <c r="CP12" s="941"/>
      <c r="CQ12" s="942"/>
      <c r="CR12" s="940">
        <v>245</v>
      </c>
      <c r="CS12" s="941"/>
      <c r="CT12" s="941"/>
      <c r="CU12" s="941"/>
      <c r="CV12" s="942"/>
      <c r="CW12" s="940">
        <v>227</v>
      </c>
      <c r="CX12" s="941"/>
      <c r="CY12" s="941"/>
      <c r="CZ12" s="941"/>
      <c r="DA12" s="942"/>
      <c r="DB12" s="940" t="s">
        <v>541</v>
      </c>
      <c r="DC12" s="941"/>
      <c r="DD12" s="941"/>
      <c r="DE12" s="941"/>
      <c r="DF12" s="942"/>
      <c r="DG12" s="940" t="s">
        <v>541</v>
      </c>
      <c r="DH12" s="941"/>
      <c r="DI12" s="941"/>
      <c r="DJ12" s="941"/>
      <c r="DK12" s="942"/>
      <c r="DL12" s="940" t="s">
        <v>541</v>
      </c>
      <c r="DM12" s="941"/>
      <c r="DN12" s="941"/>
      <c r="DO12" s="941"/>
      <c r="DP12" s="942"/>
      <c r="DQ12" s="940" t="s">
        <v>541</v>
      </c>
      <c r="DR12" s="941"/>
      <c r="DS12" s="941"/>
      <c r="DT12" s="941"/>
      <c r="DU12" s="942"/>
      <c r="DV12" s="943"/>
      <c r="DW12" s="944"/>
      <c r="DX12" s="944"/>
      <c r="DY12" s="944"/>
      <c r="DZ12" s="945"/>
      <c r="EA12" s="212"/>
    </row>
    <row r="13" spans="1:131" s="213" customFormat="1" ht="26.25" customHeight="1" x14ac:dyDescent="0.2">
      <c r="A13" s="216">
        <v>7</v>
      </c>
      <c r="B13" s="990" t="s">
        <v>360</v>
      </c>
      <c r="C13" s="991"/>
      <c r="D13" s="991"/>
      <c r="E13" s="991"/>
      <c r="F13" s="991"/>
      <c r="G13" s="991"/>
      <c r="H13" s="991"/>
      <c r="I13" s="991"/>
      <c r="J13" s="991"/>
      <c r="K13" s="991"/>
      <c r="L13" s="991"/>
      <c r="M13" s="991"/>
      <c r="N13" s="991"/>
      <c r="O13" s="991"/>
      <c r="P13" s="992"/>
      <c r="Q13" s="996">
        <v>1642</v>
      </c>
      <c r="R13" s="994"/>
      <c r="S13" s="994"/>
      <c r="T13" s="994"/>
      <c r="U13" s="994"/>
      <c r="V13" s="994">
        <v>1634</v>
      </c>
      <c r="W13" s="994"/>
      <c r="X13" s="994"/>
      <c r="Y13" s="994"/>
      <c r="Z13" s="994"/>
      <c r="AA13" s="994">
        <v>8</v>
      </c>
      <c r="AB13" s="994"/>
      <c r="AC13" s="994"/>
      <c r="AD13" s="994"/>
      <c r="AE13" s="997"/>
      <c r="AF13" s="1047" t="s">
        <v>118</v>
      </c>
      <c r="AG13" s="1048"/>
      <c r="AH13" s="1048"/>
      <c r="AI13" s="1048"/>
      <c r="AJ13" s="1049"/>
      <c r="AK13" s="1043">
        <v>0</v>
      </c>
      <c r="AL13" s="1044"/>
      <c r="AM13" s="1044"/>
      <c r="AN13" s="1044"/>
      <c r="AO13" s="1044"/>
      <c r="AP13" s="1044">
        <v>451</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550</v>
      </c>
      <c r="BT13" s="944"/>
      <c r="BU13" s="944"/>
      <c r="BV13" s="944"/>
      <c r="BW13" s="944"/>
      <c r="BX13" s="944"/>
      <c r="BY13" s="944"/>
      <c r="BZ13" s="944"/>
      <c r="CA13" s="944"/>
      <c r="CB13" s="944"/>
      <c r="CC13" s="944"/>
      <c r="CD13" s="944"/>
      <c r="CE13" s="944"/>
      <c r="CF13" s="944"/>
      <c r="CG13" s="965"/>
      <c r="CH13" s="940">
        <v>0</v>
      </c>
      <c r="CI13" s="941"/>
      <c r="CJ13" s="941"/>
      <c r="CK13" s="941"/>
      <c r="CL13" s="942"/>
      <c r="CM13" s="940">
        <v>872</v>
      </c>
      <c r="CN13" s="941"/>
      <c r="CO13" s="941"/>
      <c r="CP13" s="941"/>
      <c r="CQ13" s="942"/>
      <c r="CR13" s="940">
        <v>250</v>
      </c>
      <c r="CS13" s="941"/>
      <c r="CT13" s="941"/>
      <c r="CU13" s="941"/>
      <c r="CV13" s="942"/>
      <c r="CW13" s="940" t="s">
        <v>541</v>
      </c>
      <c r="CX13" s="941"/>
      <c r="CY13" s="941"/>
      <c r="CZ13" s="941"/>
      <c r="DA13" s="942"/>
      <c r="DB13" s="940" t="s">
        <v>541</v>
      </c>
      <c r="DC13" s="941"/>
      <c r="DD13" s="941"/>
      <c r="DE13" s="941"/>
      <c r="DF13" s="942"/>
      <c r="DG13" s="940" t="s">
        <v>541</v>
      </c>
      <c r="DH13" s="941"/>
      <c r="DI13" s="941"/>
      <c r="DJ13" s="941"/>
      <c r="DK13" s="942"/>
      <c r="DL13" s="940" t="s">
        <v>541</v>
      </c>
      <c r="DM13" s="941"/>
      <c r="DN13" s="941"/>
      <c r="DO13" s="941"/>
      <c r="DP13" s="942"/>
      <c r="DQ13" s="940" t="s">
        <v>541</v>
      </c>
      <c r="DR13" s="941"/>
      <c r="DS13" s="941"/>
      <c r="DT13" s="941"/>
      <c r="DU13" s="942"/>
      <c r="DV13" s="943"/>
      <c r="DW13" s="944"/>
      <c r="DX13" s="944"/>
      <c r="DY13" s="944"/>
      <c r="DZ13" s="945"/>
      <c r="EA13" s="212"/>
    </row>
    <row r="14" spans="1:131" s="213" customFormat="1" ht="26.25" customHeight="1" x14ac:dyDescent="0.2">
      <c r="A14" s="216">
        <v>8</v>
      </c>
      <c r="B14" s="990" t="s">
        <v>361</v>
      </c>
      <c r="C14" s="991"/>
      <c r="D14" s="991"/>
      <c r="E14" s="991"/>
      <c r="F14" s="991"/>
      <c r="G14" s="991"/>
      <c r="H14" s="991"/>
      <c r="I14" s="991"/>
      <c r="J14" s="991"/>
      <c r="K14" s="991"/>
      <c r="L14" s="991"/>
      <c r="M14" s="991"/>
      <c r="N14" s="991"/>
      <c r="O14" s="991"/>
      <c r="P14" s="992"/>
      <c r="Q14" s="996">
        <v>78</v>
      </c>
      <c r="R14" s="994"/>
      <c r="S14" s="994"/>
      <c r="T14" s="994"/>
      <c r="U14" s="994"/>
      <c r="V14" s="994">
        <v>78</v>
      </c>
      <c r="W14" s="994"/>
      <c r="X14" s="994"/>
      <c r="Y14" s="994"/>
      <c r="Z14" s="994"/>
      <c r="AA14" s="994">
        <v>0</v>
      </c>
      <c r="AB14" s="994"/>
      <c r="AC14" s="994"/>
      <c r="AD14" s="994"/>
      <c r="AE14" s="997"/>
      <c r="AF14" s="1047" t="s">
        <v>118</v>
      </c>
      <c r="AG14" s="1048"/>
      <c r="AH14" s="1048"/>
      <c r="AI14" s="1048"/>
      <c r="AJ14" s="1049"/>
      <c r="AK14" s="1043">
        <v>51</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551</v>
      </c>
      <c r="BT14" s="944"/>
      <c r="BU14" s="944"/>
      <c r="BV14" s="944"/>
      <c r="BW14" s="944"/>
      <c r="BX14" s="944"/>
      <c r="BY14" s="944"/>
      <c r="BZ14" s="944"/>
      <c r="CA14" s="944"/>
      <c r="CB14" s="944"/>
      <c r="CC14" s="944"/>
      <c r="CD14" s="944"/>
      <c r="CE14" s="944"/>
      <c r="CF14" s="944"/>
      <c r="CG14" s="965"/>
      <c r="CH14" s="940">
        <v>8</v>
      </c>
      <c r="CI14" s="941"/>
      <c r="CJ14" s="941"/>
      <c r="CK14" s="941"/>
      <c r="CL14" s="942"/>
      <c r="CM14" s="940">
        <v>161</v>
      </c>
      <c r="CN14" s="941"/>
      <c r="CO14" s="941"/>
      <c r="CP14" s="941"/>
      <c r="CQ14" s="942"/>
      <c r="CR14" s="940">
        <v>70</v>
      </c>
      <c r="CS14" s="941"/>
      <c r="CT14" s="941"/>
      <c r="CU14" s="941"/>
      <c r="CV14" s="942"/>
      <c r="CW14" s="940">
        <v>27</v>
      </c>
      <c r="CX14" s="941"/>
      <c r="CY14" s="941"/>
      <c r="CZ14" s="941"/>
      <c r="DA14" s="942"/>
      <c r="DB14" s="940" t="s">
        <v>541</v>
      </c>
      <c r="DC14" s="941"/>
      <c r="DD14" s="941"/>
      <c r="DE14" s="941"/>
      <c r="DF14" s="942"/>
      <c r="DG14" s="940" t="s">
        <v>541</v>
      </c>
      <c r="DH14" s="941"/>
      <c r="DI14" s="941"/>
      <c r="DJ14" s="941"/>
      <c r="DK14" s="942"/>
      <c r="DL14" s="940" t="s">
        <v>541</v>
      </c>
      <c r="DM14" s="941"/>
      <c r="DN14" s="941"/>
      <c r="DO14" s="941"/>
      <c r="DP14" s="942"/>
      <c r="DQ14" s="940" t="s">
        <v>541</v>
      </c>
      <c r="DR14" s="941"/>
      <c r="DS14" s="941"/>
      <c r="DT14" s="941"/>
      <c r="DU14" s="942"/>
      <c r="DV14" s="943"/>
      <c r="DW14" s="944"/>
      <c r="DX14" s="944"/>
      <c r="DY14" s="944"/>
      <c r="DZ14" s="945"/>
      <c r="EA14" s="212"/>
    </row>
    <row r="15" spans="1:131" s="213" customFormat="1" ht="26.25" customHeight="1" x14ac:dyDescent="0.2">
      <c r="A15" s="216">
        <v>9</v>
      </c>
      <c r="B15" s="990" t="s">
        <v>362</v>
      </c>
      <c r="C15" s="991"/>
      <c r="D15" s="991"/>
      <c r="E15" s="991"/>
      <c r="F15" s="991"/>
      <c r="G15" s="991"/>
      <c r="H15" s="991"/>
      <c r="I15" s="991"/>
      <c r="J15" s="991"/>
      <c r="K15" s="991"/>
      <c r="L15" s="991"/>
      <c r="M15" s="991"/>
      <c r="N15" s="991"/>
      <c r="O15" s="991"/>
      <c r="P15" s="992"/>
      <c r="Q15" s="996">
        <v>128</v>
      </c>
      <c r="R15" s="994"/>
      <c r="S15" s="994"/>
      <c r="T15" s="994"/>
      <c r="U15" s="994"/>
      <c r="V15" s="994">
        <v>111</v>
      </c>
      <c r="W15" s="994"/>
      <c r="X15" s="994"/>
      <c r="Y15" s="994"/>
      <c r="Z15" s="994"/>
      <c r="AA15" s="994">
        <v>17</v>
      </c>
      <c r="AB15" s="994"/>
      <c r="AC15" s="994"/>
      <c r="AD15" s="994"/>
      <c r="AE15" s="997"/>
      <c r="AF15" s="1047" t="s">
        <v>118</v>
      </c>
      <c r="AG15" s="1048"/>
      <c r="AH15" s="1048"/>
      <c r="AI15" s="1048"/>
      <c r="AJ15" s="1049"/>
      <c r="AK15" s="1043">
        <v>2</v>
      </c>
      <c r="AL15" s="1044"/>
      <c r="AM15" s="1044"/>
      <c r="AN15" s="1044"/>
      <c r="AO15" s="1044"/>
      <c r="AP15" s="1044">
        <v>0</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552</v>
      </c>
      <c r="BT15" s="944"/>
      <c r="BU15" s="944"/>
      <c r="BV15" s="944"/>
      <c r="BW15" s="944"/>
      <c r="BX15" s="944"/>
      <c r="BY15" s="944"/>
      <c r="BZ15" s="944"/>
      <c r="CA15" s="944"/>
      <c r="CB15" s="944"/>
      <c r="CC15" s="944"/>
      <c r="CD15" s="944"/>
      <c r="CE15" s="944"/>
      <c r="CF15" s="944"/>
      <c r="CG15" s="965"/>
      <c r="CH15" s="940">
        <v>0</v>
      </c>
      <c r="CI15" s="941"/>
      <c r="CJ15" s="941"/>
      <c r="CK15" s="941"/>
      <c r="CL15" s="942"/>
      <c r="CM15" s="940">
        <v>62</v>
      </c>
      <c r="CN15" s="941"/>
      <c r="CO15" s="941"/>
      <c r="CP15" s="941"/>
      <c r="CQ15" s="942"/>
      <c r="CR15" s="940">
        <v>5</v>
      </c>
      <c r="CS15" s="941"/>
      <c r="CT15" s="941"/>
      <c r="CU15" s="941"/>
      <c r="CV15" s="942"/>
      <c r="CW15" s="940">
        <v>12</v>
      </c>
      <c r="CX15" s="941"/>
      <c r="CY15" s="941"/>
      <c r="CZ15" s="941"/>
      <c r="DA15" s="942"/>
      <c r="DB15" s="940" t="s">
        <v>541</v>
      </c>
      <c r="DC15" s="941"/>
      <c r="DD15" s="941"/>
      <c r="DE15" s="941"/>
      <c r="DF15" s="942"/>
      <c r="DG15" s="940" t="s">
        <v>541</v>
      </c>
      <c r="DH15" s="941"/>
      <c r="DI15" s="941"/>
      <c r="DJ15" s="941"/>
      <c r="DK15" s="942"/>
      <c r="DL15" s="940" t="s">
        <v>541</v>
      </c>
      <c r="DM15" s="941"/>
      <c r="DN15" s="941"/>
      <c r="DO15" s="941"/>
      <c r="DP15" s="942"/>
      <c r="DQ15" s="940" t="s">
        <v>541</v>
      </c>
      <c r="DR15" s="941"/>
      <c r="DS15" s="941"/>
      <c r="DT15" s="941"/>
      <c r="DU15" s="942"/>
      <c r="DV15" s="943"/>
      <c r="DW15" s="944"/>
      <c r="DX15" s="944"/>
      <c r="DY15" s="944"/>
      <c r="DZ15" s="945"/>
      <c r="EA15" s="212"/>
    </row>
    <row r="16" spans="1:131" s="213" customFormat="1" ht="26.25" customHeight="1" x14ac:dyDescent="0.2">
      <c r="A16" s="216">
        <v>10</v>
      </c>
      <c r="B16" s="990" t="s">
        <v>363</v>
      </c>
      <c r="C16" s="991"/>
      <c r="D16" s="991"/>
      <c r="E16" s="991"/>
      <c r="F16" s="991"/>
      <c r="G16" s="991"/>
      <c r="H16" s="991"/>
      <c r="I16" s="991"/>
      <c r="J16" s="991"/>
      <c r="K16" s="991"/>
      <c r="L16" s="991"/>
      <c r="M16" s="991"/>
      <c r="N16" s="991"/>
      <c r="O16" s="991"/>
      <c r="P16" s="992"/>
      <c r="Q16" s="996">
        <v>51</v>
      </c>
      <c r="R16" s="994"/>
      <c r="S16" s="994"/>
      <c r="T16" s="994"/>
      <c r="U16" s="994"/>
      <c r="V16" s="994">
        <v>26</v>
      </c>
      <c r="W16" s="994"/>
      <c r="X16" s="994"/>
      <c r="Y16" s="994"/>
      <c r="Z16" s="994"/>
      <c r="AA16" s="994">
        <v>25</v>
      </c>
      <c r="AB16" s="994"/>
      <c r="AC16" s="994"/>
      <c r="AD16" s="994"/>
      <c r="AE16" s="997"/>
      <c r="AF16" s="1047" t="s">
        <v>118</v>
      </c>
      <c r="AG16" s="1048"/>
      <c r="AH16" s="1048"/>
      <c r="AI16" s="1048"/>
      <c r="AJ16" s="1049"/>
      <c r="AK16" s="1043">
        <v>1</v>
      </c>
      <c r="AL16" s="1044"/>
      <c r="AM16" s="1044"/>
      <c r="AN16" s="1044"/>
      <c r="AO16" s="1044"/>
      <c r="AP16" s="1044">
        <v>10638</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c r="BS16" s="943" t="s">
        <v>553</v>
      </c>
      <c r="BT16" s="944"/>
      <c r="BU16" s="944"/>
      <c r="BV16" s="944"/>
      <c r="BW16" s="944"/>
      <c r="BX16" s="944"/>
      <c r="BY16" s="944"/>
      <c r="BZ16" s="944"/>
      <c r="CA16" s="944"/>
      <c r="CB16" s="944"/>
      <c r="CC16" s="944"/>
      <c r="CD16" s="944"/>
      <c r="CE16" s="944"/>
      <c r="CF16" s="944"/>
      <c r="CG16" s="965"/>
      <c r="CH16" s="940">
        <v>55</v>
      </c>
      <c r="CI16" s="941"/>
      <c r="CJ16" s="941"/>
      <c r="CK16" s="941"/>
      <c r="CL16" s="942"/>
      <c r="CM16" s="940">
        <v>214</v>
      </c>
      <c r="CN16" s="941"/>
      <c r="CO16" s="941"/>
      <c r="CP16" s="941"/>
      <c r="CQ16" s="942"/>
      <c r="CR16" s="940">
        <v>10</v>
      </c>
      <c r="CS16" s="941"/>
      <c r="CT16" s="941"/>
      <c r="CU16" s="941"/>
      <c r="CV16" s="942"/>
      <c r="CW16" s="940" t="s">
        <v>541</v>
      </c>
      <c r="CX16" s="941"/>
      <c r="CY16" s="941"/>
      <c r="CZ16" s="941"/>
      <c r="DA16" s="942"/>
      <c r="DB16" s="940" t="s">
        <v>541</v>
      </c>
      <c r="DC16" s="941"/>
      <c r="DD16" s="941"/>
      <c r="DE16" s="941"/>
      <c r="DF16" s="942"/>
      <c r="DG16" s="940" t="s">
        <v>541</v>
      </c>
      <c r="DH16" s="941"/>
      <c r="DI16" s="941"/>
      <c r="DJ16" s="941"/>
      <c r="DK16" s="942"/>
      <c r="DL16" s="940" t="s">
        <v>541</v>
      </c>
      <c r="DM16" s="941"/>
      <c r="DN16" s="941"/>
      <c r="DO16" s="941"/>
      <c r="DP16" s="942"/>
      <c r="DQ16" s="940" t="s">
        <v>541</v>
      </c>
      <c r="DR16" s="941"/>
      <c r="DS16" s="941"/>
      <c r="DT16" s="941"/>
      <c r="DU16" s="942"/>
      <c r="DV16" s="943"/>
      <c r="DW16" s="944"/>
      <c r="DX16" s="944"/>
      <c r="DY16" s="944"/>
      <c r="DZ16" s="945"/>
      <c r="EA16" s="212"/>
    </row>
    <row r="17" spans="1:131" s="213" customFormat="1" ht="26.25" customHeight="1" x14ac:dyDescent="0.2">
      <c r="A17" s="216">
        <v>11</v>
      </c>
      <c r="B17" s="990" t="s">
        <v>364</v>
      </c>
      <c r="C17" s="991"/>
      <c r="D17" s="991"/>
      <c r="E17" s="991"/>
      <c r="F17" s="991"/>
      <c r="G17" s="991"/>
      <c r="H17" s="991"/>
      <c r="I17" s="991"/>
      <c r="J17" s="991"/>
      <c r="K17" s="991"/>
      <c r="L17" s="991"/>
      <c r="M17" s="991"/>
      <c r="N17" s="991"/>
      <c r="O17" s="991"/>
      <c r="P17" s="992"/>
      <c r="Q17" s="996">
        <v>41</v>
      </c>
      <c r="R17" s="994"/>
      <c r="S17" s="994"/>
      <c r="T17" s="994"/>
      <c r="U17" s="994"/>
      <c r="V17" s="994">
        <v>34</v>
      </c>
      <c r="W17" s="994"/>
      <c r="X17" s="994"/>
      <c r="Y17" s="994"/>
      <c r="Z17" s="994"/>
      <c r="AA17" s="994">
        <v>7</v>
      </c>
      <c r="AB17" s="994"/>
      <c r="AC17" s="994"/>
      <c r="AD17" s="994"/>
      <c r="AE17" s="997"/>
      <c r="AF17" s="1047">
        <v>2</v>
      </c>
      <c r="AG17" s="1048"/>
      <c r="AH17" s="1048"/>
      <c r="AI17" s="1048"/>
      <c r="AJ17" s="1049"/>
      <c r="AK17" s="1043">
        <v>5</v>
      </c>
      <c r="AL17" s="1044"/>
      <c r="AM17" s="1044"/>
      <c r="AN17" s="1044"/>
      <c r="AO17" s="1044"/>
      <c r="AP17" s="1044">
        <v>8</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554</v>
      </c>
      <c r="BT17" s="944"/>
      <c r="BU17" s="944"/>
      <c r="BV17" s="944"/>
      <c r="BW17" s="944"/>
      <c r="BX17" s="944"/>
      <c r="BY17" s="944"/>
      <c r="BZ17" s="944"/>
      <c r="CA17" s="944"/>
      <c r="CB17" s="944"/>
      <c r="CC17" s="944"/>
      <c r="CD17" s="944"/>
      <c r="CE17" s="944"/>
      <c r="CF17" s="944"/>
      <c r="CG17" s="965"/>
      <c r="CH17" s="940">
        <v>-113</v>
      </c>
      <c r="CI17" s="941"/>
      <c r="CJ17" s="941"/>
      <c r="CK17" s="941"/>
      <c r="CL17" s="942"/>
      <c r="CM17" s="940">
        <v>7158</v>
      </c>
      <c r="CN17" s="941"/>
      <c r="CO17" s="941"/>
      <c r="CP17" s="941"/>
      <c r="CQ17" s="942"/>
      <c r="CR17" s="940">
        <v>22</v>
      </c>
      <c r="CS17" s="941"/>
      <c r="CT17" s="941"/>
      <c r="CU17" s="941"/>
      <c r="CV17" s="942"/>
      <c r="CW17" s="940">
        <v>1476</v>
      </c>
      <c r="CX17" s="941"/>
      <c r="CY17" s="941"/>
      <c r="CZ17" s="941"/>
      <c r="DA17" s="942"/>
      <c r="DB17" s="940">
        <v>523</v>
      </c>
      <c r="DC17" s="941"/>
      <c r="DD17" s="941"/>
      <c r="DE17" s="941"/>
      <c r="DF17" s="942"/>
      <c r="DG17" s="940" t="s">
        <v>541</v>
      </c>
      <c r="DH17" s="941"/>
      <c r="DI17" s="941"/>
      <c r="DJ17" s="941"/>
      <c r="DK17" s="942"/>
      <c r="DL17" s="940" t="s">
        <v>541</v>
      </c>
      <c r="DM17" s="941"/>
      <c r="DN17" s="941"/>
      <c r="DO17" s="941"/>
      <c r="DP17" s="942"/>
      <c r="DQ17" s="940" t="s">
        <v>541</v>
      </c>
      <c r="DR17" s="941"/>
      <c r="DS17" s="941"/>
      <c r="DT17" s="941"/>
      <c r="DU17" s="942"/>
      <c r="DV17" s="943"/>
      <c r="DW17" s="944"/>
      <c r="DX17" s="944"/>
      <c r="DY17" s="944"/>
      <c r="DZ17" s="945"/>
      <c r="EA17" s="212"/>
    </row>
    <row r="18" spans="1:131" s="213" customFormat="1" ht="26.25" customHeight="1" x14ac:dyDescent="0.2">
      <c r="A18" s="216">
        <v>12</v>
      </c>
      <c r="B18" s="990" t="s">
        <v>365</v>
      </c>
      <c r="C18" s="991"/>
      <c r="D18" s="991"/>
      <c r="E18" s="991"/>
      <c r="F18" s="991"/>
      <c r="G18" s="991"/>
      <c r="H18" s="991"/>
      <c r="I18" s="991"/>
      <c r="J18" s="991"/>
      <c r="K18" s="991"/>
      <c r="L18" s="991"/>
      <c r="M18" s="991"/>
      <c r="N18" s="991"/>
      <c r="O18" s="991"/>
      <c r="P18" s="992"/>
      <c r="Q18" s="996">
        <v>331</v>
      </c>
      <c r="R18" s="994"/>
      <c r="S18" s="994"/>
      <c r="T18" s="994"/>
      <c r="U18" s="994"/>
      <c r="V18" s="994">
        <v>217</v>
      </c>
      <c r="W18" s="994"/>
      <c r="X18" s="994"/>
      <c r="Y18" s="994"/>
      <c r="Z18" s="994"/>
      <c r="AA18" s="994">
        <v>114</v>
      </c>
      <c r="AB18" s="994"/>
      <c r="AC18" s="994"/>
      <c r="AD18" s="994"/>
      <c r="AE18" s="997"/>
      <c r="AF18" s="1047" t="s">
        <v>118</v>
      </c>
      <c r="AG18" s="1048"/>
      <c r="AH18" s="1048"/>
      <c r="AI18" s="1048"/>
      <c r="AJ18" s="1049"/>
      <c r="AK18" s="1043">
        <v>137</v>
      </c>
      <c r="AL18" s="1044"/>
      <c r="AM18" s="1044"/>
      <c r="AN18" s="1044"/>
      <c r="AO18" s="1044"/>
      <c r="AP18" s="1044">
        <v>1468</v>
      </c>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555</v>
      </c>
      <c r="BT18" s="944"/>
      <c r="BU18" s="944"/>
      <c r="BV18" s="944"/>
      <c r="BW18" s="944"/>
      <c r="BX18" s="944"/>
      <c r="BY18" s="944"/>
      <c r="BZ18" s="944"/>
      <c r="CA18" s="944"/>
      <c r="CB18" s="944"/>
      <c r="CC18" s="944"/>
      <c r="CD18" s="944"/>
      <c r="CE18" s="944"/>
      <c r="CF18" s="944"/>
      <c r="CG18" s="965"/>
      <c r="CH18" s="940">
        <v>-6</v>
      </c>
      <c r="CI18" s="941"/>
      <c r="CJ18" s="941"/>
      <c r="CK18" s="941"/>
      <c r="CL18" s="942"/>
      <c r="CM18" s="940">
        <v>281</v>
      </c>
      <c r="CN18" s="941"/>
      <c r="CO18" s="941"/>
      <c r="CP18" s="941"/>
      <c r="CQ18" s="942"/>
      <c r="CR18" s="940">
        <v>5</v>
      </c>
      <c r="CS18" s="941"/>
      <c r="CT18" s="941"/>
      <c r="CU18" s="941"/>
      <c r="CV18" s="942"/>
      <c r="CW18" s="940" t="s">
        <v>541</v>
      </c>
      <c r="CX18" s="941"/>
      <c r="CY18" s="941"/>
      <c r="CZ18" s="941"/>
      <c r="DA18" s="942"/>
      <c r="DB18" s="940" t="s">
        <v>541</v>
      </c>
      <c r="DC18" s="941"/>
      <c r="DD18" s="941"/>
      <c r="DE18" s="941"/>
      <c r="DF18" s="942"/>
      <c r="DG18" s="940" t="s">
        <v>541</v>
      </c>
      <c r="DH18" s="941"/>
      <c r="DI18" s="941"/>
      <c r="DJ18" s="941"/>
      <c r="DK18" s="942"/>
      <c r="DL18" s="940" t="s">
        <v>541</v>
      </c>
      <c r="DM18" s="941"/>
      <c r="DN18" s="941"/>
      <c r="DO18" s="941"/>
      <c r="DP18" s="942"/>
      <c r="DQ18" s="940" t="s">
        <v>541</v>
      </c>
      <c r="DR18" s="941"/>
      <c r="DS18" s="941"/>
      <c r="DT18" s="941"/>
      <c r="DU18" s="942"/>
      <c r="DV18" s="943"/>
      <c r="DW18" s="944"/>
      <c r="DX18" s="944"/>
      <c r="DY18" s="944"/>
      <c r="DZ18" s="945"/>
      <c r="EA18" s="212"/>
    </row>
    <row r="19" spans="1:131" s="213" customFormat="1" ht="26.25" customHeight="1" x14ac:dyDescent="0.2">
      <c r="A19" s="216">
        <v>13</v>
      </c>
      <c r="B19" s="990" t="s">
        <v>366</v>
      </c>
      <c r="C19" s="991"/>
      <c r="D19" s="991"/>
      <c r="E19" s="991"/>
      <c r="F19" s="991"/>
      <c r="G19" s="991"/>
      <c r="H19" s="991"/>
      <c r="I19" s="991"/>
      <c r="J19" s="991"/>
      <c r="K19" s="991"/>
      <c r="L19" s="991"/>
      <c r="M19" s="991"/>
      <c r="N19" s="991"/>
      <c r="O19" s="991"/>
      <c r="P19" s="992"/>
      <c r="Q19" s="996">
        <v>1376</v>
      </c>
      <c r="R19" s="994"/>
      <c r="S19" s="994"/>
      <c r="T19" s="994"/>
      <c r="U19" s="994"/>
      <c r="V19" s="994">
        <v>1210</v>
      </c>
      <c r="W19" s="994"/>
      <c r="X19" s="994"/>
      <c r="Y19" s="994"/>
      <c r="Z19" s="994"/>
      <c r="AA19" s="994">
        <v>166</v>
      </c>
      <c r="AB19" s="994"/>
      <c r="AC19" s="994"/>
      <c r="AD19" s="994"/>
      <c r="AE19" s="997"/>
      <c r="AF19" s="1047" t="s">
        <v>118</v>
      </c>
      <c r="AG19" s="1048"/>
      <c r="AH19" s="1048"/>
      <c r="AI19" s="1048"/>
      <c r="AJ19" s="1049"/>
      <c r="AK19" s="1043">
        <v>301</v>
      </c>
      <c r="AL19" s="1044"/>
      <c r="AM19" s="1044"/>
      <c r="AN19" s="1044"/>
      <c r="AO19" s="1044"/>
      <c r="AP19" s="1044">
        <v>300</v>
      </c>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556</v>
      </c>
      <c r="BT19" s="944"/>
      <c r="BU19" s="944"/>
      <c r="BV19" s="944"/>
      <c r="BW19" s="944"/>
      <c r="BX19" s="944"/>
      <c r="BY19" s="944"/>
      <c r="BZ19" s="944"/>
      <c r="CA19" s="944"/>
      <c r="CB19" s="944"/>
      <c r="CC19" s="944"/>
      <c r="CD19" s="944"/>
      <c r="CE19" s="944"/>
      <c r="CF19" s="944"/>
      <c r="CG19" s="965"/>
      <c r="CH19" s="940">
        <v>0</v>
      </c>
      <c r="CI19" s="941"/>
      <c r="CJ19" s="941"/>
      <c r="CK19" s="941"/>
      <c r="CL19" s="942"/>
      <c r="CM19" s="940">
        <v>504</v>
      </c>
      <c r="CN19" s="941"/>
      <c r="CO19" s="941"/>
      <c r="CP19" s="941"/>
      <c r="CQ19" s="942"/>
      <c r="CR19" s="940">
        <v>314</v>
      </c>
      <c r="CS19" s="941"/>
      <c r="CT19" s="941"/>
      <c r="CU19" s="941"/>
      <c r="CV19" s="942"/>
      <c r="CW19" s="940">
        <v>33</v>
      </c>
      <c r="CX19" s="941"/>
      <c r="CY19" s="941"/>
      <c r="CZ19" s="941"/>
      <c r="DA19" s="942"/>
      <c r="DB19" s="940" t="s">
        <v>541</v>
      </c>
      <c r="DC19" s="941"/>
      <c r="DD19" s="941"/>
      <c r="DE19" s="941"/>
      <c r="DF19" s="942"/>
      <c r="DG19" s="940" t="s">
        <v>541</v>
      </c>
      <c r="DH19" s="941"/>
      <c r="DI19" s="941"/>
      <c r="DJ19" s="941"/>
      <c r="DK19" s="942"/>
      <c r="DL19" s="940" t="s">
        <v>541</v>
      </c>
      <c r="DM19" s="941"/>
      <c r="DN19" s="941"/>
      <c r="DO19" s="941"/>
      <c r="DP19" s="942"/>
      <c r="DQ19" s="940" t="s">
        <v>541</v>
      </c>
      <c r="DR19" s="941"/>
      <c r="DS19" s="941"/>
      <c r="DT19" s="941"/>
      <c r="DU19" s="942"/>
      <c r="DV19" s="943"/>
      <c r="DW19" s="944"/>
      <c r="DX19" s="944"/>
      <c r="DY19" s="944"/>
      <c r="DZ19" s="945"/>
      <c r="EA19" s="212"/>
    </row>
    <row r="20" spans="1:131" s="213" customFormat="1" ht="26.25" customHeight="1" x14ac:dyDescent="0.2">
      <c r="A20" s="216">
        <v>14</v>
      </c>
      <c r="B20" s="990" t="s">
        <v>367</v>
      </c>
      <c r="C20" s="991"/>
      <c r="D20" s="991"/>
      <c r="E20" s="991"/>
      <c r="F20" s="991"/>
      <c r="G20" s="991"/>
      <c r="H20" s="991"/>
      <c r="I20" s="991"/>
      <c r="J20" s="991"/>
      <c r="K20" s="991"/>
      <c r="L20" s="991"/>
      <c r="M20" s="991"/>
      <c r="N20" s="991"/>
      <c r="O20" s="991"/>
      <c r="P20" s="992"/>
      <c r="Q20" s="996">
        <v>17</v>
      </c>
      <c r="R20" s="994"/>
      <c r="S20" s="994"/>
      <c r="T20" s="994"/>
      <c r="U20" s="994"/>
      <c r="V20" s="994">
        <v>8</v>
      </c>
      <c r="W20" s="994"/>
      <c r="X20" s="994"/>
      <c r="Y20" s="994"/>
      <c r="Z20" s="994"/>
      <c r="AA20" s="994">
        <v>9</v>
      </c>
      <c r="AB20" s="994"/>
      <c r="AC20" s="994"/>
      <c r="AD20" s="994"/>
      <c r="AE20" s="997"/>
      <c r="AF20" s="1047" t="s">
        <v>118</v>
      </c>
      <c r="AG20" s="1048"/>
      <c r="AH20" s="1048"/>
      <c r="AI20" s="1048"/>
      <c r="AJ20" s="1049"/>
      <c r="AK20" s="1043">
        <v>1</v>
      </c>
      <c r="AL20" s="1044"/>
      <c r="AM20" s="1044"/>
      <c r="AN20" s="1044"/>
      <c r="AO20" s="1044"/>
      <c r="AP20" s="1044">
        <v>0</v>
      </c>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557</v>
      </c>
      <c r="BT20" s="944"/>
      <c r="BU20" s="944"/>
      <c r="BV20" s="944"/>
      <c r="BW20" s="944"/>
      <c r="BX20" s="944"/>
      <c r="BY20" s="944"/>
      <c r="BZ20" s="944"/>
      <c r="CA20" s="944"/>
      <c r="CB20" s="944"/>
      <c r="CC20" s="944"/>
      <c r="CD20" s="944"/>
      <c r="CE20" s="944"/>
      <c r="CF20" s="944"/>
      <c r="CG20" s="965"/>
      <c r="CH20" s="940">
        <v>-6</v>
      </c>
      <c r="CI20" s="941"/>
      <c r="CJ20" s="941"/>
      <c r="CK20" s="941"/>
      <c r="CL20" s="942"/>
      <c r="CM20" s="940">
        <v>26</v>
      </c>
      <c r="CN20" s="941"/>
      <c r="CO20" s="941"/>
      <c r="CP20" s="941"/>
      <c r="CQ20" s="942"/>
      <c r="CR20" s="940">
        <v>5</v>
      </c>
      <c r="CS20" s="941"/>
      <c r="CT20" s="941"/>
      <c r="CU20" s="941"/>
      <c r="CV20" s="942"/>
      <c r="CW20" s="940" t="s">
        <v>541</v>
      </c>
      <c r="CX20" s="941"/>
      <c r="CY20" s="941"/>
      <c r="CZ20" s="941"/>
      <c r="DA20" s="942"/>
      <c r="DB20" s="940" t="s">
        <v>541</v>
      </c>
      <c r="DC20" s="941"/>
      <c r="DD20" s="941"/>
      <c r="DE20" s="941"/>
      <c r="DF20" s="942"/>
      <c r="DG20" s="940" t="s">
        <v>541</v>
      </c>
      <c r="DH20" s="941"/>
      <c r="DI20" s="941"/>
      <c r="DJ20" s="941"/>
      <c r="DK20" s="942"/>
      <c r="DL20" s="940" t="s">
        <v>541</v>
      </c>
      <c r="DM20" s="941"/>
      <c r="DN20" s="941"/>
      <c r="DO20" s="941"/>
      <c r="DP20" s="942"/>
      <c r="DQ20" s="940" t="s">
        <v>541</v>
      </c>
      <c r="DR20" s="941"/>
      <c r="DS20" s="941"/>
      <c r="DT20" s="941"/>
      <c r="DU20" s="942"/>
      <c r="DV20" s="943"/>
      <c r="DW20" s="944"/>
      <c r="DX20" s="944"/>
      <c r="DY20" s="944"/>
      <c r="DZ20" s="945"/>
      <c r="EA20" s="212"/>
    </row>
    <row r="21" spans="1:131" s="213" customFormat="1" ht="26.25" customHeight="1" thickBot="1" x14ac:dyDescent="0.25">
      <c r="A21" s="216">
        <v>15</v>
      </c>
      <c r="B21" s="990" t="s">
        <v>368</v>
      </c>
      <c r="C21" s="991"/>
      <c r="D21" s="991"/>
      <c r="E21" s="991"/>
      <c r="F21" s="991"/>
      <c r="G21" s="991"/>
      <c r="H21" s="991"/>
      <c r="I21" s="991"/>
      <c r="J21" s="991"/>
      <c r="K21" s="991"/>
      <c r="L21" s="991"/>
      <c r="M21" s="991"/>
      <c r="N21" s="991"/>
      <c r="O21" s="991"/>
      <c r="P21" s="992"/>
      <c r="Q21" s="996">
        <v>2002</v>
      </c>
      <c r="R21" s="994"/>
      <c r="S21" s="994"/>
      <c r="T21" s="994"/>
      <c r="U21" s="994"/>
      <c r="V21" s="994">
        <v>170</v>
      </c>
      <c r="W21" s="994"/>
      <c r="X21" s="994"/>
      <c r="Y21" s="994"/>
      <c r="Z21" s="994"/>
      <c r="AA21" s="994">
        <v>1832</v>
      </c>
      <c r="AB21" s="994"/>
      <c r="AC21" s="994"/>
      <c r="AD21" s="994"/>
      <c r="AE21" s="997"/>
      <c r="AF21" s="1047" t="s">
        <v>118</v>
      </c>
      <c r="AG21" s="1048"/>
      <c r="AH21" s="1048"/>
      <c r="AI21" s="1048"/>
      <c r="AJ21" s="1049"/>
      <c r="AK21" s="1043">
        <v>0</v>
      </c>
      <c r="AL21" s="1044"/>
      <c r="AM21" s="1044"/>
      <c r="AN21" s="1044"/>
      <c r="AO21" s="1044"/>
      <c r="AP21" s="1044">
        <v>0</v>
      </c>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558</v>
      </c>
      <c r="BT21" s="944"/>
      <c r="BU21" s="944"/>
      <c r="BV21" s="944"/>
      <c r="BW21" s="944"/>
      <c r="BX21" s="944"/>
      <c r="BY21" s="944"/>
      <c r="BZ21" s="944"/>
      <c r="CA21" s="944"/>
      <c r="CB21" s="944"/>
      <c r="CC21" s="944"/>
      <c r="CD21" s="944"/>
      <c r="CE21" s="944"/>
      <c r="CF21" s="944"/>
      <c r="CG21" s="965"/>
      <c r="CH21" s="940">
        <v>-15</v>
      </c>
      <c r="CI21" s="941"/>
      <c r="CJ21" s="941"/>
      <c r="CK21" s="941"/>
      <c r="CL21" s="942"/>
      <c r="CM21" s="940">
        <v>547</v>
      </c>
      <c r="CN21" s="941"/>
      <c r="CO21" s="941"/>
      <c r="CP21" s="941"/>
      <c r="CQ21" s="942"/>
      <c r="CR21" s="940">
        <v>100</v>
      </c>
      <c r="CS21" s="941"/>
      <c r="CT21" s="941"/>
      <c r="CU21" s="941"/>
      <c r="CV21" s="942"/>
      <c r="CW21" s="940">
        <v>1151</v>
      </c>
      <c r="CX21" s="941"/>
      <c r="CY21" s="941"/>
      <c r="CZ21" s="941"/>
      <c r="DA21" s="942"/>
      <c r="DB21" s="940" t="s">
        <v>541</v>
      </c>
      <c r="DC21" s="941"/>
      <c r="DD21" s="941"/>
      <c r="DE21" s="941"/>
      <c r="DF21" s="942"/>
      <c r="DG21" s="940" t="s">
        <v>541</v>
      </c>
      <c r="DH21" s="941"/>
      <c r="DI21" s="941"/>
      <c r="DJ21" s="941"/>
      <c r="DK21" s="942"/>
      <c r="DL21" s="940" t="s">
        <v>541</v>
      </c>
      <c r="DM21" s="941"/>
      <c r="DN21" s="941"/>
      <c r="DO21" s="941"/>
      <c r="DP21" s="942"/>
      <c r="DQ21" s="940" t="s">
        <v>541</v>
      </c>
      <c r="DR21" s="941"/>
      <c r="DS21" s="941"/>
      <c r="DT21" s="941"/>
      <c r="DU21" s="942"/>
      <c r="DV21" s="943"/>
      <c r="DW21" s="944"/>
      <c r="DX21" s="944"/>
      <c r="DY21" s="944"/>
      <c r="DZ21" s="945"/>
      <c r="EA21" s="212"/>
    </row>
    <row r="22" spans="1:131" s="213" customFormat="1" ht="26.25" customHeight="1" x14ac:dyDescent="0.2">
      <c r="A22" s="216">
        <v>16</v>
      </c>
      <c r="B22" s="1030" t="s">
        <v>369</v>
      </c>
      <c r="C22" s="1031"/>
      <c r="D22" s="1031"/>
      <c r="E22" s="1031"/>
      <c r="F22" s="1031"/>
      <c r="G22" s="1031"/>
      <c r="H22" s="1031"/>
      <c r="I22" s="1031"/>
      <c r="J22" s="1031"/>
      <c r="K22" s="1031"/>
      <c r="L22" s="1031"/>
      <c r="M22" s="1031"/>
      <c r="N22" s="1031"/>
      <c r="O22" s="1031"/>
      <c r="P22" s="1032"/>
      <c r="Q22" s="1033">
        <v>1704</v>
      </c>
      <c r="R22" s="1034"/>
      <c r="S22" s="1034"/>
      <c r="T22" s="1034"/>
      <c r="U22" s="1034"/>
      <c r="V22" s="1034">
        <v>1666</v>
      </c>
      <c r="W22" s="1034"/>
      <c r="X22" s="1034"/>
      <c r="Y22" s="1034"/>
      <c r="Z22" s="1034"/>
      <c r="AA22" s="1034">
        <v>38</v>
      </c>
      <c r="AB22" s="1034"/>
      <c r="AC22" s="1034"/>
      <c r="AD22" s="1034"/>
      <c r="AE22" s="1035"/>
      <c r="AF22" s="1036" t="s">
        <v>118</v>
      </c>
      <c r="AG22" s="1037"/>
      <c r="AH22" s="1037"/>
      <c r="AI22" s="1037"/>
      <c r="AJ22" s="1038"/>
      <c r="AK22" s="1039">
        <v>36</v>
      </c>
      <c r="AL22" s="1040"/>
      <c r="AM22" s="1040"/>
      <c r="AN22" s="1040"/>
      <c r="AO22" s="1040"/>
      <c r="AP22" s="1040">
        <v>0</v>
      </c>
      <c r="AQ22" s="1040"/>
      <c r="AR22" s="1040"/>
      <c r="AS22" s="1040"/>
      <c r="AT22" s="1040"/>
      <c r="AU22" s="1041"/>
      <c r="AV22" s="1041"/>
      <c r="AW22" s="1041"/>
      <c r="AX22" s="1041"/>
      <c r="AY22" s="1042"/>
      <c r="AZ22" s="981" t="s">
        <v>370</v>
      </c>
      <c r="BA22" s="981"/>
      <c r="BB22" s="981"/>
      <c r="BC22" s="981"/>
      <c r="BD22" s="982"/>
      <c r="BE22" s="211"/>
      <c r="BF22" s="211"/>
      <c r="BG22" s="211"/>
      <c r="BH22" s="211"/>
      <c r="BI22" s="211"/>
      <c r="BJ22" s="211"/>
      <c r="BK22" s="211"/>
      <c r="BL22" s="211"/>
      <c r="BM22" s="211"/>
      <c r="BN22" s="211"/>
      <c r="BO22" s="211"/>
      <c r="BP22" s="211"/>
      <c r="BQ22" s="216">
        <v>16</v>
      </c>
      <c r="BR22" s="217"/>
      <c r="BS22" s="943" t="s">
        <v>559</v>
      </c>
      <c r="BT22" s="944"/>
      <c r="BU22" s="944"/>
      <c r="BV22" s="944"/>
      <c r="BW22" s="944"/>
      <c r="BX22" s="944"/>
      <c r="BY22" s="944"/>
      <c r="BZ22" s="944"/>
      <c r="CA22" s="944"/>
      <c r="CB22" s="944"/>
      <c r="CC22" s="944"/>
      <c r="CD22" s="944"/>
      <c r="CE22" s="944"/>
      <c r="CF22" s="944"/>
      <c r="CG22" s="965"/>
      <c r="CH22" s="940" t="s">
        <v>584</v>
      </c>
      <c r="CI22" s="941"/>
      <c r="CJ22" s="941"/>
      <c r="CK22" s="941"/>
      <c r="CL22" s="942"/>
      <c r="CM22" s="940">
        <v>313</v>
      </c>
      <c r="CN22" s="941"/>
      <c r="CO22" s="941"/>
      <c r="CP22" s="941"/>
      <c r="CQ22" s="942"/>
      <c r="CR22" s="940">
        <v>150</v>
      </c>
      <c r="CS22" s="941"/>
      <c r="CT22" s="941"/>
      <c r="CU22" s="941"/>
      <c r="CV22" s="942"/>
      <c r="CW22" s="940" t="s">
        <v>541</v>
      </c>
      <c r="CX22" s="941"/>
      <c r="CY22" s="941"/>
      <c r="CZ22" s="941"/>
      <c r="DA22" s="942"/>
      <c r="DB22" s="940" t="s">
        <v>541</v>
      </c>
      <c r="DC22" s="941"/>
      <c r="DD22" s="941"/>
      <c r="DE22" s="941"/>
      <c r="DF22" s="942"/>
      <c r="DG22" s="940" t="s">
        <v>541</v>
      </c>
      <c r="DH22" s="941"/>
      <c r="DI22" s="941"/>
      <c r="DJ22" s="941"/>
      <c r="DK22" s="942"/>
      <c r="DL22" s="940" t="s">
        <v>541</v>
      </c>
      <c r="DM22" s="941"/>
      <c r="DN22" s="941"/>
      <c r="DO22" s="941"/>
      <c r="DP22" s="942"/>
      <c r="DQ22" s="940" t="s">
        <v>541</v>
      </c>
      <c r="DR22" s="941"/>
      <c r="DS22" s="941"/>
      <c r="DT22" s="941"/>
      <c r="DU22" s="942"/>
      <c r="DV22" s="943"/>
      <c r="DW22" s="944"/>
      <c r="DX22" s="944"/>
      <c r="DY22" s="944"/>
      <c r="DZ22" s="945"/>
      <c r="EA22" s="212"/>
    </row>
    <row r="23" spans="1:131" s="213" customFormat="1" ht="26.25" customHeight="1" thickBot="1" x14ac:dyDescent="0.25">
      <c r="A23" s="218" t="s">
        <v>371</v>
      </c>
      <c r="B23" s="888" t="s">
        <v>372</v>
      </c>
      <c r="C23" s="889"/>
      <c r="D23" s="889"/>
      <c r="E23" s="889"/>
      <c r="F23" s="889"/>
      <c r="G23" s="889"/>
      <c r="H23" s="889"/>
      <c r="I23" s="889"/>
      <c r="J23" s="889"/>
      <c r="K23" s="889"/>
      <c r="L23" s="889"/>
      <c r="M23" s="889"/>
      <c r="N23" s="889"/>
      <c r="O23" s="889"/>
      <c r="P23" s="899"/>
      <c r="Q23" s="1024">
        <v>477698</v>
      </c>
      <c r="R23" s="1018"/>
      <c r="S23" s="1018"/>
      <c r="T23" s="1018"/>
      <c r="U23" s="1018"/>
      <c r="V23" s="1018">
        <v>467386</v>
      </c>
      <c r="W23" s="1018"/>
      <c r="X23" s="1018"/>
      <c r="Y23" s="1018"/>
      <c r="Z23" s="1018"/>
      <c r="AA23" s="1018">
        <v>2219</v>
      </c>
      <c r="AB23" s="1018"/>
      <c r="AC23" s="1018"/>
      <c r="AD23" s="1018"/>
      <c r="AE23" s="1025"/>
      <c r="AF23" s="1026">
        <v>3608</v>
      </c>
      <c r="AG23" s="1018"/>
      <c r="AH23" s="1018"/>
      <c r="AI23" s="1018"/>
      <c r="AJ23" s="1027"/>
      <c r="AK23" s="1028"/>
      <c r="AL23" s="1029"/>
      <c r="AM23" s="1029"/>
      <c r="AN23" s="1029"/>
      <c r="AO23" s="1029"/>
      <c r="AP23" s="1018">
        <v>912397</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560</v>
      </c>
      <c r="BT23" s="944"/>
      <c r="BU23" s="944"/>
      <c r="BV23" s="944"/>
      <c r="BW23" s="944"/>
      <c r="BX23" s="944"/>
      <c r="BY23" s="944"/>
      <c r="BZ23" s="944"/>
      <c r="CA23" s="944"/>
      <c r="CB23" s="944"/>
      <c r="CC23" s="944"/>
      <c r="CD23" s="944"/>
      <c r="CE23" s="944"/>
      <c r="CF23" s="944"/>
      <c r="CG23" s="965"/>
      <c r="CH23" s="940">
        <v>-10</v>
      </c>
      <c r="CI23" s="941"/>
      <c r="CJ23" s="941"/>
      <c r="CK23" s="941"/>
      <c r="CL23" s="942"/>
      <c r="CM23" s="940">
        <v>137</v>
      </c>
      <c r="CN23" s="941"/>
      <c r="CO23" s="941"/>
      <c r="CP23" s="941"/>
      <c r="CQ23" s="942"/>
      <c r="CR23" s="940">
        <v>75</v>
      </c>
      <c r="CS23" s="941"/>
      <c r="CT23" s="941"/>
      <c r="CU23" s="941"/>
      <c r="CV23" s="942"/>
      <c r="CW23" s="940" t="s">
        <v>541</v>
      </c>
      <c r="CX23" s="941"/>
      <c r="CY23" s="941"/>
      <c r="CZ23" s="941"/>
      <c r="DA23" s="942"/>
      <c r="DB23" s="940" t="s">
        <v>541</v>
      </c>
      <c r="DC23" s="941"/>
      <c r="DD23" s="941"/>
      <c r="DE23" s="941"/>
      <c r="DF23" s="942"/>
      <c r="DG23" s="940" t="s">
        <v>541</v>
      </c>
      <c r="DH23" s="941"/>
      <c r="DI23" s="941"/>
      <c r="DJ23" s="941"/>
      <c r="DK23" s="942"/>
      <c r="DL23" s="940" t="s">
        <v>541</v>
      </c>
      <c r="DM23" s="941"/>
      <c r="DN23" s="941"/>
      <c r="DO23" s="941"/>
      <c r="DP23" s="942"/>
      <c r="DQ23" s="940" t="s">
        <v>541</v>
      </c>
      <c r="DR23" s="941"/>
      <c r="DS23" s="941"/>
      <c r="DT23" s="941"/>
      <c r="DU23" s="942"/>
      <c r="DV23" s="943"/>
      <c r="DW23" s="944"/>
      <c r="DX23" s="944"/>
      <c r="DY23" s="944"/>
      <c r="DZ23" s="945"/>
      <c r="EA23" s="212"/>
    </row>
    <row r="24" spans="1:131" s="213" customFormat="1" ht="26.25" customHeight="1" x14ac:dyDescent="0.2">
      <c r="A24" s="1017" t="s">
        <v>373</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561</v>
      </c>
      <c r="BT24" s="944"/>
      <c r="BU24" s="944"/>
      <c r="BV24" s="944"/>
      <c r="BW24" s="944"/>
      <c r="BX24" s="944"/>
      <c r="BY24" s="944"/>
      <c r="BZ24" s="944"/>
      <c r="CA24" s="944"/>
      <c r="CB24" s="944"/>
      <c r="CC24" s="944"/>
      <c r="CD24" s="944"/>
      <c r="CE24" s="944"/>
      <c r="CF24" s="944"/>
      <c r="CG24" s="965"/>
      <c r="CH24" s="940">
        <v>4</v>
      </c>
      <c r="CI24" s="941"/>
      <c r="CJ24" s="941"/>
      <c r="CK24" s="941"/>
      <c r="CL24" s="942"/>
      <c r="CM24" s="940">
        <v>132</v>
      </c>
      <c r="CN24" s="941"/>
      <c r="CO24" s="941"/>
      <c r="CP24" s="941"/>
      <c r="CQ24" s="942"/>
      <c r="CR24" s="940">
        <v>20</v>
      </c>
      <c r="CS24" s="941"/>
      <c r="CT24" s="941"/>
      <c r="CU24" s="941"/>
      <c r="CV24" s="942"/>
      <c r="CW24" s="940" t="s">
        <v>541</v>
      </c>
      <c r="CX24" s="941"/>
      <c r="CY24" s="941"/>
      <c r="CZ24" s="941"/>
      <c r="DA24" s="942"/>
      <c r="DB24" s="940" t="s">
        <v>541</v>
      </c>
      <c r="DC24" s="941"/>
      <c r="DD24" s="941"/>
      <c r="DE24" s="941"/>
      <c r="DF24" s="942"/>
      <c r="DG24" s="940" t="s">
        <v>541</v>
      </c>
      <c r="DH24" s="941"/>
      <c r="DI24" s="941"/>
      <c r="DJ24" s="941"/>
      <c r="DK24" s="942"/>
      <c r="DL24" s="940" t="s">
        <v>541</v>
      </c>
      <c r="DM24" s="941"/>
      <c r="DN24" s="941"/>
      <c r="DO24" s="941"/>
      <c r="DP24" s="942"/>
      <c r="DQ24" s="940" t="s">
        <v>541</v>
      </c>
      <c r="DR24" s="941"/>
      <c r="DS24" s="941"/>
      <c r="DT24" s="941"/>
      <c r="DU24" s="942"/>
      <c r="DV24" s="943"/>
      <c r="DW24" s="944"/>
      <c r="DX24" s="944"/>
      <c r="DY24" s="944"/>
      <c r="DZ24" s="945"/>
      <c r="EA24" s="212"/>
    </row>
    <row r="25" spans="1:131" ht="26.25" customHeight="1" thickBot="1" x14ac:dyDescent="0.25">
      <c r="A25" s="1016" t="s">
        <v>374</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562</v>
      </c>
      <c r="BT25" s="944"/>
      <c r="BU25" s="944"/>
      <c r="BV25" s="944"/>
      <c r="BW25" s="944"/>
      <c r="BX25" s="944"/>
      <c r="BY25" s="944"/>
      <c r="BZ25" s="944"/>
      <c r="CA25" s="944"/>
      <c r="CB25" s="944"/>
      <c r="CC25" s="944"/>
      <c r="CD25" s="944"/>
      <c r="CE25" s="944"/>
      <c r="CF25" s="944"/>
      <c r="CG25" s="965"/>
      <c r="CH25" s="940">
        <v>3</v>
      </c>
      <c r="CI25" s="941"/>
      <c r="CJ25" s="941"/>
      <c r="CK25" s="941"/>
      <c r="CL25" s="942"/>
      <c r="CM25" s="940">
        <v>248</v>
      </c>
      <c r="CN25" s="941"/>
      <c r="CO25" s="941"/>
      <c r="CP25" s="941"/>
      <c r="CQ25" s="942"/>
      <c r="CR25" s="940">
        <v>98</v>
      </c>
      <c r="CS25" s="941"/>
      <c r="CT25" s="941"/>
      <c r="CU25" s="941"/>
      <c r="CV25" s="942"/>
      <c r="CW25" s="940">
        <v>8</v>
      </c>
      <c r="CX25" s="941"/>
      <c r="CY25" s="941"/>
      <c r="CZ25" s="941"/>
      <c r="DA25" s="942"/>
      <c r="DB25" s="940" t="s">
        <v>541</v>
      </c>
      <c r="DC25" s="941"/>
      <c r="DD25" s="941"/>
      <c r="DE25" s="941"/>
      <c r="DF25" s="942"/>
      <c r="DG25" s="940" t="s">
        <v>541</v>
      </c>
      <c r="DH25" s="941"/>
      <c r="DI25" s="941"/>
      <c r="DJ25" s="941"/>
      <c r="DK25" s="942"/>
      <c r="DL25" s="940" t="s">
        <v>541</v>
      </c>
      <c r="DM25" s="941"/>
      <c r="DN25" s="941"/>
      <c r="DO25" s="941"/>
      <c r="DP25" s="942"/>
      <c r="DQ25" s="940" t="s">
        <v>541</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375</v>
      </c>
      <c r="R26" s="953"/>
      <c r="S26" s="953"/>
      <c r="T26" s="953"/>
      <c r="U26" s="954"/>
      <c r="V26" s="952" t="s">
        <v>376</v>
      </c>
      <c r="W26" s="953"/>
      <c r="X26" s="953"/>
      <c r="Y26" s="953"/>
      <c r="Z26" s="954"/>
      <c r="AA26" s="952" t="s">
        <v>377</v>
      </c>
      <c r="AB26" s="953"/>
      <c r="AC26" s="953"/>
      <c r="AD26" s="953"/>
      <c r="AE26" s="953"/>
      <c r="AF26" s="1012" t="s">
        <v>378</v>
      </c>
      <c r="AG26" s="959"/>
      <c r="AH26" s="959"/>
      <c r="AI26" s="959"/>
      <c r="AJ26" s="1013"/>
      <c r="AK26" s="953" t="s">
        <v>379</v>
      </c>
      <c r="AL26" s="953"/>
      <c r="AM26" s="953"/>
      <c r="AN26" s="953"/>
      <c r="AO26" s="954"/>
      <c r="AP26" s="952" t="s">
        <v>380</v>
      </c>
      <c r="AQ26" s="953"/>
      <c r="AR26" s="953"/>
      <c r="AS26" s="953"/>
      <c r="AT26" s="954"/>
      <c r="AU26" s="952" t="s">
        <v>381</v>
      </c>
      <c r="AV26" s="953"/>
      <c r="AW26" s="953"/>
      <c r="AX26" s="953"/>
      <c r="AY26" s="954"/>
      <c r="AZ26" s="952" t="s">
        <v>382</v>
      </c>
      <c r="BA26" s="953"/>
      <c r="BB26" s="953"/>
      <c r="BC26" s="953"/>
      <c r="BD26" s="954"/>
      <c r="BE26" s="952" t="s">
        <v>344</v>
      </c>
      <c r="BF26" s="953"/>
      <c r="BG26" s="953"/>
      <c r="BH26" s="953"/>
      <c r="BI26" s="966"/>
      <c r="BJ26" s="210"/>
      <c r="BK26" s="210"/>
      <c r="BL26" s="210"/>
      <c r="BM26" s="210"/>
      <c r="BN26" s="210"/>
      <c r="BO26" s="219"/>
      <c r="BP26" s="219"/>
      <c r="BQ26" s="216">
        <v>20</v>
      </c>
      <c r="BR26" s="217"/>
      <c r="BS26" s="943" t="s">
        <v>563</v>
      </c>
      <c r="BT26" s="944"/>
      <c r="BU26" s="944"/>
      <c r="BV26" s="944"/>
      <c r="BW26" s="944"/>
      <c r="BX26" s="944"/>
      <c r="BY26" s="944"/>
      <c r="BZ26" s="944"/>
      <c r="CA26" s="944"/>
      <c r="CB26" s="944"/>
      <c r="CC26" s="944"/>
      <c r="CD26" s="944"/>
      <c r="CE26" s="944"/>
      <c r="CF26" s="944"/>
      <c r="CG26" s="965"/>
      <c r="CH26" s="940">
        <v>1</v>
      </c>
      <c r="CI26" s="941"/>
      <c r="CJ26" s="941"/>
      <c r="CK26" s="941"/>
      <c r="CL26" s="942"/>
      <c r="CM26" s="940">
        <v>121</v>
      </c>
      <c r="CN26" s="941"/>
      <c r="CO26" s="941"/>
      <c r="CP26" s="941"/>
      <c r="CQ26" s="942"/>
      <c r="CR26" s="940">
        <v>44</v>
      </c>
      <c r="CS26" s="941"/>
      <c r="CT26" s="941"/>
      <c r="CU26" s="941"/>
      <c r="CV26" s="942"/>
      <c r="CW26" s="940" t="s">
        <v>541</v>
      </c>
      <c r="CX26" s="941"/>
      <c r="CY26" s="941"/>
      <c r="CZ26" s="941"/>
      <c r="DA26" s="942"/>
      <c r="DB26" s="940" t="s">
        <v>541</v>
      </c>
      <c r="DC26" s="941"/>
      <c r="DD26" s="941"/>
      <c r="DE26" s="941"/>
      <c r="DF26" s="942"/>
      <c r="DG26" s="940" t="s">
        <v>541</v>
      </c>
      <c r="DH26" s="941"/>
      <c r="DI26" s="941"/>
      <c r="DJ26" s="941"/>
      <c r="DK26" s="942"/>
      <c r="DL26" s="940" t="s">
        <v>541</v>
      </c>
      <c r="DM26" s="941"/>
      <c r="DN26" s="941"/>
      <c r="DO26" s="941"/>
      <c r="DP26" s="942"/>
      <c r="DQ26" s="940" t="s">
        <v>541</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564</v>
      </c>
      <c r="BT27" s="944"/>
      <c r="BU27" s="944"/>
      <c r="BV27" s="944"/>
      <c r="BW27" s="944"/>
      <c r="BX27" s="944"/>
      <c r="BY27" s="944"/>
      <c r="BZ27" s="944"/>
      <c r="CA27" s="944"/>
      <c r="CB27" s="944"/>
      <c r="CC27" s="944"/>
      <c r="CD27" s="944"/>
      <c r="CE27" s="944"/>
      <c r="CF27" s="944"/>
      <c r="CG27" s="965"/>
      <c r="CH27" s="940">
        <v>1</v>
      </c>
      <c r="CI27" s="941"/>
      <c r="CJ27" s="941"/>
      <c r="CK27" s="941"/>
      <c r="CL27" s="942"/>
      <c r="CM27" s="940">
        <v>115</v>
      </c>
      <c r="CN27" s="941"/>
      <c r="CO27" s="941"/>
      <c r="CP27" s="941"/>
      <c r="CQ27" s="942"/>
      <c r="CR27" s="940">
        <v>5</v>
      </c>
      <c r="CS27" s="941"/>
      <c r="CT27" s="941"/>
      <c r="CU27" s="941"/>
      <c r="CV27" s="942"/>
      <c r="CW27" s="940">
        <v>102</v>
      </c>
      <c r="CX27" s="941"/>
      <c r="CY27" s="941"/>
      <c r="CZ27" s="941"/>
      <c r="DA27" s="942"/>
      <c r="DB27" s="940" t="s">
        <v>541</v>
      </c>
      <c r="DC27" s="941"/>
      <c r="DD27" s="941"/>
      <c r="DE27" s="941"/>
      <c r="DF27" s="942"/>
      <c r="DG27" s="940" t="s">
        <v>541</v>
      </c>
      <c r="DH27" s="941"/>
      <c r="DI27" s="941"/>
      <c r="DJ27" s="941"/>
      <c r="DK27" s="942"/>
      <c r="DL27" s="940" t="s">
        <v>541</v>
      </c>
      <c r="DM27" s="941"/>
      <c r="DN27" s="941"/>
      <c r="DO27" s="941"/>
      <c r="DP27" s="942"/>
      <c r="DQ27" s="940" t="s">
        <v>541</v>
      </c>
      <c r="DR27" s="941"/>
      <c r="DS27" s="941"/>
      <c r="DT27" s="941"/>
      <c r="DU27" s="942"/>
      <c r="DV27" s="943"/>
      <c r="DW27" s="944"/>
      <c r="DX27" s="944"/>
      <c r="DY27" s="944"/>
      <c r="DZ27" s="945"/>
      <c r="EA27" s="208"/>
    </row>
    <row r="28" spans="1:131" ht="26.25" customHeight="1" thickTop="1" x14ac:dyDescent="0.2">
      <c r="A28" s="220">
        <v>1</v>
      </c>
      <c r="B28" s="1004" t="s">
        <v>383</v>
      </c>
      <c r="C28" s="1005"/>
      <c r="D28" s="1005"/>
      <c r="E28" s="1005"/>
      <c r="F28" s="1005"/>
      <c r="G28" s="1005"/>
      <c r="H28" s="1005"/>
      <c r="I28" s="1005"/>
      <c r="J28" s="1005"/>
      <c r="K28" s="1005"/>
      <c r="L28" s="1005"/>
      <c r="M28" s="1005"/>
      <c r="N28" s="1005"/>
      <c r="O28" s="1005"/>
      <c r="P28" s="1006"/>
      <c r="Q28" s="1007">
        <v>74959</v>
      </c>
      <c r="R28" s="1008"/>
      <c r="S28" s="1008"/>
      <c r="T28" s="1008"/>
      <c r="U28" s="1008"/>
      <c r="V28" s="1008">
        <v>73341</v>
      </c>
      <c r="W28" s="1008"/>
      <c r="X28" s="1008"/>
      <c r="Y28" s="1008"/>
      <c r="Z28" s="1008"/>
      <c r="AA28" s="1008">
        <v>2610</v>
      </c>
      <c r="AB28" s="1008"/>
      <c r="AC28" s="1008"/>
      <c r="AD28" s="1008"/>
      <c r="AE28" s="1009"/>
      <c r="AF28" s="1010">
        <v>2610</v>
      </c>
      <c r="AG28" s="1008"/>
      <c r="AH28" s="1008"/>
      <c r="AI28" s="1008"/>
      <c r="AJ28" s="1011"/>
      <c r="AK28" s="999">
        <v>5824</v>
      </c>
      <c r="AL28" s="1000"/>
      <c r="AM28" s="1000"/>
      <c r="AN28" s="1000"/>
      <c r="AO28" s="1000"/>
      <c r="AP28" s="1000" t="s">
        <v>541</v>
      </c>
      <c r="AQ28" s="1000"/>
      <c r="AR28" s="1000"/>
      <c r="AS28" s="1000"/>
      <c r="AT28" s="1000"/>
      <c r="AU28" s="1000" t="s">
        <v>541</v>
      </c>
      <c r="AV28" s="1000"/>
      <c r="AW28" s="1000"/>
      <c r="AX28" s="1000"/>
      <c r="AY28" s="1000"/>
      <c r="AZ28" s="1001" t="s">
        <v>541</v>
      </c>
      <c r="BA28" s="1001"/>
      <c r="BB28" s="1001"/>
      <c r="BC28" s="1001"/>
      <c r="BD28" s="1001"/>
      <c r="BE28" s="1002"/>
      <c r="BF28" s="1002"/>
      <c r="BG28" s="1002"/>
      <c r="BH28" s="1002"/>
      <c r="BI28" s="1003"/>
      <c r="BJ28" s="210"/>
      <c r="BK28" s="210"/>
      <c r="BL28" s="210"/>
      <c r="BM28" s="210"/>
      <c r="BN28" s="210"/>
      <c r="BO28" s="219"/>
      <c r="BP28" s="219"/>
      <c r="BQ28" s="216">
        <v>22</v>
      </c>
      <c r="BR28" s="217"/>
      <c r="BS28" s="943" t="s">
        <v>565</v>
      </c>
      <c r="BT28" s="944"/>
      <c r="BU28" s="944"/>
      <c r="BV28" s="944"/>
      <c r="BW28" s="944"/>
      <c r="BX28" s="944"/>
      <c r="BY28" s="944"/>
      <c r="BZ28" s="944"/>
      <c r="CA28" s="944"/>
      <c r="CB28" s="944"/>
      <c r="CC28" s="944"/>
      <c r="CD28" s="944"/>
      <c r="CE28" s="944"/>
      <c r="CF28" s="944"/>
      <c r="CG28" s="965"/>
      <c r="CH28" s="940">
        <v>-1</v>
      </c>
      <c r="CI28" s="941"/>
      <c r="CJ28" s="941"/>
      <c r="CK28" s="941"/>
      <c r="CL28" s="942"/>
      <c r="CM28" s="940">
        <v>38</v>
      </c>
      <c r="CN28" s="941"/>
      <c r="CO28" s="941"/>
      <c r="CP28" s="941"/>
      <c r="CQ28" s="942"/>
      <c r="CR28" s="940">
        <v>5</v>
      </c>
      <c r="CS28" s="941"/>
      <c r="CT28" s="941"/>
      <c r="CU28" s="941"/>
      <c r="CV28" s="942"/>
      <c r="CW28" s="940">
        <v>37</v>
      </c>
      <c r="CX28" s="941"/>
      <c r="CY28" s="941"/>
      <c r="CZ28" s="941"/>
      <c r="DA28" s="942"/>
      <c r="DB28" s="940" t="s">
        <v>541</v>
      </c>
      <c r="DC28" s="941"/>
      <c r="DD28" s="941"/>
      <c r="DE28" s="941"/>
      <c r="DF28" s="942"/>
      <c r="DG28" s="940" t="s">
        <v>541</v>
      </c>
      <c r="DH28" s="941"/>
      <c r="DI28" s="941"/>
      <c r="DJ28" s="941"/>
      <c r="DK28" s="942"/>
      <c r="DL28" s="940" t="s">
        <v>541</v>
      </c>
      <c r="DM28" s="941"/>
      <c r="DN28" s="941"/>
      <c r="DO28" s="941"/>
      <c r="DP28" s="942"/>
      <c r="DQ28" s="940" t="s">
        <v>541</v>
      </c>
      <c r="DR28" s="941"/>
      <c r="DS28" s="941"/>
      <c r="DT28" s="941"/>
      <c r="DU28" s="942"/>
      <c r="DV28" s="943"/>
      <c r="DW28" s="944"/>
      <c r="DX28" s="944"/>
      <c r="DY28" s="944"/>
      <c r="DZ28" s="945"/>
      <c r="EA28" s="208"/>
    </row>
    <row r="29" spans="1:131" ht="26.25" customHeight="1" x14ac:dyDescent="0.2">
      <c r="A29" s="220">
        <v>2</v>
      </c>
      <c r="B29" s="990" t="s">
        <v>384</v>
      </c>
      <c r="C29" s="991"/>
      <c r="D29" s="991"/>
      <c r="E29" s="991"/>
      <c r="F29" s="991"/>
      <c r="G29" s="991"/>
      <c r="H29" s="991"/>
      <c r="I29" s="991"/>
      <c r="J29" s="991"/>
      <c r="K29" s="991"/>
      <c r="L29" s="991"/>
      <c r="M29" s="991"/>
      <c r="N29" s="991"/>
      <c r="O29" s="991"/>
      <c r="P29" s="992"/>
      <c r="Q29" s="996">
        <v>15724</v>
      </c>
      <c r="R29" s="994"/>
      <c r="S29" s="994"/>
      <c r="T29" s="994"/>
      <c r="U29" s="994"/>
      <c r="V29" s="994">
        <v>17069</v>
      </c>
      <c r="W29" s="994"/>
      <c r="X29" s="994"/>
      <c r="Y29" s="994"/>
      <c r="Z29" s="994"/>
      <c r="AA29" s="994">
        <v>-1345</v>
      </c>
      <c r="AB29" s="994"/>
      <c r="AC29" s="994"/>
      <c r="AD29" s="994"/>
      <c r="AE29" s="997"/>
      <c r="AF29" s="993">
        <v>2197</v>
      </c>
      <c r="AG29" s="994"/>
      <c r="AH29" s="994"/>
      <c r="AI29" s="994"/>
      <c r="AJ29" s="995"/>
      <c r="AK29" s="931">
        <v>3159</v>
      </c>
      <c r="AL29" s="922"/>
      <c r="AM29" s="922"/>
      <c r="AN29" s="922"/>
      <c r="AO29" s="922"/>
      <c r="AP29" s="922">
        <v>9287</v>
      </c>
      <c r="AQ29" s="922"/>
      <c r="AR29" s="922"/>
      <c r="AS29" s="922"/>
      <c r="AT29" s="922"/>
      <c r="AU29" s="922">
        <v>6501</v>
      </c>
      <c r="AV29" s="922"/>
      <c r="AW29" s="922"/>
      <c r="AX29" s="922"/>
      <c r="AY29" s="922"/>
      <c r="AZ29" s="998" t="s">
        <v>481</v>
      </c>
      <c r="BA29" s="998"/>
      <c r="BB29" s="998"/>
      <c r="BC29" s="998"/>
      <c r="BD29" s="998"/>
      <c r="BE29" s="923" t="s">
        <v>385</v>
      </c>
      <c r="BF29" s="923"/>
      <c r="BG29" s="923"/>
      <c r="BH29" s="923"/>
      <c r="BI29" s="924"/>
      <c r="BJ29" s="210"/>
      <c r="BK29" s="210"/>
      <c r="BL29" s="210"/>
      <c r="BM29" s="210"/>
      <c r="BN29" s="210"/>
      <c r="BO29" s="219"/>
      <c r="BP29" s="219"/>
      <c r="BQ29" s="216">
        <v>23</v>
      </c>
      <c r="BR29" s="217"/>
      <c r="BS29" s="943" t="s">
        <v>566</v>
      </c>
      <c r="BT29" s="944"/>
      <c r="BU29" s="944"/>
      <c r="BV29" s="944"/>
      <c r="BW29" s="944"/>
      <c r="BX29" s="944"/>
      <c r="BY29" s="944"/>
      <c r="BZ29" s="944"/>
      <c r="CA29" s="944"/>
      <c r="CB29" s="944"/>
      <c r="CC29" s="944"/>
      <c r="CD29" s="944"/>
      <c r="CE29" s="944"/>
      <c r="CF29" s="944"/>
      <c r="CG29" s="965"/>
      <c r="CH29" s="940">
        <v>4</v>
      </c>
      <c r="CI29" s="941"/>
      <c r="CJ29" s="941"/>
      <c r="CK29" s="941"/>
      <c r="CL29" s="942"/>
      <c r="CM29" s="940">
        <v>888</v>
      </c>
      <c r="CN29" s="941"/>
      <c r="CO29" s="941"/>
      <c r="CP29" s="941"/>
      <c r="CQ29" s="942"/>
      <c r="CR29" s="940">
        <v>416</v>
      </c>
      <c r="CS29" s="941"/>
      <c r="CT29" s="941"/>
      <c r="CU29" s="941"/>
      <c r="CV29" s="942"/>
      <c r="CW29" s="940">
        <v>32</v>
      </c>
      <c r="CX29" s="941"/>
      <c r="CY29" s="941"/>
      <c r="CZ29" s="941"/>
      <c r="DA29" s="942"/>
      <c r="DB29" s="940" t="s">
        <v>541</v>
      </c>
      <c r="DC29" s="941"/>
      <c r="DD29" s="941"/>
      <c r="DE29" s="941"/>
      <c r="DF29" s="942"/>
      <c r="DG29" s="940" t="s">
        <v>541</v>
      </c>
      <c r="DH29" s="941"/>
      <c r="DI29" s="941"/>
      <c r="DJ29" s="941"/>
      <c r="DK29" s="942"/>
      <c r="DL29" s="940" t="s">
        <v>541</v>
      </c>
      <c r="DM29" s="941"/>
      <c r="DN29" s="941"/>
      <c r="DO29" s="941"/>
      <c r="DP29" s="942"/>
      <c r="DQ29" s="940" t="s">
        <v>541</v>
      </c>
      <c r="DR29" s="941"/>
      <c r="DS29" s="941"/>
      <c r="DT29" s="941"/>
      <c r="DU29" s="942"/>
      <c r="DV29" s="943"/>
      <c r="DW29" s="944"/>
      <c r="DX29" s="944"/>
      <c r="DY29" s="944"/>
      <c r="DZ29" s="945"/>
      <c r="EA29" s="208"/>
    </row>
    <row r="30" spans="1:131" ht="26.25" customHeight="1" x14ac:dyDescent="0.2">
      <c r="A30" s="220">
        <v>3</v>
      </c>
      <c r="B30" s="990" t="s">
        <v>386</v>
      </c>
      <c r="C30" s="991"/>
      <c r="D30" s="991"/>
      <c r="E30" s="991"/>
      <c r="F30" s="991"/>
      <c r="G30" s="991"/>
      <c r="H30" s="991"/>
      <c r="I30" s="991"/>
      <c r="J30" s="991"/>
      <c r="K30" s="991"/>
      <c r="L30" s="991"/>
      <c r="M30" s="991"/>
      <c r="N30" s="991"/>
      <c r="O30" s="991"/>
      <c r="P30" s="992"/>
      <c r="Q30" s="996">
        <v>1709</v>
      </c>
      <c r="R30" s="994"/>
      <c r="S30" s="994"/>
      <c r="T30" s="994"/>
      <c r="U30" s="994"/>
      <c r="V30" s="994">
        <v>1212</v>
      </c>
      <c r="W30" s="994"/>
      <c r="X30" s="994"/>
      <c r="Y30" s="994"/>
      <c r="Z30" s="994"/>
      <c r="AA30" s="994">
        <v>497</v>
      </c>
      <c r="AB30" s="994"/>
      <c r="AC30" s="994"/>
      <c r="AD30" s="994"/>
      <c r="AE30" s="997"/>
      <c r="AF30" s="993">
        <v>7990</v>
      </c>
      <c r="AG30" s="994"/>
      <c r="AH30" s="994"/>
      <c r="AI30" s="994"/>
      <c r="AJ30" s="995"/>
      <c r="AK30" s="931">
        <v>3</v>
      </c>
      <c r="AL30" s="922"/>
      <c r="AM30" s="922"/>
      <c r="AN30" s="922"/>
      <c r="AO30" s="922"/>
      <c r="AP30" s="922">
        <v>114</v>
      </c>
      <c r="AQ30" s="922"/>
      <c r="AR30" s="922"/>
      <c r="AS30" s="922"/>
      <c r="AT30" s="922"/>
      <c r="AU30" s="922">
        <v>0</v>
      </c>
      <c r="AV30" s="922"/>
      <c r="AW30" s="922"/>
      <c r="AX30" s="922"/>
      <c r="AY30" s="922"/>
      <c r="AZ30" s="998" t="s">
        <v>481</v>
      </c>
      <c r="BA30" s="998"/>
      <c r="BB30" s="998"/>
      <c r="BC30" s="998"/>
      <c r="BD30" s="998"/>
      <c r="BE30" s="923" t="s">
        <v>385</v>
      </c>
      <c r="BF30" s="923"/>
      <c r="BG30" s="923"/>
      <c r="BH30" s="923"/>
      <c r="BI30" s="924"/>
      <c r="BJ30" s="210"/>
      <c r="BK30" s="210"/>
      <c r="BL30" s="210"/>
      <c r="BM30" s="210"/>
      <c r="BN30" s="210"/>
      <c r="BO30" s="219"/>
      <c r="BP30" s="219"/>
      <c r="BQ30" s="216">
        <v>24</v>
      </c>
      <c r="BR30" s="217"/>
      <c r="BS30" s="943" t="s">
        <v>567</v>
      </c>
      <c r="BT30" s="944"/>
      <c r="BU30" s="944"/>
      <c r="BV30" s="944"/>
      <c r="BW30" s="944"/>
      <c r="BX30" s="944"/>
      <c r="BY30" s="944"/>
      <c r="BZ30" s="944"/>
      <c r="CA30" s="944"/>
      <c r="CB30" s="944"/>
      <c r="CC30" s="944"/>
      <c r="CD30" s="944"/>
      <c r="CE30" s="944"/>
      <c r="CF30" s="944"/>
      <c r="CG30" s="965"/>
      <c r="CH30" s="940">
        <v>19</v>
      </c>
      <c r="CI30" s="941"/>
      <c r="CJ30" s="941"/>
      <c r="CK30" s="941"/>
      <c r="CL30" s="942"/>
      <c r="CM30" s="940">
        <v>348</v>
      </c>
      <c r="CN30" s="941"/>
      <c r="CO30" s="941"/>
      <c r="CP30" s="941"/>
      <c r="CQ30" s="942"/>
      <c r="CR30" s="940">
        <v>62</v>
      </c>
      <c r="CS30" s="941"/>
      <c r="CT30" s="941"/>
      <c r="CU30" s="941"/>
      <c r="CV30" s="942"/>
      <c r="CW30" s="940">
        <v>6</v>
      </c>
      <c r="CX30" s="941"/>
      <c r="CY30" s="941"/>
      <c r="CZ30" s="941"/>
      <c r="DA30" s="942"/>
      <c r="DB30" s="940" t="s">
        <v>541</v>
      </c>
      <c r="DC30" s="941"/>
      <c r="DD30" s="941"/>
      <c r="DE30" s="941"/>
      <c r="DF30" s="942"/>
      <c r="DG30" s="940" t="s">
        <v>541</v>
      </c>
      <c r="DH30" s="941"/>
      <c r="DI30" s="941"/>
      <c r="DJ30" s="941"/>
      <c r="DK30" s="942"/>
      <c r="DL30" s="940" t="s">
        <v>541</v>
      </c>
      <c r="DM30" s="941"/>
      <c r="DN30" s="941"/>
      <c r="DO30" s="941"/>
      <c r="DP30" s="942"/>
      <c r="DQ30" s="940" t="s">
        <v>541</v>
      </c>
      <c r="DR30" s="941"/>
      <c r="DS30" s="941"/>
      <c r="DT30" s="941"/>
      <c r="DU30" s="942"/>
      <c r="DV30" s="943"/>
      <c r="DW30" s="944"/>
      <c r="DX30" s="944"/>
      <c r="DY30" s="944"/>
      <c r="DZ30" s="945"/>
      <c r="EA30" s="208"/>
    </row>
    <row r="31" spans="1:131" ht="26.25" customHeight="1" x14ac:dyDescent="0.2">
      <c r="A31" s="220">
        <v>4</v>
      </c>
      <c r="B31" s="990" t="s">
        <v>387</v>
      </c>
      <c r="C31" s="991"/>
      <c r="D31" s="991"/>
      <c r="E31" s="991"/>
      <c r="F31" s="991"/>
      <c r="G31" s="991"/>
      <c r="H31" s="991"/>
      <c r="I31" s="991"/>
      <c r="J31" s="991"/>
      <c r="K31" s="991"/>
      <c r="L31" s="991"/>
      <c r="M31" s="991"/>
      <c r="N31" s="991"/>
      <c r="O31" s="991"/>
      <c r="P31" s="992"/>
      <c r="Q31" s="996">
        <v>278</v>
      </c>
      <c r="R31" s="994"/>
      <c r="S31" s="994"/>
      <c r="T31" s="994"/>
      <c r="U31" s="994"/>
      <c r="V31" s="994">
        <v>250</v>
      </c>
      <c r="W31" s="994"/>
      <c r="X31" s="994"/>
      <c r="Y31" s="994"/>
      <c r="Z31" s="994"/>
      <c r="AA31" s="994">
        <v>28</v>
      </c>
      <c r="AB31" s="994"/>
      <c r="AC31" s="994"/>
      <c r="AD31" s="994"/>
      <c r="AE31" s="997"/>
      <c r="AF31" s="993">
        <v>819</v>
      </c>
      <c r="AG31" s="994"/>
      <c r="AH31" s="994"/>
      <c r="AI31" s="994"/>
      <c r="AJ31" s="995"/>
      <c r="AK31" s="931">
        <v>0</v>
      </c>
      <c r="AL31" s="922"/>
      <c r="AM31" s="922"/>
      <c r="AN31" s="922"/>
      <c r="AO31" s="922"/>
      <c r="AP31" s="922">
        <v>97</v>
      </c>
      <c r="AQ31" s="922"/>
      <c r="AR31" s="922"/>
      <c r="AS31" s="922"/>
      <c r="AT31" s="922"/>
      <c r="AU31" s="922">
        <v>0</v>
      </c>
      <c r="AV31" s="922"/>
      <c r="AW31" s="922"/>
      <c r="AX31" s="922"/>
      <c r="AY31" s="922"/>
      <c r="AZ31" s="998" t="s">
        <v>481</v>
      </c>
      <c r="BA31" s="998"/>
      <c r="BB31" s="998"/>
      <c r="BC31" s="998"/>
      <c r="BD31" s="998"/>
      <c r="BE31" s="923" t="s">
        <v>385</v>
      </c>
      <c r="BF31" s="923"/>
      <c r="BG31" s="923"/>
      <c r="BH31" s="923"/>
      <c r="BI31" s="924"/>
      <c r="BJ31" s="210"/>
      <c r="BK31" s="210"/>
      <c r="BL31" s="210"/>
      <c r="BM31" s="210"/>
      <c r="BN31" s="210"/>
      <c r="BO31" s="219"/>
      <c r="BP31" s="219"/>
      <c r="BQ31" s="216">
        <v>25</v>
      </c>
      <c r="BR31" s="217"/>
      <c r="BS31" s="943" t="s">
        <v>568</v>
      </c>
      <c r="BT31" s="944"/>
      <c r="BU31" s="944"/>
      <c r="BV31" s="944"/>
      <c r="BW31" s="944"/>
      <c r="BX31" s="944"/>
      <c r="BY31" s="944"/>
      <c r="BZ31" s="944"/>
      <c r="CA31" s="944"/>
      <c r="CB31" s="944"/>
      <c r="CC31" s="944"/>
      <c r="CD31" s="944"/>
      <c r="CE31" s="944"/>
      <c r="CF31" s="944"/>
      <c r="CG31" s="965"/>
      <c r="CH31" s="940">
        <v>-1</v>
      </c>
      <c r="CI31" s="941"/>
      <c r="CJ31" s="941"/>
      <c r="CK31" s="941"/>
      <c r="CL31" s="942"/>
      <c r="CM31" s="940">
        <v>357</v>
      </c>
      <c r="CN31" s="941"/>
      <c r="CO31" s="941"/>
      <c r="CP31" s="941"/>
      <c r="CQ31" s="942"/>
      <c r="CR31" s="940">
        <v>1</v>
      </c>
      <c r="CS31" s="941"/>
      <c r="CT31" s="941"/>
      <c r="CU31" s="941"/>
      <c r="CV31" s="942"/>
      <c r="CW31" s="940" t="s">
        <v>541</v>
      </c>
      <c r="CX31" s="941"/>
      <c r="CY31" s="941"/>
      <c r="CZ31" s="941"/>
      <c r="DA31" s="942"/>
      <c r="DB31" s="940" t="s">
        <v>541</v>
      </c>
      <c r="DC31" s="941"/>
      <c r="DD31" s="941"/>
      <c r="DE31" s="941"/>
      <c r="DF31" s="942"/>
      <c r="DG31" s="940" t="s">
        <v>541</v>
      </c>
      <c r="DH31" s="941"/>
      <c r="DI31" s="941"/>
      <c r="DJ31" s="941"/>
      <c r="DK31" s="942"/>
      <c r="DL31" s="940" t="s">
        <v>541</v>
      </c>
      <c r="DM31" s="941"/>
      <c r="DN31" s="941"/>
      <c r="DO31" s="941"/>
      <c r="DP31" s="942"/>
      <c r="DQ31" s="940" t="s">
        <v>541</v>
      </c>
      <c r="DR31" s="941"/>
      <c r="DS31" s="941"/>
      <c r="DT31" s="941"/>
      <c r="DU31" s="942"/>
      <c r="DV31" s="943"/>
      <c r="DW31" s="944"/>
      <c r="DX31" s="944"/>
      <c r="DY31" s="944"/>
      <c r="DZ31" s="945"/>
      <c r="EA31" s="208"/>
    </row>
    <row r="32" spans="1:131" ht="26.25" customHeight="1" x14ac:dyDescent="0.2">
      <c r="A32" s="220">
        <v>5</v>
      </c>
      <c r="B32" s="990" t="s">
        <v>388</v>
      </c>
      <c r="C32" s="991"/>
      <c r="D32" s="991"/>
      <c r="E32" s="991"/>
      <c r="F32" s="991"/>
      <c r="G32" s="991"/>
      <c r="H32" s="991"/>
      <c r="I32" s="991"/>
      <c r="J32" s="991"/>
      <c r="K32" s="991"/>
      <c r="L32" s="991"/>
      <c r="M32" s="991"/>
      <c r="N32" s="991"/>
      <c r="O32" s="991"/>
      <c r="P32" s="992"/>
      <c r="Q32" s="996">
        <v>1458</v>
      </c>
      <c r="R32" s="994"/>
      <c r="S32" s="994"/>
      <c r="T32" s="994"/>
      <c r="U32" s="994"/>
      <c r="V32" s="994">
        <v>1453</v>
      </c>
      <c r="W32" s="994"/>
      <c r="X32" s="994"/>
      <c r="Y32" s="994"/>
      <c r="Z32" s="994"/>
      <c r="AA32" s="994">
        <v>5</v>
      </c>
      <c r="AB32" s="994"/>
      <c r="AC32" s="994"/>
      <c r="AD32" s="994"/>
      <c r="AE32" s="997"/>
      <c r="AF32" s="993">
        <v>182</v>
      </c>
      <c r="AG32" s="994"/>
      <c r="AH32" s="994"/>
      <c r="AI32" s="994"/>
      <c r="AJ32" s="995"/>
      <c r="AK32" s="931">
        <v>15</v>
      </c>
      <c r="AL32" s="922"/>
      <c r="AM32" s="922"/>
      <c r="AN32" s="922"/>
      <c r="AO32" s="922"/>
      <c r="AP32" s="922">
        <v>2140</v>
      </c>
      <c r="AQ32" s="922"/>
      <c r="AR32" s="922"/>
      <c r="AS32" s="922"/>
      <c r="AT32" s="922"/>
      <c r="AU32" s="922">
        <v>2140</v>
      </c>
      <c r="AV32" s="922"/>
      <c r="AW32" s="922"/>
      <c r="AX32" s="922"/>
      <c r="AY32" s="922"/>
      <c r="AZ32" s="998" t="s">
        <v>481</v>
      </c>
      <c r="BA32" s="998"/>
      <c r="BB32" s="998"/>
      <c r="BC32" s="998"/>
      <c r="BD32" s="998"/>
      <c r="BE32" s="923" t="s">
        <v>385</v>
      </c>
      <c r="BF32" s="923"/>
      <c r="BG32" s="923"/>
      <c r="BH32" s="923"/>
      <c r="BI32" s="924"/>
      <c r="BJ32" s="210"/>
      <c r="BK32" s="210"/>
      <c r="BL32" s="210"/>
      <c r="BM32" s="210"/>
      <c r="BN32" s="210"/>
      <c r="BO32" s="219"/>
      <c r="BP32" s="219"/>
      <c r="BQ32" s="216">
        <v>26</v>
      </c>
      <c r="BR32" s="217"/>
      <c r="BS32" s="943" t="s">
        <v>569</v>
      </c>
      <c r="BT32" s="944"/>
      <c r="BU32" s="944"/>
      <c r="BV32" s="944"/>
      <c r="BW32" s="944"/>
      <c r="BX32" s="944"/>
      <c r="BY32" s="944"/>
      <c r="BZ32" s="944"/>
      <c r="CA32" s="944"/>
      <c r="CB32" s="944"/>
      <c r="CC32" s="944"/>
      <c r="CD32" s="944"/>
      <c r="CE32" s="944"/>
      <c r="CF32" s="944"/>
      <c r="CG32" s="965"/>
      <c r="CH32" s="940">
        <v>25</v>
      </c>
      <c r="CI32" s="941"/>
      <c r="CJ32" s="941"/>
      <c r="CK32" s="941"/>
      <c r="CL32" s="942"/>
      <c r="CM32" s="940">
        <v>7748</v>
      </c>
      <c r="CN32" s="941"/>
      <c r="CO32" s="941"/>
      <c r="CP32" s="941"/>
      <c r="CQ32" s="942"/>
      <c r="CR32" s="940">
        <v>4</v>
      </c>
      <c r="CS32" s="941"/>
      <c r="CT32" s="941"/>
      <c r="CU32" s="941"/>
      <c r="CV32" s="942"/>
      <c r="CW32" s="940" t="s">
        <v>541</v>
      </c>
      <c r="CX32" s="941"/>
      <c r="CY32" s="941"/>
      <c r="CZ32" s="941"/>
      <c r="DA32" s="942"/>
      <c r="DB32" s="940" t="s">
        <v>541</v>
      </c>
      <c r="DC32" s="941"/>
      <c r="DD32" s="941"/>
      <c r="DE32" s="941"/>
      <c r="DF32" s="942"/>
      <c r="DG32" s="940" t="s">
        <v>541</v>
      </c>
      <c r="DH32" s="941"/>
      <c r="DI32" s="941"/>
      <c r="DJ32" s="941"/>
      <c r="DK32" s="942"/>
      <c r="DL32" s="940" t="s">
        <v>541</v>
      </c>
      <c r="DM32" s="941"/>
      <c r="DN32" s="941"/>
      <c r="DO32" s="941"/>
      <c r="DP32" s="942"/>
      <c r="DQ32" s="940" t="s">
        <v>541</v>
      </c>
      <c r="DR32" s="941"/>
      <c r="DS32" s="941"/>
      <c r="DT32" s="941"/>
      <c r="DU32" s="942"/>
      <c r="DV32" s="943"/>
      <c r="DW32" s="944"/>
      <c r="DX32" s="944"/>
      <c r="DY32" s="944"/>
      <c r="DZ32" s="945"/>
      <c r="EA32" s="208"/>
    </row>
    <row r="33" spans="1:131" ht="26.25" customHeight="1" x14ac:dyDescent="0.2">
      <c r="A33" s="220">
        <v>6</v>
      </c>
      <c r="B33" s="990" t="s">
        <v>389</v>
      </c>
      <c r="C33" s="991"/>
      <c r="D33" s="991"/>
      <c r="E33" s="991"/>
      <c r="F33" s="991"/>
      <c r="G33" s="991"/>
      <c r="H33" s="991"/>
      <c r="I33" s="991"/>
      <c r="J33" s="991"/>
      <c r="K33" s="991"/>
      <c r="L33" s="991"/>
      <c r="M33" s="991"/>
      <c r="N33" s="991"/>
      <c r="O33" s="991"/>
      <c r="P33" s="992"/>
      <c r="Q33" s="996">
        <v>491</v>
      </c>
      <c r="R33" s="994"/>
      <c r="S33" s="994"/>
      <c r="T33" s="994"/>
      <c r="U33" s="994"/>
      <c r="V33" s="994">
        <v>450</v>
      </c>
      <c r="W33" s="994"/>
      <c r="X33" s="994"/>
      <c r="Y33" s="994"/>
      <c r="Z33" s="994"/>
      <c r="AA33" s="994">
        <v>41</v>
      </c>
      <c r="AB33" s="994"/>
      <c r="AC33" s="994"/>
      <c r="AD33" s="994"/>
      <c r="AE33" s="997"/>
      <c r="AF33" s="993">
        <v>0</v>
      </c>
      <c r="AG33" s="994"/>
      <c r="AH33" s="994"/>
      <c r="AI33" s="994"/>
      <c r="AJ33" s="995"/>
      <c r="AK33" s="931">
        <v>6</v>
      </c>
      <c r="AL33" s="922"/>
      <c r="AM33" s="922"/>
      <c r="AN33" s="922"/>
      <c r="AO33" s="922"/>
      <c r="AP33" s="922">
        <v>1709</v>
      </c>
      <c r="AQ33" s="922"/>
      <c r="AR33" s="922"/>
      <c r="AS33" s="922"/>
      <c r="AT33" s="922"/>
      <c r="AU33" s="922">
        <v>0</v>
      </c>
      <c r="AV33" s="922"/>
      <c r="AW33" s="922"/>
      <c r="AX33" s="922"/>
      <c r="AY33" s="922"/>
      <c r="AZ33" s="998" t="s">
        <v>481</v>
      </c>
      <c r="BA33" s="998"/>
      <c r="BB33" s="998"/>
      <c r="BC33" s="998"/>
      <c r="BD33" s="998"/>
      <c r="BE33" s="923" t="s">
        <v>390</v>
      </c>
      <c r="BF33" s="923"/>
      <c r="BG33" s="923"/>
      <c r="BH33" s="923"/>
      <c r="BI33" s="924"/>
      <c r="BJ33" s="210"/>
      <c r="BK33" s="210"/>
      <c r="BL33" s="210"/>
      <c r="BM33" s="210"/>
      <c r="BN33" s="210"/>
      <c r="BO33" s="219"/>
      <c r="BP33" s="219"/>
      <c r="BQ33" s="216">
        <v>27</v>
      </c>
      <c r="BR33" s="217"/>
      <c r="BS33" s="943" t="s">
        <v>570</v>
      </c>
      <c r="BT33" s="944"/>
      <c r="BU33" s="944"/>
      <c r="BV33" s="944"/>
      <c r="BW33" s="944"/>
      <c r="BX33" s="944"/>
      <c r="BY33" s="944"/>
      <c r="BZ33" s="944"/>
      <c r="CA33" s="944"/>
      <c r="CB33" s="944"/>
      <c r="CC33" s="944"/>
      <c r="CD33" s="944"/>
      <c r="CE33" s="944"/>
      <c r="CF33" s="944"/>
      <c r="CG33" s="965"/>
      <c r="CH33" s="940">
        <v>-10</v>
      </c>
      <c r="CI33" s="941"/>
      <c r="CJ33" s="941"/>
      <c r="CK33" s="941"/>
      <c r="CL33" s="942"/>
      <c r="CM33" s="940">
        <v>126</v>
      </c>
      <c r="CN33" s="941"/>
      <c r="CO33" s="941"/>
      <c r="CP33" s="941"/>
      <c r="CQ33" s="942"/>
      <c r="CR33" s="940">
        <v>95</v>
      </c>
      <c r="CS33" s="941"/>
      <c r="CT33" s="941"/>
      <c r="CU33" s="941"/>
      <c r="CV33" s="942"/>
      <c r="CW33" s="940" t="s">
        <v>541</v>
      </c>
      <c r="CX33" s="941"/>
      <c r="CY33" s="941"/>
      <c r="CZ33" s="941"/>
      <c r="DA33" s="942"/>
      <c r="DB33" s="940" t="s">
        <v>541</v>
      </c>
      <c r="DC33" s="941"/>
      <c r="DD33" s="941"/>
      <c r="DE33" s="941"/>
      <c r="DF33" s="942"/>
      <c r="DG33" s="940" t="s">
        <v>541</v>
      </c>
      <c r="DH33" s="941"/>
      <c r="DI33" s="941"/>
      <c r="DJ33" s="941"/>
      <c r="DK33" s="942"/>
      <c r="DL33" s="940" t="s">
        <v>541</v>
      </c>
      <c r="DM33" s="941"/>
      <c r="DN33" s="941"/>
      <c r="DO33" s="941"/>
      <c r="DP33" s="942"/>
      <c r="DQ33" s="940" t="s">
        <v>541</v>
      </c>
      <c r="DR33" s="941"/>
      <c r="DS33" s="941"/>
      <c r="DT33" s="941"/>
      <c r="DU33" s="942"/>
      <c r="DV33" s="943"/>
      <c r="DW33" s="944"/>
      <c r="DX33" s="944"/>
      <c r="DY33" s="944"/>
      <c r="DZ33" s="945"/>
      <c r="EA33" s="208"/>
    </row>
    <row r="34" spans="1:131" ht="26.25" customHeight="1" x14ac:dyDescent="0.2">
      <c r="A34" s="220">
        <v>7</v>
      </c>
      <c r="B34" s="990" t="s">
        <v>391</v>
      </c>
      <c r="C34" s="991"/>
      <c r="D34" s="991"/>
      <c r="E34" s="991"/>
      <c r="F34" s="991"/>
      <c r="G34" s="991"/>
      <c r="H34" s="991"/>
      <c r="I34" s="991"/>
      <c r="J34" s="991"/>
      <c r="K34" s="991"/>
      <c r="L34" s="991"/>
      <c r="M34" s="991"/>
      <c r="N34" s="991"/>
      <c r="O34" s="991"/>
      <c r="P34" s="992"/>
      <c r="Q34" s="996">
        <v>1203</v>
      </c>
      <c r="R34" s="994"/>
      <c r="S34" s="994"/>
      <c r="T34" s="994"/>
      <c r="U34" s="994"/>
      <c r="V34" s="994">
        <v>1169</v>
      </c>
      <c r="W34" s="994"/>
      <c r="X34" s="994"/>
      <c r="Y34" s="994"/>
      <c r="Z34" s="994"/>
      <c r="AA34" s="994">
        <v>34</v>
      </c>
      <c r="AB34" s="994"/>
      <c r="AC34" s="994"/>
      <c r="AD34" s="994"/>
      <c r="AE34" s="997"/>
      <c r="AF34" s="993">
        <v>0</v>
      </c>
      <c r="AG34" s="994"/>
      <c r="AH34" s="994"/>
      <c r="AI34" s="994"/>
      <c r="AJ34" s="995"/>
      <c r="AK34" s="931">
        <v>0</v>
      </c>
      <c r="AL34" s="922"/>
      <c r="AM34" s="922"/>
      <c r="AN34" s="922"/>
      <c r="AO34" s="922"/>
      <c r="AP34" s="922">
        <v>0</v>
      </c>
      <c r="AQ34" s="922"/>
      <c r="AR34" s="922"/>
      <c r="AS34" s="922"/>
      <c r="AT34" s="922"/>
      <c r="AU34" s="922">
        <v>0</v>
      </c>
      <c r="AV34" s="922"/>
      <c r="AW34" s="922"/>
      <c r="AX34" s="922"/>
      <c r="AY34" s="922"/>
      <c r="AZ34" s="998" t="s">
        <v>481</v>
      </c>
      <c r="BA34" s="998"/>
      <c r="BB34" s="998"/>
      <c r="BC34" s="998"/>
      <c r="BD34" s="998"/>
      <c r="BE34" s="923" t="s">
        <v>390</v>
      </c>
      <c r="BF34" s="923"/>
      <c r="BG34" s="923"/>
      <c r="BH34" s="923"/>
      <c r="BI34" s="924"/>
      <c r="BJ34" s="210"/>
      <c r="BK34" s="210"/>
      <c r="BL34" s="210"/>
      <c r="BM34" s="210"/>
      <c r="BN34" s="210"/>
      <c r="BO34" s="219"/>
      <c r="BP34" s="219"/>
      <c r="BQ34" s="216">
        <v>28</v>
      </c>
      <c r="BR34" s="217"/>
      <c r="BS34" s="943" t="s">
        <v>571</v>
      </c>
      <c r="BT34" s="944"/>
      <c r="BU34" s="944"/>
      <c r="BV34" s="944"/>
      <c r="BW34" s="944"/>
      <c r="BX34" s="944"/>
      <c r="BY34" s="944"/>
      <c r="BZ34" s="944"/>
      <c r="CA34" s="944"/>
      <c r="CB34" s="944"/>
      <c r="CC34" s="944"/>
      <c r="CD34" s="944"/>
      <c r="CE34" s="944"/>
      <c r="CF34" s="944"/>
      <c r="CG34" s="965"/>
      <c r="CH34" s="940">
        <v>4</v>
      </c>
      <c r="CI34" s="941"/>
      <c r="CJ34" s="941"/>
      <c r="CK34" s="941"/>
      <c r="CL34" s="942"/>
      <c r="CM34" s="940">
        <v>254</v>
      </c>
      <c r="CN34" s="941"/>
      <c r="CO34" s="941"/>
      <c r="CP34" s="941"/>
      <c r="CQ34" s="942"/>
      <c r="CR34" s="940">
        <v>208</v>
      </c>
      <c r="CS34" s="941"/>
      <c r="CT34" s="941"/>
      <c r="CU34" s="941"/>
      <c r="CV34" s="942"/>
      <c r="CW34" s="940">
        <v>262</v>
      </c>
      <c r="CX34" s="941"/>
      <c r="CY34" s="941"/>
      <c r="CZ34" s="941"/>
      <c r="DA34" s="942"/>
      <c r="DB34" s="940" t="s">
        <v>541</v>
      </c>
      <c r="DC34" s="941"/>
      <c r="DD34" s="941"/>
      <c r="DE34" s="941"/>
      <c r="DF34" s="942"/>
      <c r="DG34" s="940" t="s">
        <v>541</v>
      </c>
      <c r="DH34" s="941"/>
      <c r="DI34" s="941"/>
      <c r="DJ34" s="941"/>
      <c r="DK34" s="942"/>
      <c r="DL34" s="940" t="s">
        <v>541</v>
      </c>
      <c r="DM34" s="941"/>
      <c r="DN34" s="941"/>
      <c r="DO34" s="941"/>
      <c r="DP34" s="942"/>
      <c r="DQ34" s="940" t="s">
        <v>541</v>
      </c>
      <c r="DR34" s="941"/>
      <c r="DS34" s="941"/>
      <c r="DT34" s="941"/>
      <c r="DU34" s="942"/>
      <c r="DV34" s="943"/>
      <c r="DW34" s="944"/>
      <c r="DX34" s="944"/>
      <c r="DY34" s="944"/>
      <c r="DZ34" s="945"/>
      <c r="EA34" s="208"/>
    </row>
    <row r="35" spans="1:131" ht="26.25" customHeight="1" x14ac:dyDescent="0.2">
      <c r="A35" s="220">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19"/>
      <c r="BP35" s="219"/>
      <c r="BQ35" s="216">
        <v>29</v>
      </c>
      <c r="BR35" s="217"/>
      <c r="BS35" s="943" t="s">
        <v>572</v>
      </c>
      <c r="BT35" s="944"/>
      <c r="BU35" s="944"/>
      <c r="BV35" s="944"/>
      <c r="BW35" s="944"/>
      <c r="BX35" s="944"/>
      <c r="BY35" s="944"/>
      <c r="BZ35" s="944"/>
      <c r="CA35" s="944"/>
      <c r="CB35" s="944"/>
      <c r="CC35" s="944"/>
      <c r="CD35" s="944"/>
      <c r="CE35" s="944"/>
      <c r="CF35" s="944"/>
      <c r="CG35" s="965"/>
      <c r="CH35" s="940">
        <v>0</v>
      </c>
      <c r="CI35" s="941"/>
      <c r="CJ35" s="941"/>
      <c r="CK35" s="941"/>
      <c r="CL35" s="942"/>
      <c r="CM35" s="940">
        <v>649</v>
      </c>
      <c r="CN35" s="941"/>
      <c r="CO35" s="941"/>
      <c r="CP35" s="941"/>
      <c r="CQ35" s="942"/>
      <c r="CR35" s="940">
        <v>448</v>
      </c>
      <c r="CS35" s="941"/>
      <c r="CT35" s="941"/>
      <c r="CU35" s="941"/>
      <c r="CV35" s="942"/>
      <c r="CW35" s="940" t="s">
        <v>541</v>
      </c>
      <c r="CX35" s="941"/>
      <c r="CY35" s="941"/>
      <c r="CZ35" s="941"/>
      <c r="DA35" s="942"/>
      <c r="DB35" s="940" t="s">
        <v>541</v>
      </c>
      <c r="DC35" s="941"/>
      <c r="DD35" s="941"/>
      <c r="DE35" s="941"/>
      <c r="DF35" s="942"/>
      <c r="DG35" s="940" t="s">
        <v>541</v>
      </c>
      <c r="DH35" s="941"/>
      <c r="DI35" s="941"/>
      <c r="DJ35" s="941"/>
      <c r="DK35" s="942"/>
      <c r="DL35" s="940" t="s">
        <v>541</v>
      </c>
      <c r="DM35" s="941"/>
      <c r="DN35" s="941"/>
      <c r="DO35" s="941"/>
      <c r="DP35" s="942"/>
      <c r="DQ35" s="940" t="s">
        <v>541</v>
      </c>
      <c r="DR35" s="941"/>
      <c r="DS35" s="941"/>
      <c r="DT35" s="941"/>
      <c r="DU35" s="942"/>
      <c r="DV35" s="943"/>
      <c r="DW35" s="944"/>
      <c r="DX35" s="944"/>
      <c r="DY35" s="944"/>
      <c r="DZ35" s="945"/>
      <c r="EA35" s="208"/>
    </row>
    <row r="36" spans="1:131" ht="26.25" customHeight="1" x14ac:dyDescent="0.2">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c r="BS36" s="943" t="s">
        <v>573</v>
      </c>
      <c r="BT36" s="944"/>
      <c r="BU36" s="944"/>
      <c r="BV36" s="944"/>
      <c r="BW36" s="944"/>
      <c r="BX36" s="944"/>
      <c r="BY36" s="944"/>
      <c r="BZ36" s="944"/>
      <c r="CA36" s="944"/>
      <c r="CB36" s="944"/>
      <c r="CC36" s="944"/>
      <c r="CD36" s="944"/>
      <c r="CE36" s="944"/>
      <c r="CF36" s="944"/>
      <c r="CG36" s="965"/>
      <c r="CH36" s="940">
        <v>36</v>
      </c>
      <c r="CI36" s="941"/>
      <c r="CJ36" s="941"/>
      <c r="CK36" s="941"/>
      <c r="CL36" s="942"/>
      <c r="CM36" s="940">
        <v>275</v>
      </c>
      <c r="CN36" s="941"/>
      <c r="CO36" s="941"/>
      <c r="CP36" s="941"/>
      <c r="CQ36" s="942"/>
      <c r="CR36" s="940">
        <v>103</v>
      </c>
      <c r="CS36" s="941"/>
      <c r="CT36" s="941"/>
      <c r="CU36" s="941"/>
      <c r="CV36" s="942"/>
      <c r="CW36" s="940">
        <v>442</v>
      </c>
      <c r="CX36" s="941"/>
      <c r="CY36" s="941"/>
      <c r="CZ36" s="941"/>
      <c r="DA36" s="942"/>
      <c r="DB36" s="940" t="s">
        <v>541</v>
      </c>
      <c r="DC36" s="941"/>
      <c r="DD36" s="941"/>
      <c r="DE36" s="941"/>
      <c r="DF36" s="942"/>
      <c r="DG36" s="940" t="s">
        <v>541</v>
      </c>
      <c r="DH36" s="941"/>
      <c r="DI36" s="941"/>
      <c r="DJ36" s="941"/>
      <c r="DK36" s="942"/>
      <c r="DL36" s="940" t="s">
        <v>541</v>
      </c>
      <c r="DM36" s="941"/>
      <c r="DN36" s="941"/>
      <c r="DO36" s="941"/>
      <c r="DP36" s="942"/>
      <c r="DQ36" s="940" t="s">
        <v>541</v>
      </c>
      <c r="DR36" s="941"/>
      <c r="DS36" s="941"/>
      <c r="DT36" s="941"/>
      <c r="DU36" s="942"/>
      <c r="DV36" s="943"/>
      <c r="DW36" s="944"/>
      <c r="DX36" s="944"/>
      <c r="DY36" s="944"/>
      <c r="DZ36" s="945"/>
      <c r="EA36" s="208"/>
    </row>
    <row r="37" spans="1:131" ht="26.25" customHeight="1" x14ac:dyDescent="0.2">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c r="BS37" s="943" t="s">
        <v>574</v>
      </c>
      <c r="BT37" s="944"/>
      <c r="BU37" s="944"/>
      <c r="BV37" s="944"/>
      <c r="BW37" s="944"/>
      <c r="BX37" s="944"/>
      <c r="BY37" s="944"/>
      <c r="BZ37" s="944"/>
      <c r="CA37" s="944"/>
      <c r="CB37" s="944"/>
      <c r="CC37" s="944"/>
      <c r="CD37" s="944"/>
      <c r="CE37" s="944"/>
      <c r="CF37" s="944"/>
      <c r="CG37" s="965"/>
      <c r="CH37" s="940">
        <v>64</v>
      </c>
      <c r="CI37" s="941"/>
      <c r="CJ37" s="941"/>
      <c r="CK37" s="941"/>
      <c r="CL37" s="942"/>
      <c r="CM37" s="940">
        <v>376</v>
      </c>
      <c r="CN37" s="941"/>
      <c r="CO37" s="941"/>
      <c r="CP37" s="941"/>
      <c r="CQ37" s="942"/>
      <c r="CR37" s="940">
        <v>47</v>
      </c>
      <c r="CS37" s="941"/>
      <c r="CT37" s="941"/>
      <c r="CU37" s="941"/>
      <c r="CV37" s="942"/>
      <c r="CW37" s="940" t="s">
        <v>541</v>
      </c>
      <c r="CX37" s="941"/>
      <c r="CY37" s="941"/>
      <c r="CZ37" s="941"/>
      <c r="DA37" s="942"/>
      <c r="DB37" s="940" t="s">
        <v>541</v>
      </c>
      <c r="DC37" s="941"/>
      <c r="DD37" s="941"/>
      <c r="DE37" s="941"/>
      <c r="DF37" s="942"/>
      <c r="DG37" s="940" t="s">
        <v>541</v>
      </c>
      <c r="DH37" s="941"/>
      <c r="DI37" s="941"/>
      <c r="DJ37" s="941"/>
      <c r="DK37" s="942"/>
      <c r="DL37" s="940" t="s">
        <v>541</v>
      </c>
      <c r="DM37" s="941"/>
      <c r="DN37" s="941"/>
      <c r="DO37" s="941"/>
      <c r="DP37" s="942"/>
      <c r="DQ37" s="940" t="s">
        <v>541</v>
      </c>
      <c r="DR37" s="941"/>
      <c r="DS37" s="941"/>
      <c r="DT37" s="941"/>
      <c r="DU37" s="942"/>
      <c r="DV37" s="943"/>
      <c r="DW37" s="944"/>
      <c r="DX37" s="944"/>
      <c r="DY37" s="944"/>
      <c r="DZ37" s="945"/>
      <c r="EA37" s="208"/>
    </row>
    <row r="38" spans="1:131" ht="26.25" customHeight="1" x14ac:dyDescent="0.2">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c r="BS38" s="943" t="s">
        <v>575</v>
      </c>
      <c r="BT38" s="944"/>
      <c r="BU38" s="944"/>
      <c r="BV38" s="944"/>
      <c r="BW38" s="944"/>
      <c r="BX38" s="944"/>
      <c r="BY38" s="944"/>
      <c r="BZ38" s="944"/>
      <c r="CA38" s="944"/>
      <c r="CB38" s="944"/>
      <c r="CC38" s="944"/>
      <c r="CD38" s="944"/>
      <c r="CE38" s="944"/>
      <c r="CF38" s="944"/>
      <c r="CG38" s="965"/>
      <c r="CH38" s="940">
        <v>19</v>
      </c>
      <c r="CI38" s="941"/>
      <c r="CJ38" s="941"/>
      <c r="CK38" s="941"/>
      <c r="CL38" s="942"/>
      <c r="CM38" s="940">
        <v>140</v>
      </c>
      <c r="CN38" s="941"/>
      <c r="CO38" s="941"/>
      <c r="CP38" s="941"/>
      <c r="CQ38" s="942"/>
      <c r="CR38" s="940">
        <v>30</v>
      </c>
      <c r="CS38" s="941"/>
      <c r="CT38" s="941"/>
      <c r="CU38" s="941"/>
      <c r="CV38" s="942"/>
      <c r="CW38" s="940" t="s">
        <v>541</v>
      </c>
      <c r="CX38" s="941"/>
      <c r="CY38" s="941"/>
      <c r="CZ38" s="941"/>
      <c r="DA38" s="942"/>
      <c r="DB38" s="940" t="s">
        <v>541</v>
      </c>
      <c r="DC38" s="941"/>
      <c r="DD38" s="941"/>
      <c r="DE38" s="941"/>
      <c r="DF38" s="942"/>
      <c r="DG38" s="940" t="s">
        <v>541</v>
      </c>
      <c r="DH38" s="941"/>
      <c r="DI38" s="941"/>
      <c r="DJ38" s="941"/>
      <c r="DK38" s="942"/>
      <c r="DL38" s="940" t="s">
        <v>541</v>
      </c>
      <c r="DM38" s="941"/>
      <c r="DN38" s="941"/>
      <c r="DO38" s="941"/>
      <c r="DP38" s="942"/>
      <c r="DQ38" s="940" t="s">
        <v>541</v>
      </c>
      <c r="DR38" s="941"/>
      <c r="DS38" s="941"/>
      <c r="DT38" s="941"/>
      <c r="DU38" s="942"/>
      <c r="DV38" s="943"/>
      <c r="DW38" s="944"/>
      <c r="DX38" s="944"/>
      <c r="DY38" s="944"/>
      <c r="DZ38" s="945"/>
      <c r="EA38" s="208"/>
    </row>
    <row r="39" spans="1:131" ht="26.25" customHeight="1" x14ac:dyDescent="0.2">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t="s">
        <v>576</v>
      </c>
      <c r="BT39" s="944"/>
      <c r="BU39" s="944"/>
      <c r="BV39" s="944"/>
      <c r="BW39" s="944"/>
      <c r="BX39" s="944"/>
      <c r="BY39" s="944"/>
      <c r="BZ39" s="944"/>
      <c r="CA39" s="944"/>
      <c r="CB39" s="944"/>
      <c r="CC39" s="944"/>
      <c r="CD39" s="944"/>
      <c r="CE39" s="944"/>
      <c r="CF39" s="944"/>
      <c r="CG39" s="965"/>
      <c r="CH39" s="940">
        <v>9</v>
      </c>
      <c r="CI39" s="941"/>
      <c r="CJ39" s="941"/>
      <c r="CK39" s="941"/>
      <c r="CL39" s="942"/>
      <c r="CM39" s="940">
        <v>65</v>
      </c>
      <c r="CN39" s="941"/>
      <c r="CO39" s="941"/>
      <c r="CP39" s="941"/>
      <c r="CQ39" s="942"/>
      <c r="CR39" s="940">
        <v>13</v>
      </c>
      <c r="CS39" s="941"/>
      <c r="CT39" s="941"/>
      <c r="CU39" s="941"/>
      <c r="CV39" s="942"/>
      <c r="CW39" s="940" t="s">
        <v>541</v>
      </c>
      <c r="CX39" s="941"/>
      <c r="CY39" s="941"/>
      <c r="CZ39" s="941"/>
      <c r="DA39" s="942"/>
      <c r="DB39" s="940" t="s">
        <v>541</v>
      </c>
      <c r="DC39" s="941"/>
      <c r="DD39" s="941"/>
      <c r="DE39" s="941"/>
      <c r="DF39" s="942"/>
      <c r="DG39" s="940" t="s">
        <v>541</v>
      </c>
      <c r="DH39" s="941"/>
      <c r="DI39" s="941"/>
      <c r="DJ39" s="941"/>
      <c r="DK39" s="942"/>
      <c r="DL39" s="940" t="s">
        <v>541</v>
      </c>
      <c r="DM39" s="941"/>
      <c r="DN39" s="941"/>
      <c r="DO39" s="941"/>
      <c r="DP39" s="942"/>
      <c r="DQ39" s="940" t="s">
        <v>541</v>
      </c>
      <c r="DR39" s="941"/>
      <c r="DS39" s="941"/>
      <c r="DT39" s="941"/>
      <c r="DU39" s="942"/>
      <c r="DV39" s="943"/>
      <c r="DW39" s="944"/>
      <c r="DX39" s="944"/>
      <c r="DY39" s="944"/>
      <c r="DZ39" s="945"/>
      <c r="EA39" s="208"/>
    </row>
    <row r="40" spans="1:131" ht="26.25" customHeight="1" x14ac:dyDescent="0.2">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t="s">
        <v>577</v>
      </c>
      <c r="BT40" s="944"/>
      <c r="BU40" s="944"/>
      <c r="BV40" s="944"/>
      <c r="BW40" s="944"/>
      <c r="BX40" s="944"/>
      <c r="BY40" s="944"/>
      <c r="BZ40" s="944"/>
      <c r="CA40" s="944"/>
      <c r="CB40" s="944"/>
      <c r="CC40" s="944"/>
      <c r="CD40" s="944"/>
      <c r="CE40" s="944"/>
      <c r="CF40" s="944"/>
      <c r="CG40" s="965"/>
      <c r="CH40" s="940">
        <v>11</v>
      </c>
      <c r="CI40" s="941"/>
      <c r="CJ40" s="941"/>
      <c r="CK40" s="941"/>
      <c r="CL40" s="942"/>
      <c r="CM40" s="940">
        <v>141</v>
      </c>
      <c r="CN40" s="941"/>
      <c r="CO40" s="941"/>
      <c r="CP40" s="941"/>
      <c r="CQ40" s="942"/>
      <c r="CR40" s="940">
        <v>34</v>
      </c>
      <c r="CS40" s="941"/>
      <c r="CT40" s="941"/>
      <c r="CU40" s="941"/>
      <c r="CV40" s="942"/>
      <c r="CW40" s="940" t="s">
        <v>541</v>
      </c>
      <c r="CX40" s="941"/>
      <c r="CY40" s="941"/>
      <c r="CZ40" s="941"/>
      <c r="DA40" s="942"/>
      <c r="DB40" s="940" t="s">
        <v>541</v>
      </c>
      <c r="DC40" s="941"/>
      <c r="DD40" s="941"/>
      <c r="DE40" s="941"/>
      <c r="DF40" s="942"/>
      <c r="DG40" s="940" t="s">
        <v>541</v>
      </c>
      <c r="DH40" s="941"/>
      <c r="DI40" s="941"/>
      <c r="DJ40" s="941"/>
      <c r="DK40" s="942"/>
      <c r="DL40" s="940" t="s">
        <v>541</v>
      </c>
      <c r="DM40" s="941"/>
      <c r="DN40" s="941"/>
      <c r="DO40" s="941"/>
      <c r="DP40" s="942"/>
      <c r="DQ40" s="940" t="s">
        <v>541</v>
      </c>
      <c r="DR40" s="941"/>
      <c r="DS40" s="941"/>
      <c r="DT40" s="941"/>
      <c r="DU40" s="942"/>
      <c r="DV40" s="943"/>
      <c r="DW40" s="944"/>
      <c r="DX40" s="944"/>
      <c r="DY40" s="944"/>
      <c r="DZ40" s="945"/>
      <c r="EA40" s="208"/>
    </row>
    <row r="41" spans="1:131" ht="26.25" customHeight="1" x14ac:dyDescent="0.2">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t="s">
        <v>578</v>
      </c>
      <c r="BT41" s="944"/>
      <c r="BU41" s="944"/>
      <c r="BV41" s="944"/>
      <c r="BW41" s="944"/>
      <c r="BX41" s="944"/>
      <c r="BY41" s="944"/>
      <c r="BZ41" s="944"/>
      <c r="CA41" s="944"/>
      <c r="CB41" s="944"/>
      <c r="CC41" s="944"/>
      <c r="CD41" s="944"/>
      <c r="CE41" s="944"/>
      <c r="CF41" s="944"/>
      <c r="CG41" s="965"/>
      <c r="CH41" s="940">
        <v>16</v>
      </c>
      <c r="CI41" s="941"/>
      <c r="CJ41" s="941"/>
      <c r="CK41" s="941"/>
      <c r="CL41" s="942"/>
      <c r="CM41" s="940">
        <v>162</v>
      </c>
      <c r="CN41" s="941"/>
      <c r="CO41" s="941"/>
      <c r="CP41" s="941"/>
      <c r="CQ41" s="942"/>
      <c r="CR41" s="940">
        <v>33</v>
      </c>
      <c r="CS41" s="941"/>
      <c r="CT41" s="941"/>
      <c r="CU41" s="941"/>
      <c r="CV41" s="942"/>
      <c r="CW41" s="940" t="s">
        <v>541</v>
      </c>
      <c r="CX41" s="941"/>
      <c r="CY41" s="941"/>
      <c r="CZ41" s="941"/>
      <c r="DA41" s="942"/>
      <c r="DB41" s="940" t="s">
        <v>541</v>
      </c>
      <c r="DC41" s="941"/>
      <c r="DD41" s="941"/>
      <c r="DE41" s="941"/>
      <c r="DF41" s="942"/>
      <c r="DG41" s="940" t="s">
        <v>541</v>
      </c>
      <c r="DH41" s="941"/>
      <c r="DI41" s="941"/>
      <c r="DJ41" s="941"/>
      <c r="DK41" s="942"/>
      <c r="DL41" s="940" t="s">
        <v>541</v>
      </c>
      <c r="DM41" s="941"/>
      <c r="DN41" s="941"/>
      <c r="DO41" s="941"/>
      <c r="DP41" s="942"/>
      <c r="DQ41" s="940" t="s">
        <v>541</v>
      </c>
      <c r="DR41" s="941"/>
      <c r="DS41" s="941"/>
      <c r="DT41" s="941"/>
      <c r="DU41" s="942"/>
      <c r="DV41" s="943"/>
      <c r="DW41" s="944"/>
      <c r="DX41" s="944"/>
      <c r="DY41" s="944"/>
      <c r="DZ41" s="945"/>
      <c r="EA41" s="208"/>
    </row>
    <row r="42" spans="1:131" ht="26.25" customHeight="1" x14ac:dyDescent="0.2">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t="s">
        <v>579</v>
      </c>
      <c r="BT42" s="944"/>
      <c r="BU42" s="944"/>
      <c r="BV42" s="944"/>
      <c r="BW42" s="944"/>
      <c r="BX42" s="944"/>
      <c r="BY42" s="944"/>
      <c r="BZ42" s="944"/>
      <c r="CA42" s="944"/>
      <c r="CB42" s="944"/>
      <c r="CC42" s="944"/>
      <c r="CD42" s="944"/>
      <c r="CE42" s="944"/>
      <c r="CF42" s="944"/>
      <c r="CG42" s="965"/>
      <c r="CH42" s="940">
        <v>10</v>
      </c>
      <c r="CI42" s="941"/>
      <c r="CJ42" s="941"/>
      <c r="CK42" s="941"/>
      <c r="CL42" s="942"/>
      <c r="CM42" s="940">
        <v>78</v>
      </c>
      <c r="CN42" s="941"/>
      <c r="CO42" s="941"/>
      <c r="CP42" s="941"/>
      <c r="CQ42" s="942"/>
      <c r="CR42" s="940">
        <v>13</v>
      </c>
      <c r="CS42" s="941"/>
      <c r="CT42" s="941"/>
      <c r="CU42" s="941"/>
      <c r="CV42" s="942"/>
      <c r="CW42" s="940" t="s">
        <v>541</v>
      </c>
      <c r="CX42" s="941"/>
      <c r="CY42" s="941"/>
      <c r="CZ42" s="941"/>
      <c r="DA42" s="942"/>
      <c r="DB42" s="940" t="s">
        <v>541</v>
      </c>
      <c r="DC42" s="941"/>
      <c r="DD42" s="941"/>
      <c r="DE42" s="941"/>
      <c r="DF42" s="942"/>
      <c r="DG42" s="940" t="s">
        <v>541</v>
      </c>
      <c r="DH42" s="941"/>
      <c r="DI42" s="941"/>
      <c r="DJ42" s="941"/>
      <c r="DK42" s="942"/>
      <c r="DL42" s="940" t="s">
        <v>541</v>
      </c>
      <c r="DM42" s="941"/>
      <c r="DN42" s="941"/>
      <c r="DO42" s="941"/>
      <c r="DP42" s="942"/>
      <c r="DQ42" s="940" t="s">
        <v>541</v>
      </c>
      <c r="DR42" s="941"/>
      <c r="DS42" s="941"/>
      <c r="DT42" s="941"/>
      <c r="DU42" s="942"/>
      <c r="DV42" s="943"/>
      <c r="DW42" s="944"/>
      <c r="DX42" s="944"/>
      <c r="DY42" s="944"/>
      <c r="DZ42" s="945"/>
      <c r="EA42" s="208"/>
    </row>
    <row r="43" spans="1:131" ht="26.25" customHeight="1" x14ac:dyDescent="0.2">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t="s">
        <v>580</v>
      </c>
      <c r="BT43" s="944"/>
      <c r="BU43" s="944"/>
      <c r="BV43" s="944"/>
      <c r="BW43" s="944"/>
      <c r="BX43" s="944"/>
      <c r="BY43" s="944"/>
      <c r="BZ43" s="944"/>
      <c r="CA43" s="944"/>
      <c r="CB43" s="944"/>
      <c r="CC43" s="944"/>
      <c r="CD43" s="944"/>
      <c r="CE43" s="944"/>
      <c r="CF43" s="944"/>
      <c r="CG43" s="965"/>
      <c r="CH43" s="940">
        <v>-329</v>
      </c>
      <c r="CI43" s="941"/>
      <c r="CJ43" s="941"/>
      <c r="CK43" s="941"/>
      <c r="CL43" s="942"/>
      <c r="CM43" s="940">
        <v>694</v>
      </c>
      <c r="CN43" s="941"/>
      <c r="CO43" s="941"/>
      <c r="CP43" s="941"/>
      <c r="CQ43" s="942"/>
      <c r="CR43" s="940">
        <v>500</v>
      </c>
      <c r="CS43" s="941"/>
      <c r="CT43" s="941"/>
      <c r="CU43" s="941"/>
      <c r="CV43" s="942"/>
      <c r="CW43" s="940">
        <v>249</v>
      </c>
      <c r="CX43" s="941"/>
      <c r="CY43" s="941"/>
      <c r="CZ43" s="941"/>
      <c r="DA43" s="942"/>
      <c r="DB43" s="940" t="s">
        <v>541</v>
      </c>
      <c r="DC43" s="941"/>
      <c r="DD43" s="941"/>
      <c r="DE43" s="941"/>
      <c r="DF43" s="942"/>
      <c r="DG43" s="940" t="s">
        <v>541</v>
      </c>
      <c r="DH43" s="941"/>
      <c r="DI43" s="941"/>
      <c r="DJ43" s="941"/>
      <c r="DK43" s="942"/>
      <c r="DL43" s="940" t="s">
        <v>541</v>
      </c>
      <c r="DM43" s="941"/>
      <c r="DN43" s="941"/>
      <c r="DO43" s="941"/>
      <c r="DP43" s="942"/>
      <c r="DQ43" s="940" t="s">
        <v>541</v>
      </c>
      <c r="DR43" s="941"/>
      <c r="DS43" s="941"/>
      <c r="DT43" s="941"/>
      <c r="DU43" s="942"/>
      <c r="DV43" s="943"/>
      <c r="DW43" s="944"/>
      <c r="DX43" s="944"/>
      <c r="DY43" s="944"/>
      <c r="DZ43" s="945"/>
      <c r="EA43" s="208"/>
    </row>
    <row r="44" spans="1:131" ht="26.25" customHeight="1" x14ac:dyDescent="0.2">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t="s">
        <v>581</v>
      </c>
      <c r="BT44" s="944"/>
      <c r="BU44" s="944"/>
      <c r="BV44" s="944"/>
      <c r="BW44" s="944"/>
      <c r="BX44" s="944"/>
      <c r="BY44" s="944"/>
      <c r="BZ44" s="944"/>
      <c r="CA44" s="944"/>
      <c r="CB44" s="944"/>
      <c r="CC44" s="944"/>
      <c r="CD44" s="944"/>
      <c r="CE44" s="944"/>
      <c r="CF44" s="944"/>
      <c r="CG44" s="965"/>
      <c r="CH44" s="940" t="s">
        <v>585</v>
      </c>
      <c r="CI44" s="941"/>
      <c r="CJ44" s="941"/>
      <c r="CK44" s="941"/>
      <c r="CL44" s="942"/>
      <c r="CM44" s="940" t="s">
        <v>586</v>
      </c>
      <c r="CN44" s="941"/>
      <c r="CO44" s="941"/>
      <c r="CP44" s="941"/>
      <c r="CQ44" s="942"/>
      <c r="CR44" s="940">
        <v>50</v>
      </c>
      <c r="CS44" s="941"/>
      <c r="CT44" s="941"/>
      <c r="CU44" s="941"/>
      <c r="CV44" s="942"/>
      <c r="CW44" s="940" t="s">
        <v>541</v>
      </c>
      <c r="CX44" s="941"/>
      <c r="CY44" s="941"/>
      <c r="CZ44" s="941"/>
      <c r="DA44" s="942"/>
      <c r="DB44" s="940" t="s">
        <v>541</v>
      </c>
      <c r="DC44" s="941"/>
      <c r="DD44" s="941"/>
      <c r="DE44" s="941"/>
      <c r="DF44" s="942"/>
      <c r="DG44" s="940" t="s">
        <v>541</v>
      </c>
      <c r="DH44" s="941"/>
      <c r="DI44" s="941"/>
      <c r="DJ44" s="941"/>
      <c r="DK44" s="942"/>
      <c r="DL44" s="940" t="s">
        <v>541</v>
      </c>
      <c r="DM44" s="941"/>
      <c r="DN44" s="941"/>
      <c r="DO44" s="941"/>
      <c r="DP44" s="942"/>
      <c r="DQ44" s="940" t="s">
        <v>541</v>
      </c>
      <c r="DR44" s="941"/>
      <c r="DS44" s="941"/>
      <c r="DT44" s="941"/>
      <c r="DU44" s="942"/>
      <c r="DV44" s="943"/>
      <c r="DW44" s="944"/>
      <c r="DX44" s="944"/>
      <c r="DY44" s="944"/>
      <c r="DZ44" s="945"/>
      <c r="EA44" s="208"/>
    </row>
    <row r="45" spans="1:131" ht="26.25" customHeight="1" x14ac:dyDescent="0.2">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392</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8" t="s">
        <v>371</v>
      </c>
      <c r="B63" s="888" t="s">
        <v>393</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13798</v>
      </c>
      <c r="AG63" s="910"/>
      <c r="AH63" s="910"/>
      <c r="AI63" s="910"/>
      <c r="AJ63" s="973"/>
      <c r="AK63" s="974"/>
      <c r="AL63" s="914"/>
      <c r="AM63" s="914"/>
      <c r="AN63" s="914"/>
      <c r="AO63" s="914"/>
      <c r="AP63" s="910">
        <v>13347</v>
      </c>
      <c r="AQ63" s="910"/>
      <c r="AR63" s="910"/>
      <c r="AS63" s="910"/>
      <c r="AT63" s="910"/>
      <c r="AU63" s="910">
        <v>8641</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394</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395</v>
      </c>
      <c r="B66" s="947"/>
      <c r="C66" s="947"/>
      <c r="D66" s="947"/>
      <c r="E66" s="947"/>
      <c r="F66" s="947"/>
      <c r="G66" s="947"/>
      <c r="H66" s="947"/>
      <c r="I66" s="947"/>
      <c r="J66" s="947"/>
      <c r="K66" s="947"/>
      <c r="L66" s="947"/>
      <c r="M66" s="947"/>
      <c r="N66" s="947"/>
      <c r="O66" s="947"/>
      <c r="P66" s="948"/>
      <c r="Q66" s="952" t="s">
        <v>375</v>
      </c>
      <c r="R66" s="953"/>
      <c r="S66" s="953"/>
      <c r="T66" s="953"/>
      <c r="U66" s="954"/>
      <c r="V66" s="952" t="s">
        <v>376</v>
      </c>
      <c r="W66" s="953"/>
      <c r="X66" s="953"/>
      <c r="Y66" s="953"/>
      <c r="Z66" s="954"/>
      <c r="AA66" s="952" t="s">
        <v>377</v>
      </c>
      <c r="AB66" s="953"/>
      <c r="AC66" s="953"/>
      <c r="AD66" s="953"/>
      <c r="AE66" s="954"/>
      <c r="AF66" s="958" t="s">
        <v>378</v>
      </c>
      <c r="AG66" s="959"/>
      <c r="AH66" s="959"/>
      <c r="AI66" s="959"/>
      <c r="AJ66" s="960"/>
      <c r="AK66" s="952" t="s">
        <v>379</v>
      </c>
      <c r="AL66" s="947"/>
      <c r="AM66" s="947"/>
      <c r="AN66" s="947"/>
      <c r="AO66" s="948"/>
      <c r="AP66" s="952" t="s">
        <v>380</v>
      </c>
      <c r="AQ66" s="953"/>
      <c r="AR66" s="953"/>
      <c r="AS66" s="953"/>
      <c r="AT66" s="954"/>
      <c r="AU66" s="952" t="s">
        <v>396</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4">
        <v>1</v>
      </c>
      <c r="B68" s="936" t="s">
        <v>542</v>
      </c>
      <c r="C68" s="937"/>
      <c r="D68" s="937"/>
      <c r="E68" s="937"/>
      <c r="F68" s="937"/>
      <c r="G68" s="937"/>
      <c r="H68" s="937"/>
      <c r="I68" s="937"/>
      <c r="J68" s="937"/>
      <c r="K68" s="937"/>
      <c r="L68" s="937"/>
      <c r="M68" s="937"/>
      <c r="N68" s="937"/>
      <c r="O68" s="937"/>
      <c r="P68" s="938"/>
      <c r="Q68" s="939">
        <v>24589</v>
      </c>
      <c r="R68" s="933"/>
      <c r="S68" s="933"/>
      <c r="T68" s="933"/>
      <c r="U68" s="933"/>
      <c r="V68" s="933">
        <v>25863</v>
      </c>
      <c r="W68" s="933"/>
      <c r="X68" s="933"/>
      <c r="Y68" s="933"/>
      <c r="Z68" s="933"/>
      <c r="AA68" s="933">
        <v>-1274</v>
      </c>
      <c r="AB68" s="933"/>
      <c r="AC68" s="933"/>
      <c r="AD68" s="933"/>
      <c r="AE68" s="933"/>
      <c r="AF68" s="933">
        <v>11306</v>
      </c>
      <c r="AG68" s="933"/>
      <c r="AH68" s="933"/>
      <c r="AI68" s="933"/>
      <c r="AJ68" s="933"/>
      <c r="AK68" s="933">
        <v>2379</v>
      </c>
      <c r="AL68" s="933"/>
      <c r="AM68" s="933"/>
      <c r="AN68" s="933"/>
      <c r="AO68" s="933"/>
      <c r="AP68" s="933">
        <v>17030</v>
      </c>
      <c r="AQ68" s="933"/>
      <c r="AR68" s="933"/>
      <c r="AS68" s="933"/>
      <c r="AT68" s="933"/>
      <c r="AU68" s="933">
        <v>5598</v>
      </c>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6">
        <v>2</v>
      </c>
      <c r="B69" s="925" t="s">
        <v>543</v>
      </c>
      <c r="C69" s="926"/>
      <c r="D69" s="926"/>
      <c r="E69" s="926"/>
      <c r="F69" s="926"/>
      <c r="G69" s="926"/>
      <c r="H69" s="926"/>
      <c r="I69" s="926"/>
      <c r="J69" s="926"/>
      <c r="K69" s="926"/>
      <c r="L69" s="926"/>
      <c r="M69" s="926"/>
      <c r="N69" s="926"/>
      <c r="O69" s="926"/>
      <c r="P69" s="927"/>
      <c r="Q69" s="928">
        <v>103224</v>
      </c>
      <c r="R69" s="922"/>
      <c r="S69" s="922"/>
      <c r="T69" s="922"/>
      <c r="U69" s="922"/>
      <c r="V69" s="922">
        <v>103102</v>
      </c>
      <c r="W69" s="922"/>
      <c r="X69" s="922"/>
      <c r="Y69" s="922"/>
      <c r="Z69" s="922"/>
      <c r="AA69" s="922">
        <v>122</v>
      </c>
      <c r="AB69" s="922"/>
      <c r="AC69" s="922"/>
      <c r="AD69" s="922"/>
      <c r="AE69" s="922"/>
      <c r="AF69" s="922">
        <v>108</v>
      </c>
      <c r="AG69" s="922"/>
      <c r="AH69" s="922"/>
      <c r="AI69" s="922"/>
      <c r="AJ69" s="922"/>
      <c r="AK69" s="922" t="s">
        <v>541</v>
      </c>
      <c r="AL69" s="922"/>
      <c r="AM69" s="922"/>
      <c r="AN69" s="922"/>
      <c r="AO69" s="922"/>
      <c r="AP69" s="922" t="s">
        <v>541</v>
      </c>
      <c r="AQ69" s="922"/>
      <c r="AR69" s="922"/>
      <c r="AS69" s="922"/>
      <c r="AT69" s="922"/>
      <c r="AU69" s="922" t="s">
        <v>541</v>
      </c>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8" t="s">
        <v>371</v>
      </c>
      <c r="B88" s="888" t="s">
        <v>397</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11414</v>
      </c>
      <c r="AG88" s="910"/>
      <c r="AH88" s="910"/>
      <c r="AI88" s="910"/>
      <c r="AJ88" s="910"/>
      <c r="AK88" s="914"/>
      <c r="AL88" s="914"/>
      <c r="AM88" s="914"/>
      <c r="AN88" s="914"/>
      <c r="AO88" s="914"/>
      <c r="AP88" s="910">
        <v>17030</v>
      </c>
      <c r="AQ88" s="910"/>
      <c r="AR88" s="910"/>
      <c r="AS88" s="910"/>
      <c r="AT88" s="910"/>
      <c r="AU88" s="910">
        <v>5598</v>
      </c>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371</v>
      </c>
      <c r="BR102" s="888" t="s">
        <v>398</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29656</v>
      </c>
      <c r="CS102" s="904"/>
      <c r="CT102" s="904"/>
      <c r="CU102" s="904"/>
      <c r="CV102" s="905"/>
      <c r="CW102" s="903">
        <v>11587</v>
      </c>
      <c r="CX102" s="904"/>
      <c r="CY102" s="904"/>
      <c r="CZ102" s="904"/>
      <c r="DA102" s="905"/>
      <c r="DB102" s="903">
        <v>32712</v>
      </c>
      <c r="DC102" s="904"/>
      <c r="DD102" s="904"/>
      <c r="DE102" s="904"/>
      <c r="DF102" s="905"/>
      <c r="DG102" s="903" t="s">
        <v>541</v>
      </c>
      <c r="DH102" s="904"/>
      <c r="DI102" s="904"/>
      <c r="DJ102" s="904"/>
      <c r="DK102" s="905"/>
      <c r="DL102" s="903">
        <v>3306</v>
      </c>
      <c r="DM102" s="904"/>
      <c r="DN102" s="904"/>
      <c r="DO102" s="904"/>
      <c r="DP102" s="905"/>
      <c r="DQ102" s="903">
        <v>3306</v>
      </c>
      <c r="DR102" s="904"/>
      <c r="DS102" s="904"/>
      <c r="DT102" s="904"/>
      <c r="DU102" s="905"/>
      <c r="DV102" s="888"/>
      <c r="DW102" s="889"/>
      <c r="DX102" s="889"/>
      <c r="DY102" s="889"/>
      <c r="DZ102" s="890"/>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399</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400</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401</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402</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403</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404</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405</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406</v>
      </c>
      <c r="AB109" s="847"/>
      <c r="AC109" s="847"/>
      <c r="AD109" s="847"/>
      <c r="AE109" s="848"/>
      <c r="AF109" s="849" t="s">
        <v>299</v>
      </c>
      <c r="AG109" s="847"/>
      <c r="AH109" s="847"/>
      <c r="AI109" s="847"/>
      <c r="AJ109" s="848"/>
      <c r="AK109" s="849" t="s">
        <v>298</v>
      </c>
      <c r="AL109" s="847"/>
      <c r="AM109" s="847"/>
      <c r="AN109" s="847"/>
      <c r="AO109" s="848"/>
      <c r="AP109" s="849" t="s">
        <v>407</v>
      </c>
      <c r="AQ109" s="847"/>
      <c r="AR109" s="847"/>
      <c r="AS109" s="847"/>
      <c r="AT109" s="880"/>
      <c r="AU109" s="846" t="s">
        <v>405</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406</v>
      </c>
      <c r="BR109" s="847"/>
      <c r="BS109" s="847"/>
      <c r="BT109" s="847"/>
      <c r="BU109" s="848"/>
      <c r="BV109" s="849" t="s">
        <v>299</v>
      </c>
      <c r="BW109" s="847"/>
      <c r="BX109" s="847"/>
      <c r="BY109" s="847"/>
      <c r="BZ109" s="848"/>
      <c r="CA109" s="849" t="s">
        <v>298</v>
      </c>
      <c r="CB109" s="847"/>
      <c r="CC109" s="847"/>
      <c r="CD109" s="847"/>
      <c r="CE109" s="848"/>
      <c r="CF109" s="887" t="s">
        <v>407</v>
      </c>
      <c r="CG109" s="887"/>
      <c r="CH109" s="887"/>
      <c r="CI109" s="887"/>
      <c r="CJ109" s="887"/>
      <c r="CK109" s="849" t="s">
        <v>408</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406</v>
      </c>
      <c r="DH109" s="847"/>
      <c r="DI109" s="847"/>
      <c r="DJ109" s="847"/>
      <c r="DK109" s="848"/>
      <c r="DL109" s="849" t="s">
        <v>299</v>
      </c>
      <c r="DM109" s="847"/>
      <c r="DN109" s="847"/>
      <c r="DO109" s="847"/>
      <c r="DP109" s="848"/>
      <c r="DQ109" s="849" t="s">
        <v>298</v>
      </c>
      <c r="DR109" s="847"/>
      <c r="DS109" s="847"/>
      <c r="DT109" s="847"/>
      <c r="DU109" s="848"/>
      <c r="DV109" s="849" t="s">
        <v>407</v>
      </c>
      <c r="DW109" s="847"/>
      <c r="DX109" s="847"/>
      <c r="DY109" s="847"/>
      <c r="DZ109" s="880"/>
    </row>
    <row r="110" spans="1:131" s="208" customFormat="1" ht="26.25" customHeight="1" x14ac:dyDescent="0.2">
      <c r="A110" s="756" t="s">
        <v>409</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56453998</v>
      </c>
      <c r="AB110" s="840"/>
      <c r="AC110" s="840"/>
      <c r="AD110" s="840"/>
      <c r="AE110" s="841"/>
      <c r="AF110" s="842">
        <v>58636307</v>
      </c>
      <c r="AG110" s="840"/>
      <c r="AH110" s="840"/>
      <c r="AI110" s="840"/>
      <c r="AJ110" s="841"/>
      <c r="AK110" s="842">
        <v>56256906</v>
      </c>
      <c r="AL110" s="840"/>
      <c r="AM110" s="840"/>
      <c r="AN110" s="840"/>
      <c r="AO110" s="841"/>
      <c r="AP110" s="843">
        <v>24.2</v>
      </c>
      <c r="AQ110" s="844"/>
      <c r="AR110" s="844"/>
      <c r="AS110" s="844"/>
      <c r="AT110" s="845"/>
      <c r="AU110" s="881" t="s">
        <v>70</v>
      </c>
      <c r="AV110" s="882"/>
      <c r="AW110" s="882"/>
      <c r="AX110" s="882"/>
      <c r="AY110" s="882"/>
      <c r="AZ110" s="808" t="s">
        <v>410</v>
      </c>
      <c r="BA110" s="757"/>
      <c r="BB110" s="757"/>
      <c r="BC110" s="757"/>
      <c r="BD110" s="757"/>
      <c r="BE110" s="757"/>
      <c r="BF110" s="757"/>
      <c r="BG110" s="757"/>
      <c r="BH110" s="757"/>
      <c r="BI110" s="757"/>
      <c r="BJ110" s="757"/>
      <c r="BK110" s="757"/>
      <c r="BL110" s="757"/>
      <c r="BM110" s="757"/>
      <c r="BN110" s="757"/>
      <c r="BO110" s="757"/>
      <c r="BP110" s="758"/>
      <c r="BQ110" s="809">
        <v>924723099</v>
      </c>
      <c r="BR110" s="791"/>
      <c r="BS110" s="791"/>
      <c r="BT110" s="791"/>
      <c r="BU110" s="791"/>
      <c r="BV110" s="791">
        <v>916720880</v>
      </c>
      <c r="BW110" s="791"/>
      <c r="BX110" s="791"/>
      <c r="BY110" s="791"/>
      <c r="BZ110" s="791"/>
      <c r="CA110" s="791">
        <v>912396789</v>
      </c>
      <c r="CB110" s="791"/>
      <c r="CC110" s="791"/>
      <c r="CD110" s="791"/>
      <c r="CE110" s="791"/>
      <c r="CF110" s="818">
        <v>393</v>
      </c>
      <c r="CG110" s="819"/>
      <c r="CH110" s="819"/>
      <c r="CI110" s="819"/>
      <c r="CJ110" s="819"/>
      <c r="CK110" s="877" t="s">
        <v>411</v>
      </c>
      <c r="CL110" s="768"/>
      <c r="CM110" s="808" t="s">
        <v>412</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413</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v>874372</v>
      </c>
      <c r="AB111" s="871"/>
      <c r="AC111" s="871"/>
      <c r="AD111" s="871"/>
      <c r="AE111" s="872"/>
      <c r="AF111" s="873">
        <v>1177729</v>
      </c>
      <c r="AG111" s="871"/>
      <c r="AH111" s="871"/>
      <c r="AI111" s="871"/>
      <c r="AJ111" s="872"/>
      <c r="AK111" s="873">
        <v>487804</v>
      </c>
      <c r="AL111" s="871"/>
      <c r="AM111" s="871"/>
      <c r="AN111" s="871"/>
      <c r="AO111" s="872"/>
      <c r="AP111" s="874">
        <v>0.2</v>
      </c>
      <c r="AQ111" s="875"/>
      <c r="AR111" s="875"/>
      <c r="AS111" s="875"/>
      <c r="AT111" s="876"/>
      <c r="AU111" s="883"/>
      <c r="AV111" s="884"/>
      <c r="AW111" s="884"/>
      <c r="AX111" s="884"/>
      <c r="AY111" s="884"/>
      <c r="AZ111" s="764" t="s">
        <v>414</v>
      </c>
      <c r="BA111" s="701"/>
      <c r="BB111" s="701"/>
      <c r="BC111" s="701"/>
      <c r="BD111" s="701"/>
      <c r="BE111" s="701"/>
      <c r="BF111" s="701"/>
      <c r="BG111" s="701"/>
      <c r="BH111" s="701"/>
      <c r="BI111" s="701"/>
      <c r="BJ111" s="701"/>
      <c r="BK111" s="701"/>
      <c r="BL111" s="701"/>
      <c r="BM111" s="701"/>
      <c r="BN111" s="701"/>
      <c r="BO111" s="701"/>
      <c r="BP111" s="702"/>
      <c r="BQ111" s="765">
        <v>4390156</v>
      </c>
      <c r="BR111" s="766"/>
      <c r="BS111" s="766"/>
      <c r="BT111" s="766"/>
      <c r="BU111" s="766"/>
      <c r="BV111" s="766">
        <v>4014875</v>
      </c>
      <c r="BW111" s="766"/>
      <c r="BX111" s="766"/>
      <c r="BY111" s="766"/>
      <c r="BZ111" s="766"/>
      <c r="CA111" s="766">
        <v>3295506</v>
      </c>
      <c r="CB111" s="766"/>
      <c r="CC111" s="766"/>
      <c r="CD111" s="766"/>
      <c r="CE111" s="766"/>
      <c r="CF111" s="827">
        <v>1.4</v>
      </c>
      <c r="CG111" s="828"/>
      <c r="CH111" s="828"/>
      <c r="CI111" s="828"/>
      <c r="CJ111" s="828"/>
      <c r="CK111" s="878"/>
      <c r="CL111" s="770"/>
      <c r="CM111" s="764" t="s">
        <v>415</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416</v>
      </c>
      <c r="B112" s="864"/>
      <c r="C112" s="701" t="s">
        <v>417</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11537229</v>
      </c>
      <c r="AB112" s="729"/>
      <c r="AC112" s="729"/>
      <c r="AD112" s="729"/>
      <c r="AE112" s="730"/>
      <c r="AF112" s="731">
        <v>12036240</v>
      </c>
      <c r="AG112" s="729"/>
      <c r="AH112" s="729"/>
      <c r="AI112" s="729"/>
      <c r="AJ112" s="730"/>
      <c r="AK112" s="731">
        <v>12458804</v>
      </c>
      <c r="AL112" s="729"/>
      <c r="AM112" s="729"/>
      <c r="AN112" s="729"/>
      <c r="AO112" s="730"/>
      <c r="AP112" s="773">
        <v>5.4</v>
      </c>
      <c r="AQ112" s="774"/>
      <c r="AR112" s="774"/>
      <c r="AS112" s="774"/>
      <c r="AT112" s="775"/>
      <c r="AU112" s="883"/>
      <c r="AV112" s="884"/>
      <c r="AW112" s="884"/>
      <c r="AX112" s="884"/>
      <c r="AY112" s="884"/>
      <c r="AZ112" s="764" t="s">
        <v>418</v>
      </c>
      <c r="BA112" s="701"/>
      <c r="BB112" s="701"/>
      <c r="BC112" s="701"/>
      <c r="BD112" s="701"/>
      <c r="BE112" s="701"/>
      <c r="BF112" s="701"/>
      <c r="BG112" s="701"/>
      <c r="BH112" s="701"/>
      <c r="BI112" s="701"/>
      <c r="BJ112" s="701"/>
      <c r="BK112" s="701"/>
      <c r="BL112" s="701"/>
      <c r="BM112" s="701"/>
      <c r="BN112" s="701"/>
      <c r="BO112" s="701"/>
      <c r="BP112" s="702"/>
      <c r="BQ112" s="765">
        <v>9643621</v>
      </c>
      <c r="BR112" s="766"/>
      <c r="BS112" s="766"/>
      <c r="BT112" s="766"/>
      <c r="BU112" s="766"/>
      <c r="BV112" s="766">
        <v>9211137</v>
      </c>
      <c r="BW112" s="766"/>
      <c r="BX112" s="766"/>
      <c r="BY112" s="766"/>
      <c r="BZ112" s="766"/>
      <c r="CA112" s="766">
        <v>8640894</v>
      </c>
      <c r="CB112" s="766"/>
      <c r="CC112" s="766"/>
      <c r="CD112" s="766"/>
      <c r="CE112" s="766"/>
      <c r="CF112" s="827">
        <v>3.7</v>
      </c>
      <c r="CG112" s="828"/>
      <c r="CH112" s="828"/>
      <c r="CI112" s="828"/>
      <c r="CJ112" s="828"/>
      <c r="CK112" s="878"/>
      <c r="CL112" s="770"/>
      <c r="CM112" s="764" t="s">
        <v>419</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420</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1288227</v>
      </c>
      <c r="AB113" s="729"/>
      <c r="AC113" s="729"/>
      <c r="AD113" s="729"/>
      <c r="AE113" s="730"/>
      <c r="AF113" s="731">
        <v>1268753</v>
      </c>
      <c r="AG113" s="729"/>
      <c r="AH113" s="729"/>
      <c r="AI113" s="729"/>
      <c r="AJ113" s="730"/>
      <c r="AK113" s="731">
        <v>1469538</v>
      </c>
      <c r="AL113" s="729"/>
      <c r="AM113" s="729"/>
      <c r="AN113" s="729"/>
      <c r="AO113" s="730"/>
      <c r="AP113" s="773">
        <v>0.6</v>
      </c>
      <c r="AQ113" s="774"/>
      <c r="AR113" s="774"/>
      <c r="AS113" s="774"/>
      <c r="AT113" s="775"/>
      <c r="AU113" s="883"/>
      <c r="AV113" s="884"/>
      <c r="AW113" s="884"/>
      <c r="AX113" s="884"/>
      <c r="AY113" s="884"/>
      <c r="AZ113" s="764" t="s">
        <v>421</v>
      </c>
      <c r="BA113" s="701"/>
      <c r="BB113" s="701"/>
      <c r="BC113" s="701"/>
      <c r="BD113" s="701"/>
      <c r="BE113" s="701"/>
      <c r="BF113" s="701"/>
      <c r="BG113" s="701"/>
      <c r="BH113" s="701"/>
      <c r="BI113" s="701"/>
      <c r="BJ113" s="701"/>
      <c r="BK113" s="701"/>
      <c r="BL113" s="701"/>
      <c r="BM113" s="701"/>
      <c r="BN113" s="701"/>
      <c r="BO113" s="701"/>
      <c r="BP113" s="702"/>
      <c r="BQ113" s="765">
        <v>6457563</v>
      </c>
      <c r="BR113" s="766"/>
      <c r="BS113" s="766"/>
      <c r="BT113" s="766"/>
      <c r="BU113" s="766"/>
      <c r="BV113" s="766">
        <v>6019970</v>
      </c>
      <c r="BW113" s="766"/>
      <c r="BX113" s="766"/>
      <c r="BY113" s="766"/>
      <c r="BZ113" s="766"/>
      <c r="CA113" s="766">
        <v>5598105</v>
      </c>
      <c r="CB113" s="766"/>
      <c r="CC113" s="766"/>
      <c r="CD113" s="766"/>
      <c r="CE113" s="766"/>
      <c r="CF113" s="827">
        <v>2.4</v>
      </c>
      <c r="CG113" s="828"/>
      <c r="CH113" s="828"/>
      <c r="CI113" s="828"/>
      <c r="CJ113" s="828"/>
      <c r="CK113" s="878"/>
      <c r="CL113" s="770"/>
      <c r="CM113" s="764" t="s">
        <v>422</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154946</v>
      </c>
      <c r="DH113" s="766"/>
      <c r="DI113" s="766"/>
      <c r="DJ113" s="766"/>
      <c r="DK113" s="766"/>
      <c r="DL113" s="766">
        <v>99392</v>
      </c>
      <c r="DM113" s="766"/>
      <c r="DN113" s="766"/>
      <c r="DO113" s="766"/>
      <c r="DP113" s="766"/>
      <c r="DQ113" s="766">
        <v>61506</v>
      </c>
      <c r="DR113" s="766"/>
      <c r="DS113" s="766"/>
      <c r="DT113" s="766"/>
      <c r="DU113" s="766"/>
      <c r="DV113" s="743">
        <v>0</v>
      </c>
      <c r="DW113" s="743"/>
      <c r="DX113" s="743"/>
      <c r="DY113" s="743"/>
      <c r="DZ113" s="744"/>
    </row>
    <row r="114" spans="1:130" s="208" customFormat="1" ht="26.25" customHeight="1" x14ac:dyDescent="0.2">
      <c r="A114" s="865"/>
      <c r="B114" s="866"/>
      <c r="C114" s="701" t="s">
        <v>423</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865770</v>
      </c>
      <c r="AB114" s="729"/>
      <c r="AC114" s="729"/>
      <c r="AD114" s="729"/>
      <c r="AE114" s="730"/>
      <c r="AF114" s="731">
        <v>812123</v>
      </c>
      <c r="AG114" s="729"/>
      <c r="AH114" s="729"/>
      <c r="AI114" s="729"/>
      <c r="AJ114" s="730"/>
      <c r="AK114" s="731">
        <v>900958</v>
      </c>
      <c r="AL114" s="729"/>
      <c r="AM114" s="729"/>
      <c r="AN114" s="729"/>
      <c r="AO114" s="730"/>
      <c r="AP114" s="773">
        <v>0.4</v>
      </c>
      <c r="AQ114" s="774"/>
      <c r="AR114" s="774"/>
      <c r="AS114" s="774"/>
      <c r="AT114" s="775"/>
      <c r="AU114" s="883"/>
      <c r="AV114" s="884"/>
      <c r="AW114" s="884"/>
      <c r="AX114" s="884"/>
      <c r="AY114" s="884"/>
      <c r="AZ114" s="764" t="s">
        <v>424</v>
      </c>
      <c r="BA114" s="701"/>
      <c r="BB114" s="701"/>
      <c r="BC114" s="701"/>
      <c r="BD114" s="701"/>
      <c r="BE114" s="701"/>
      <c r="BF114" s="701"/>
      <c r="BG114" s="701"/>
      <c r="BH114" s="701"/>
      <c r="BI114" s="701"/>
      <c r="BJ114" s="701"/>
      <c r="BK114" s="701"/>
      <c r="BL114" s="701"/>
      <c r="BM114" s="701"/>
      <c r="BN114" s="701"/>
      <c r="BO114" s="701"/>
      <c r="BP114" s="702"/>
      <c r="BQ114" s="765">
        <v>81240969</v>
      </c>
      <c r="BR114" s="766"/>
      <c r="BS114" s="766"/>
      <c r="BT114" s="766"/>
      <c r="BU114" s="766"/>
      <c r="BV114" s="766">
        <v>80235520</v>
      </c>
      <c r="BW114" s="766"/>
      <c r="BX114" s="766"/>
      <c r="BY114" s="766"/>
      <c r="BZ114" s="766"/>
      <c r="CA114" s="766">
        <v>77254405</v>
      </c>
      <c r="CB114" s="766"/>
      <c r="CC114" s="766"/>
      <c r="CD114" s="766"/>
      <c r="CE114" s="766"/>
      <c r="CF114" s="827">
        <v>33.299999999999997</v>
      </c>
      <c r="CG114" s="828"/>
      <c r="CH114" s="828"/>
      <c r="CI114" s="828"/>
      <c r="CJ114" s="828"/>
      <c r="CK114" s="878"/>
      <c r="CL114" s="770"/>
      <c r="CM114" s="764" t="s">
        <v>425</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715868</v>
      </c>
      <c r="DH114" s="766"/>
      <c r="DI114" s="766"/>
      <c r="DJ114" s="766"/>
      <c r="DK114" s="766"/>
      <c r="DL114" s="766">
        <v>904220</v>
      </c>
      <c r="DM114" s="766"/>
      <c r="DN114" s="766"/>
      <c r="DO114" s="766"/>
      <c r="DP114" s="766"/>
      <c r="DQ114" s="766">
        <v>817558</v>
      </c>
      <c r="DR114" s="766"/>
      <c r="DS114" s="766"/>
      <c r="DT114" s="766"/>
      <c r="DU114" s="766"/>
      <c r="DV114" s="743">
        <v>0.4</v>
      </c>
      <c r="DW114" s="743"/>
      <c r="DX114" s="743"/>
      <c r="DY114" s="743"/>
      <c r="DZ114" s="744"/>
    </row>
    <row r="115" spans="1:130" s="208" customFormat="1" ht="26.25" customHeight="1" x14ac:dyDescent="0.2">
      <c r="A115" s="865"/>
      <c r="B115" s="866"/>
      <c r="C115" s="701" t="s">
        <v>426</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558639</v>
      </c>
      <c r="AB115" s="729"/>
      <c r="AC115" s="729"/>
      <c r="AD115" s="729"/>
      <c r="AE115" s="730"/>
      <c r="AF115" s="731">
        <v>568027</v>
      </c>
      <c r="AG115" s="729"/>
      <c r="AH115" s="729"/>
      <c r="AI115" s="729"/>
      <c r="AJ115" s="730"/>
      <c r="AK115" s="731">
        <v>529408</v>
      </c>
      <c r="AL115" s="729"/>
      <c r="AM115" s="729"/>
      <c r="AN115" s="729"/>
      <c r="AO115" s="730"/>
      <c r="AP115" s="773">
        <v>0.2</v>
      </c>
      <c r="AQ115" s="774"/>
      <c r="AR115" s="774"/>
      <c r="AS115" s="774"/>
      <c r="AT115" s="775"/>
      <c r="AU115" s="883"/>
      <c r="AV115" s="884"/>
      <c r="AW115" s="884"/>
      <c r="AX115" s="884"/>
      <c r="AY115" s="884"/>
      <c r="AZ115" s="764" t="s">
        <v>427</v>
      </c>
      <c r="BA115" s="701"/>
      <c r="BB115" s="701"/>
      <c r="BC115" s="701"/>
      <c r="BD115" s="701"/>
      <c r="BE115" s="701"/>
      <c r="BF115" s="701"/>
      <c r="BG115" s="701"/>
      <c r="BH115" s="701"/>
      <c r="BI115" s="701"/>
      <c r="BJ115" s="701"/>
      <c r="BK115" s="701"/>
      <c r="BL115" s="701"/>
      <c r="BM115" s="701"/>
      <c r="BN115" s="701"/>
      <c r="BO115" s="701"/>
      <c r="BP115" s="702"/>
      <c r="BQ115" s="765">
        <v>3823054</v>
      </c>
      <c r="BR115" s="766"/>
      <c r="BS115" s="766"/>
      <c r="BT115" s="766"/>
      <c r="BU115" s="766"/>
      <c r="BV115" s="766">
        <v>3579075</v>
      </c>
      <c r="BW115" s="766"/>
      <c r="BX115" s="766"/>
      <c r="BY115" s="766"/>
      <c r="BZ115" s="766"/>
      <c r="CA115" s="766">
        <v>3306192</v>
      </c>
      <c r="CB115" s="766"/>
      <c r="CC115" s="766"/>
      <c r="CD115" s="766"/>
      <c r="CE115" s="766"/>
      <c r="CF115" s="827">
        <v>1.4</v>
      </c>
      <c r="CG115" s="828"/>
      <c r="CH115" s="828"/>
      <c r="CI115" s="828"/>
      <c r="CJ115" s="828"/>
      <c r="CK115" s="878"/>
      <c r="CL115" s="770"/>
      <c r="CM115" s="764" t="s">
        <v>428</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429</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48253</v>
      </c>
      <c r="AB116" s="729"/>
      <c r="AC116" s="729"/>
      <c r="AD116" s="729"/>
      <c r="AE116" s="730"/>
      <c r="AF116" s="731">
        <v>62688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430</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431</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432</v>
      </c>
      <c r="Z117" s="848"/>
      <c r="AA117" s="853">
        <v>71626488</v>
      </c>
      <c r="AB117" s="854"/>
      <c r="AC117" s="854"/>
      <c r="AD117" s="854"/>
      <c r="AE117" s="855"/>
      <c r="AF117" s="856">
        <v>74561867</v>
      </c>
      <c r="AG117" s="854"/>
      <c r="AH117" s="854"/>
      <c r="AI117" s="854"/>
      <c r="AJ117" s="855"/>
      <c r="AK117" s="856">
        <v>72103418</v>
      </c>
      <c r="AL117" s="854"/>
      <c r="AM117" s="854"/>
      <c r="AN117" s="854"/>
      <c r="AO117" s="855"/>
      <c r="AP117" s="857"/>
      <c r="AQ117" s="858"/>
      <c r="AR117" s="858"/>
      <c r="AS117" s="858"/>
      <c r="AT117" s="859"/>
      <c r="AU117" s="883"/>
      <c r="AV117" s="884"/>
      <c r="AW117" s="884"/>
      <c r="AX117" s="884"/>
      <c r="AY117" s="884"/>
      <c r="AZ117" s="764" t="s">
        <v>433</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434</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408</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406</v>
      </c>
      <c r="AB118" s="847"/>
      <c r="AC118" s="847"/>
      <c r="AD118" s="847"/>
      <c r="AE118" s="848"/>
      <c r="AF118" s="849" t="s">
        <v>299</v>
      </c>
      <c r="AG118" s="847"/>
      <c r="AH118" s="847"/>
      <c r="AI118" s="847"/>
      <c r="AJ118" s="848"/>
      <c r="AK118" s="849" t="s">
        <v>298</v>
      </c>
      <c r="AL118" s="847"/>
      <c r="AM118" s="847"/>
      <c r="AN118" s="847"/>
      <c r="AO118" s="848"/>
      <c r="AP118" s="850" t="s">
        <v>407</v>
      </c>
      <c r="AQ118" s="851"/>
      <c r="AR118" s="851"/>
      <c r="AS118" s="851"/>
      <c r="AT118" s="852"/>
      <c r="AU118" s="883"/>
      <c r="AV118" s="884"/>
      <c r="AW118" s="884"/>
      <c r="AX118" s="884"/>
      <c r="AY118" s="884"/>
      <c r="AZ118" s="787" t="s">
        <v>435</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436</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411</v>
      </c>
      <c r="B119" s="768"/>
      <c r="C119" s="808" t="s">
        <v>412</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437</v>
      </c>
      <c r="BP119" s="830"/>
      <c r="BQ119" s="814">
        <v>1030278462</v>
      </c>
      <c r="BR119" s="794"/>
      <c r="BS119" s="794"/>
      <c r="BT119" s="794"/>
      <c r="BU119" s="794"/>
      <c r="BV119" s="794">
        <v>1019781457</v>
      </c>
      <c r="BW119" s="794"/>
      <c r="BX119" s="794"/>
      <c r="BY119" s="794"/>
      <c r="BZ119" s="794"/>
      <c r="CA119" s="794">
        <v>1010491891</v>
      </c>
      <c r="CB119" s="794"/>
      <c r="CC119" s="794"/>
      <c r="CD119" s="794"/>
      <c r="CE119" s="794"/>
      <c r="CF119" s="697"/>
      <c r="CG119" s="698"/>
      <c r="CH119" s="698"/>
      <c r="CI119" s="698"/>
      <c r="CJ119" s="783"/>
      <c r="CK119" s="879"/>
      <c r="CL119" s="772"/>
      <c r="CM119" s="787" t="s">
        <v>438</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3519342</v>
      </c>
      <c r="DH119" s="766"/>
      <c r="DI119" s="766"/>
      <c r="DJ119" s="766"/>
      <c r="DK119" s="766"/>
      <c r="DL119" s="766">
        <v>3011263</v>
      </c>
      <c r="DM119" s="766"/>
      <c r="DN119" s="766"/>
      <c r="DO119" s="766"/>
      <c r="DP119" s="766"/>
      <c r="DQ119" s="766">
        <v>2416442</v>
      </c>
      <c r="DR119" s="766"/>
      <c r="DS119" s="766"/>
      <c r="DT119" s="766"/>
      <c r="DU119" s="766"/>
      <c r="DV119" s="743">
        <v>1</v>
      </c>
      <c r="DW119" s="743"/>
      <c r="DX119" s="743"/>
      <c r="DY119" s="743"/>
      <c r="DZ119" s="744"/>
    </row>
    <row r="120" spans="1:130" s="208" customFormat="1" ht="26.25" customHeight="1" x14ac:dyDescent="0.2">
      <c r="A120" s="769"/>
      <c r="B120" s="770"/>
      <c r="C120" s="764" t="s">
        <v>415</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439</v>
      </c>
      <c r="AV120" s="832"/>
      <c r="AW120" s="832"/>
      <c r="AX120" s="832"/>
      <c r="AY120" s="833"/>
      <c r="AZ120" s="808" t="s">
        <v>440</v>
      </c>
      <c r="BA120" s="757"/>
      <c r="BB120" s="757"/>
      <c r="BC120" s="757"/>
      <c r="BD120" s="757"/>
      <c r="BE120" s="757"/>
      <c r="BF120" s="757"/>
      <c r="BG120" s="757"/>
      <c r="BH120" s="757"/>
      <c r="BI120" s="757"/>
      <c r="BJ120" s="757"/>
      <c r="BK120" s="757"/>
      <c r="BL120" s="757"/>
      <c r="BM120" s="757"/>
      <c r="BN120" s="757"/>
      <c r="BO120" s="757"/>
      <c r="BP120" s="758"/>
      <c r="BQ120" s="809">
        <v>76356289</v>
      </c>
      <c r="BR120" s="791"/>
      <c r="BS120" s="791"/>
      <c r="BT120" s="791"/>
      <c r="BU120" s="791"/>
      <c r="BV120" s="791">
        <v>82798870</v>
      </c>
      <c r="BW120" s="791"/>
      <c r="BX120" s="791"/>
      <c r="BY120" s="791"/>
      <c r="BZ120" s="791"/>
      <c r="CA120" s="791">
        <v>84101039</v>
      </c>
      <c r="CB120" s="791"/>
      <c r="CC120" s="791"/>
      <c r="CD120" s="791"/>
      <c r="CE120" s="791"/>
      <c r="CF120" s="818">
        <v>36.200000000000003</v>
      </c>
      <c r="CG120" s="819"/>
      <c r="CH120" s="819"/>
      <c r="CI120" s="819"/>
      <c r="CJ120" s="819"/>
      <c r="CK120" s="820" t="s">
        <v>441</v>
      </c>
      <c r="CL120" s="800"/>
      <c r="CM120" s="800"/>
      <c r="CN120" s="800"/>
      <c r="CO120" s="801"/>
      <c r="CP120" s="824" t="s">
        <v>384</v>
      </c>
      <c r="CQ120" s="825"/>
      <c r="CR120" s="825"/>
      <c r="CS120" s="825"/>
      <c r="CT120" s="825"/>
      <c r="CU120" s="825"/>
      <c r="CV120" s="825"/>
      <c r="CW120" s="825"/>
      <c r="CX120" s="825"/>
      <c r="CY120" s="825"/>
      <c r="CZ120" s="825"/>
      <c r="DA120" s="825"/>
      <c r="DB120" s="825"/>
      <c r="DC120" s="825"/>
      <c r="DD120" s="825"/>
      <c r="DE120" s="825"/>
      <c r="DF120" s="826"/>
      <c r="DG120" s="809">
        <v>7623963</v>
      </c>
      <c r="DH120" s="791"/>
      <c r="DI120" s="791"/>
      <c r="DJ120" s="791"/>
      <c r="DK120" s="791"/>
      <c r="DL120" s="791">
        <v>7132052</v>
      </c>
      <c r="DM120" s="791"/>
      <c r="DN120" s="791"/>
      <c r="DO120" s="791"/>
      <c r="DP120" s="791"/>
      <c r="DQ120" s="791">
        <v>6500621</v>
      </c>
      <c r="DR120" s="791"/>
      <c r="DS120" s="791"/>
      <c r="DT120" s="791"/>
      <c r="DU120" s="791"/>
      <c r="DV120" s="792">
        <v>2.8</v>
      </c>
      <c r="DW120" s="792"/>
      <c r="DX120" s="792"/>
      <c r="DY120" s="792"/>
      <c r="DZ120" s="793"/>
    </row>
    <row r="121" spans="1:130" s="208" customFormat="1" ht="26.25" customHeight="1" x14ac:dyDescent="0.2">
      <c r="A121" s="769"/>
      <c r="B121" s="770"/>
      <c r="C121" s="815" t="s">
        <v>442</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66347</v>
      </c>
      <c r="AB121" s="729"/>
      <c r="AC121" s="729"/>
      <c r="AD121" s="729"/>
      <c r="AE121" s="730"/>
      <c r="AF121" s="731">
        <v>55555</v>
      </c>
      <c r="AG121" s="729"/>
      <c r="AH121" s="729"/>
      <c r="AI121" s="729"/>
      <c r="AJ121" s="730"/>
      <c r="AK121" s="731">
        <v>37885</v>
      </c>
      <c r="AL121" s="729"/>
      <c r="AM121" s="729"/>
      <c r="AN121" s="729"/>
      <c r="AO121" s="730"/>
      <c r="AP121" s="773">
        <v>0</v>
      </c>
      <c r="AQ121" s="774"/>
      <c r="AR121" s="774"/>
      <c r="AS121" s="774"/>
      <c r="AT121" s="775"/>
      <c r="AU121" s="834"/>
      <c r="AV121" s="835"/>
      <c r="AW121" s="835"/>
      <c r="AX121" s="835"/>
      <c r="AY121" s="836"/>
      <c r="AZ121" s="764" t="s">
        <v>443</v>
      </c>
      <c r="BA121" s="701"/>
      <c r="BB121" s="701"/>
      <c r="BC121" s="701"/>
      <c r="BD121" s="701"/>
      <c r="BE121" s="701"/>
      <c r="BF121" s="701"/>
      <c r="BG121" s="701"/>
      <c r="BH121" s="701"/>
      <c r="BI121" s="701"/>
      <c r="BJ121" s="701"/>
      <c r="BK121" s="701"/>
      <c r="BL121" s="701"/>
      <c r="BM121" s="701"/>
      <c r="BN121" s="701"/>
      <c r="BO121" s="701"/>
      <c r="BP121" s="702"/>
      <c r="BQ121" s="765">
        <v>15665421</v>
      </c>
      <c r="BR121" s="766"/>
      <c r="BS121" s="766"/>
      <c r="BT121" s="766"/>
      <c r="BU121" s="766"/>
      <c r="BV121" s="766">
        <v>16098517</v>
      </c>
      <c r="BW121" s="766"/>
      <c r="BX121" s="766"/>
      <c r="BY121" s="766"/>
      <c r="BZ121" s="766"/>
      <c r="CA121" s="766">
        <v>16799107</v>
      </c>
      <c r="CB121" s="766"/>
      <c r="CC121" s="766"/>
      <c r="CD121" s="766"/>
      <c r="CE121" s="766"/>
      <c r="CF121" s="827">
        <v>7.2</v>
      </c>
      <c r="CG121" s="828"/>
      <c r="CH121" s="828"/>
      <c r="CI121" s="828"/>
      <c r="CJ121" s="828"/>
      <c r="CK121" s="821"/>
      <c r="CL121" s="803"/>
      <c r="CM121" s="803"/>
      <c r="CN121" s="803"/>
      <c r="CO121" s="804"/>
      <c r="CP121" s="784" t="s">
        <v>388</v>
      </c>
      <c r="CQ121" s="785"/>
      <c r="CR121" s="785"/>
      <c r="CS121" s="785"/>
      <c r="CT121" s="785"/>
      <c r="CU121" s="785"/>
      <c r="CV121" s="785"/>
      <c r="CW121" s="785"/>
      <c r="CX121" s="785"/>
      <c r="CY121" s="785"/>
      <c r="CZ121" s="785"/>
      <c r="DA121" s="785"/>
      <c r="DB121" s="785"/>
      <c r="DC121" s="785"/>
      <c r="DD121" s="785"/>
      <c r="DE121" s="785"/>
      <c r="DF121" s="786"/>
      <c r="DG121" s="765">
        <v>2019658</v>
      </c>
      <c r="DH121" s="766"/>
      <c r="DI121" s="766"/>
      <c r="DJ121" s="766"/>
      <c r="DK121" s="766"/>
      <c r="DL121" s="766">
        <v>2079085</v>
      </c>
      <c r="DM121" s="766"/>
      <c r="DN121" s="766"/>
      <c r="DO121" s="766"/>
      <c r="DP121" s="766"/>
      <c r="DQ121" s="766">
        <v>2140273</v>
      </c>
      <c r="DR121" s="766"/>
      <c r="DS121" s="766"/>
      <c r="DT121" s="766"/>
      <c r="DU121" s="766"/>
      <c r="DV121" s="743">
        <v>0.9</v>
      </c>
      <c r="DW121" s="743"/>
      <c r="DX121" s="743"/>
      <c r="DY121" s="743"/>
      <c r="DZ121" s="744"/>
    </row>
    <row r="122" spans="1:130" s="208" customFormat="1" ht="26.25" customHeight="1" x14ac:dyDescent="0.2">
      <c r="A122" s="769"/>
      <c r="B122" s="770"/>
      <c r="C122" s="764" t="s">
        <v>425</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103221</v>
      </c>
      <c r="AB122" s="729"/>
      <c r="AC122" s="729"/>
      <c r="AD122" s="729"/>
      <c r="AE122" s="730"/>
      <c r="AF122" s="731">
        <v>96244</v>
      </c>
      <c r="AG122" s="729"/>
      <c r="AH122" s="729"/>
      <c r="AI122" s="729"/>
      <c r="AJ122" s="730"/>
      <c r="AK122" s="731">
        <v>96474</v>
      </c>
      <c r="AL122" s="729"/>
      <c r="AM122" s="729"/>
      <c r="AN122" s="729"/>
      <c r="AO122" s="730"/>
      <c r="AP122" s="773">
        <v>0</v>
      </c>
      <c r="AQ122" s="774"/>
      <c r="AR122" s="774"/>
      <c r="AS122" s="774"/>
      <c r="AT122" s="775"/>
      <c r="AU122" s="834"/>
      <c r="AV122" s="835"/>
      <c r="AW122" s="835"/>
      <c r="AX122" s="835"/>
      <c r="AY122" s="836"/>
      <c r="AZ122" s="787" t="s">
        <v>444</v>
      </c>
      <c r="BA122" s="788"/>
      <c r="BB122" s="788"/>
      <c r="BC122" s="788"/>
      <c r="BD122" s="788"/>
      <c r="BE122" s="788"/>
      <c r="BF122" s="788"/>
      <c r="BG122" s="788"/>
      <c r="BH122" s="788"/>
      <c r="BI122" s="788"/>
      <c r="BJ122" s="788"/>
      <c r="BK122" s="788"/>
      <c r="BL122" s="788"/>
      <c r="BM122" s="788"/>
      <c r="BN122" s="788"/>
      <c r="BO122" s="788"/>
      <c r="BP122" s="789"/>
      <c r="BQ122" s="814">
        <v>538180919</v>
      </c>
      <c r="BR122" s="794"/>
      <c r="BS122" s="794"/>
      <c r="BT122" s="794"/>
      <c r="BU122" s="794"/>
      <c r="BV122" s="794">
        <v>518723736</v>
      </c>
      <c r="BW122" s="794"/>
      <c r="BX122" s="794"/>
      <c r="BY122" s="794"/>
      <c r="BZ122" s="794"/>
      <c r="CA122" s="794">
        <v>495317374</v>
      </c>
      <c r="CB122" s="794"/>
      <c r="CC122" s="794"/>
      <c r="CD122" s="794"/>
      <c r="CE122" s="794"/>
      <c r="CF122" s="795">
        <v>213.4</v>
      </c>
      <c r="CG122" s="796"/>
      <c r="CH122" s="796"/>
      <c r="CI122" s="796"/>
      <c r="CJ122" s="796"/>
      <c r="CK122" s="821"/>
      <c r="CL122" s="803"/>
      <c r="CM122" s="803"/>
      <c r="CN122" s="803"/>
      <c r="CO122" s="804"/>
      <c r="CP122" s="784" t="s">
        <v>387</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431</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445</v>
      </c>
      <c r="BP123" s="830"/>
      <c r="BQ123" s="781">
        <v>630202629</v>
      </c>
      <c r="BR123" s="782"/>
      <c r="BS123" s="782"/>
      <c r="BT123" s="782"/>
      <c r="BU123" s="782"/>
      <c r="BV123" s="782">
        <v>617621123</v>
      </c>
      <c r="BW123" s="782"/>
      <c r="BX123" s="782"/>
      <c r="BY123" s="782"/>
      <c r="BZ123" s="782"/>
      <c r="CA123" s="782">
        <v>596217520</v>
      </c>
      <c r="CB123" s="782"/>
      <c r="CC123" s="782"/>
      <c r="CD123" s="782"/>
      <c r="CE123" s="782"/>
      <c r="CF123" s="697"/>
      <c r="CG123" s="698"/>
      <c r="CH123" s="698"/>
      <c r="CI123" s="698"/>
      <c r="CJ123" s="783"/>
      <c r="CK123" s="821"/>
      <c r="CL123" s="803"/>
      <c r="CM123" s="803"/>
      <c r="CN123" s="803"/>
      <c r="CO123" s="804"/>
      <c r="CP123" s="784" t="s">
        <v>389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434</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446</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176.4</v>
      </c>
      <c r="BR124" s="780"/>
      <c r="BS124" s="780"/>
      <c r="BT124" s="780"/>
      <c r="BU124" s="780"/>
      <c r="BV124" s="780">
        <v>177.3</v>
      </c>
      <c r="BW124" s="780"/>
      <c r="BX124" s="780"/>
      <c r="BY124" s="780"/>
      <c r="BZ124" s="780"/>
      <c r="CA124" s="780">
        <v>178.4</v>
      </c>
      <c r="CB124" s="780"/>
      <c r="CC124" s="780"/>
      <c r="CD124" s="780"/>
      <c r="CE124" s="780"/>
      <c r="CF124" s="675"/>
      <c r="CG124" s="676"/>
      <c r="CH124" s="676"/>
      <c r="CI124" s="676"/>
      <c r="CJ124" s="810"/>
      <c r="CK124" s="822"/>
      <c r="CL124" s="822"/>
      <c r="CM124" s="822"/>
      <c r="CN124" s="822"/>
      <c r="CO124" s="823"/>
      <c r="CP124" s="811" t="s">
        <v>447</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436</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448</v>
      </c>
      <c r="CL125" s="800"/>
      <c r="CM125" s="800"/>
      <c r="CN125" s="800"/>
      <c r="CO125" s="801"/>
      <c r="CP125" s="808" t="s">
        <v>449</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438</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450</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451</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389071</v>
      </c>
      <c r="AB127" s="729"/>
      <c r="AC127" s="729"/>
      <c r="AD127" s="729"/>
      <c r="AE127" s="730"/>
      <c r="AF127" s="731">
        <v>416228</v>
      </c>
      <c r="AG127" s="729"/>
      <c r="AH127" s="729"/>
      <c r="AI127" s="729"/>
      <c r="AJ127" s="730"/>
      <c r="AK127" s="731">
        <v>395049</v>
      </c>
      <c r="AL127" s="729"/>
      <c r="AM127" s="729"/>
      <c r="AN127" s="729"/>
      <c r="AO127" s="730"/>
      <c r="AP127" s="773">
        <v>0.2</v>
      </c>
      <c r="AQ127" s="774"/>
      <c r="AR127" s="774"/>
      <c r="AS127" s="774"/>
      <c r="AT127" s="775"/>
      <c r="AU127" s="210"/>
      <c r="AV127" s="210"/>
      <c r="AW127" s="210"/>
      <c r="AX127" s="790" t="s">
        <v>452</v>
      </c>
      <c r="AY127" s="761"/>
      <c r="AZ127" s="761"/>
      <c r="BA127" s="761"/>
      <c r="BB127" s="761"/>
      <c r="BC127" s="761"/>
      <c r="BD127" s="761"/>
      <c r="BE127" s="762"/>
      <c r="BF127" s="760" t="s">
        <v>453</v>
      </c>
      <c r="BG127" s="761"/>
      <c r="BH127" s="761"/>
      <c r="BI127" s="761"/>
      <c r="BJ127" s="761"/>
      <c r="BK127" s="761"/>
      <c r="BL127" s="762"/>
      <c r="BM127" s="760" t="s">
        <v>454</v>
      </c>
      <c r="BN127" s="761"/>
      <c r="BO127" s="761"/>
      <c r="BP127" s="761"/>
      <c r="BQ127" s="761"/>
      <c r="BR127" s="761"/>
      <c r="BS127" s="762"/>
      <c r="BT127" s="760" t="s">
        <v>455</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456</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457</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458</v>
      </c>
      <c r="X128" s="747"/>
      <c r="Y128" s="747"/>
      <c r="Z128" s="748"/>
      <c r="AA128" s="749">
        <v>606870</v>
      </c>
      <c r="AB128" s="750"/>
      <c r="AC128" s="750"/>
      <c r="AD128" s="750"/>
      <c r="AE128" s="751"/>
      <c r="AF128" s="752">
        <v>2422710</v>
      </c>
      <c r="AG128" s="750"/>
      <c r="AH128" s="750"/>
      <c r="AI128" s="750"/>
      <c r="AJ128" s="751"/>
      <c r="AK128" s="752">
        <v>2857193</v>
      </c>
      <c r="AL128" s="750"/>
      <c r="AM128" s="750"/>
      <c r="AN128" s="750"/>
      <c r="AO128" s="751"/>
      <c r="AP128" s="753"/>
      <c r="AQ128" s="754"/>
      <c r="AR128" s="754"/>
      <c r="AS128" s="754"/>
      <c r="AT128" s="755"/>
      <c r="AU128" s="210"/>
      <c r="AV128" s="210"/>
      <c r="AW128" s="210"/>
      <c r="AX128" s="756" t="s">
        <v>459</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460</v>
      </c>
      <c r="CQ128" s="679"/>
      <c r="CR128" s="679"/>
      <c r="CS128" s="679"/>
      <c r="CT128" s="679"/>
      <c r="CU128" s="679"/>
      <c r="CV128" s="679"/>
      <c r="CW128" s="679"/>
      <c r="CX128" s="679"/>
      <c r="CY128" s="679"/>
      <c r="CZ128" s="679"/>
      <c r="DA128" s="679"/>
      <c r="DB128" s="679"/>
      <c r="DC128" s="679"/>
      <c r="DD128" s="679"/>
      <c r="DE128" s="679"/>
      <c r="DF128" s="680"/>
      <c r="DG128" s="739">
        <v>3823054</v>
      </c>
      <c r="DH128" s="740"/>
      <c r="DI128" s="740"/>
      <c r="DJ128" s="740"/>
      <c r="DK128" s="740"/>
      <c r="DL128" s="740">
        <v>3579075</v>
      </c>
      <c r="DM128" s="740"/>
      <c r="DN128" s="740"/>
      <c r="DO128" s="740"/>
      <c r="DP128" s="740"/>
      <c r="DQ128" s="740">
        <v>3306192</v>
      </c>
      <c r="DR128" s="740"/>
      <c r="DS128" s="740"/>
      <c r="DT128" s="740"/>
      <c r="DU128" s="740"/>
      <c r="DV128" s="741">
        <v>1.4</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461</v>
      </c>
      <c r="X129" s="726"/>
      <c r="Y129" s="726"/>
      <c r="Z129" s="727"/>
      <c r="AA129" s="728">
        <v>271082248</v>
      </c>
      <c r="AB129" s="729"/>
      <c r="AC129" s="729"/>
      <c r="AD129" s="729"/>
      <c r="AE129" s="730"/>
      <c r="AF129" s="731">
        <v>269981457</v>
      </c>
      <c r="AG129" s="729"/>
      <c r="AH129" s="729"/>
      <c r="AI129" s="729"/>
      <c r="AJ129" s="730"/>
      <c r="AK129" s="731">
        <v>272660761</v>
      </c>
      <c r="AL129" s="729"/>
      <c r="AM129" s="729"/>
      <c r="AN129" s="729"/>
      <c r="AO129" s="730"/>
      <c r="AP129" s="732"/>
      <c r="AQ129" s="733"/>
      <c r="AR129" s="733"/>
      <c r="AS129" s="733"/>
      <c r="AT129" s="734"/>
      <c r="AU129" s="211"/>
      <c r="AV129" s="211"/>
      <c r="AW129" s="211"/>
      <c r="AX129" s="700" t="s">
        <v>462</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463</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464</v>
      </c>
      <c r="X130" s="726"/>
      <c r="Y130" s="726"/>
      <c r="Z130" s="727"/>
      <c r="AA130" s="728">
        <v>44330253</v>
      </c>
      <c r="AB130" s="729"/>
      <c r="AC130" s="729"/>
      <c r="AD130" s="729"/>
      <c r="AE130" s="730"/>
      <c r="AF130" s="731">
        <v>43166319</v>
      </c>
      <c r="AG130" s="729"/>
      <c r="AH130" s="729"/>
      <c r="AI130" s="729"/>
      <c r="AJ130" s="730"/>
      <c r="AK130" s="731">
        <v>40518768</v>
      </c>
      <c r="AL130" s="729"/>
      <c r="AM130" s="729"/>
      <c r="AN130" s="729"/>
      <c r="AO130" s="730"/>
      <c r="AP130" s="732"/>
      <c r="AQ130" s="733"/>
      <c r="AR130" s="733"/>
      <c r="AS130" s="733"/>
      <c r="AT130" s="734"/>
      <c r="AU130" s="211"/>
      <c r="AV130" s="211"/>
      <c r="AW130" s="211"/>
      <c r="AX130" s="700" t="s">
        <v>465</v>
      </c>
      <c r="AY130" s="701"/>
      <c r="AZ130" s="701"/>
      <c r="BA130" s="701"/>
      <c r="BB130" s="701"/>
      <c r="BC130" s="701"/>
      <c r="BD130" s="701"/>
      <c r="BE130" s="702"/>
      <c r="BF130" s="703">
        <v>12.3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466</v>
      </c>
      <c r="X131" s="710"/>
      <c r="Y131" s="710"/>
      <c r="Z131" s="711"/>
      <c r="AA131" s="712">
        <v>226751995</v>
      </c>
      <c r="AB131" s="713"/>
      <c r="AC131" s="713"/>
      <c r="AD131" s="713"/>
      <c r="AE131" s="714"/>
      <c r="AF131" s="715">
        <v>226815138</v>
      </c>
      <c r="AG131" s="713"/>
      <c r="AH131" s="713"/>
      <c r="AI131" s="713"/>
      <c r="AJ131" s="714"/>
      <c r="AK131" s="715">
        <v>232141993</v>
      </c>
      <c r="AL131" s="713"/>
      <c r="AM131" s="713"/>
      <c r="AN131" s="713"/>
      <c r="AO131" s="714"/>
      <c r="AP131" s="716"/>
      <c r="AQ131" s="717"/>
      <c r="AR131" s="717"/>
      <c r="AS131" s="717"/>
      <c r="AT131" s="718"/>
      <c r="AU131" s="211"/>
      <c r="AV131" s="211"/>
      <c r="AW131" s="211"/>
      <c r="AX131" s="678" t="s">
        <v>467</v>
      </c>
      <c r="AY131" s="679"/>
      <c r="AZ131" s="679"/>
      <c r="BA131" s="679"/>
      <c r="BB131" s="679"/>
      <c r="BC131" s="679"/>
      <c r="BD131" s="679"/>
      <c r="BE131" s="680"/>
      <c r="BF131" s="681">
        <v>178.4</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468</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469</v>
      </c>
      <c r="W132" s="691"/>
      <c r="X132" s="691"/>
      <c r="Y132" s="691"/>
      <c r="Z132" s="692"/>
      <c r="AA132" s="693">
        <v>11.77028894</v>
      </c>
      <c r="AB132" s="694"/>
      <c r="AC132" s="694"/>
      <c r="AD132" s="694"/>
      <c r="AE132" s="695"/>
      <c r="AF132" s="696">
        <v>12.77376733</v>
      </c>
      <c r="AG132" s="694"/>
      <c r="AH132" s="694"/>
      <c r="AI132" s="694"/>
      <c r="AJ132" s="695"/>
      <c r="AK132" s="696">
        <v>12.37495062</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470</v>
      </c>
      <c r="W133" s="670"/>
      <c r="X133" s="670"/>
      <c r="Y133" s="670"/>
      <c r="Z133" s="671"/>
      <c r="AA133" s="672">
        <v>11.1</v>
      </c>
      <c r="AB133" s="673"/>
      <c r="AC133" s="673"/>
      <c r="AD133" s="673"/>
      <c r="AE133" s="674"/>
      <c r="AF133" s="672">
        <v>11.7</v>
      </c>
      <c r="AG133" s="673"/>
      <c r="AH133" s="673"/>
      <c r="AI133" s="673"/>
      <c r="AJ133" s="674"/>
      <c r="AK133" s="672">
        <v>12.3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adxas+bBF0Um0g8vWOStXYsPHgz4AqdcBer4UdgUbizTUNXi/EYylZt54SApXxEinEMRa5eSw4aQllPUs0i+xw==" saltValue="Ab5i+7JlkQ3OqnMTlaulz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RKAmbUaIlmjPBaj3OX6hbIIWfU7Q0t+zSLaxrHQzi9Q+YXcQgjbB/qxWeVARtQCeYGQLt46LvxPu0Fp5lIgQTg==" saltValue="XqTxConN2ny0OrZZ7WyHU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6cmrDv63vSohKq5ZfH2l9bK4uoiblXbqQb67RcNWH5q0j4qjH802EHLNsfF6WZ/DI6GYcEJLDbAbT2BViAEKcw==" saltValue="asFE2MQDJ0oArenu68kZ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471</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472</v>
      </c>
      <c r="AL6" s="244"/>
      <c r="AM6" s="244"/>
      <c r="AN6" s="244"/>
    </row>
    <row r="7" spans="1:46" ht="13.5" customHeight="1" x14ac:dyDescent="0.2">
      <c r="A7" s="243"/>
      <c r="AK7" s="246"/>
      <c r="AL7" s="247"/>
      <c r="AM7" s="247"/>
      <c r="AN7" s="248"/>
      <c r="AO7" s="1100" t="s">
        <v>473</v>
      </c>
      <c r="AP7" s="249"/>
      <c r="AQ7" s="250" t="s">
        <v>474</v>
      </c>
      <c r="AR7" s="251"/>
    </row>
    <row r="8" spans="1:46" ht="13" x14ac:dyDescent="0.2">
      <c r="A8" s="243"/>
      <c r="AK8" s="252"/>
      <c r="AL8" s="253"/>
      <c r="AM8" s="253"/>
      <c r="AN8" s="254"/>
      <c r="AO8" s="1101"/>
      <c r="AP8" s="255" t="s">
        <v>475</v>
      </c>
      <c r="AQ8" s="256" t="s">
        <v>476</v>
      </c>
      <c r="AR8" s="257" t="s">
        <v>477</v>
      </c>
    </row>
    <row r="9" spans="1:46" ht="13" x14ac:dyDescent="0.2">
      <c r="A9" s="243"/>
      <c r="AK9" s="1093" t="s">
        <v>478</v>
      </c>
      <c r="AL9" s="1094"/>
      <c r="AM9" s="1094"/>
      <c r="AN9" s="1095"/>
      <c r="AO9" s="258">
        <v>113684946</v>
      </c>
      <c r="AP9" s="258">
        <v>170990</v>
      </c>
      <c r="AQ9" s="259">
        <v>177875</v>
      </c>
      <c r="AR9" s="260">
        <v>-3.9</v>
      </c>
    </row>
    <row r="10" spans="1:46" ht="13.5" customHeight="1" x14ac:dyDescent="0.2">
      <c r="A10" s="243"/>
      <c r="AK10" s="1093" t="s">
        <v>479</v>
      </c>
      <c r="AL10" s="1094"/>
      <c r="AM10" s="1094"/>
      <c r="AN10" s="1095"/>
      <c r="AO10" s="258">
        <v>2290182</v>
      </c>
      <c r="AP10" s="258">
        <v>3445</v>
      </c>
      <c r="AQ10" s="259">
        <v>2216</v>
      </c>
      <c r="AR10" s="260">
        <v>55.5</v>
      </c>
    </row>
    <row r="11" spans="1:46" ht="13.5" customHeight="1" x14ac:dyDescent="0.2">
      <c r="A11" s="243"/>
      <c r="AK11" s="1093" t="s">
        <v>480</v>
      </c>
      <c r="AL11" s="1094"/>
      <c r="AM11" s="1094"/>
      <c r="AN11" s="1095"/>
      <c r="AO11" s="258" t="s">
        <v>481</v>
      </c>
      <c r="AP11" s="258" t="s">
        <v>481</v>
      </c>
      <c r="AQ11" s="259" t="s">
        <v>481</v>
      </c>
      <c r="AR11" s="260" t="s">
        <v>481</v>
      </c>
    </row>
    <row r="12" spans="1:46" ht="13.5" customHeight="1" x14ac:dyDescent="0.2">
      <c r="A12" s="243"/>
      <c r="AK12" s="1093" t="s">
        <v>482</v>
      </c>
      <c r="AL12" s="1094"/>
      <c r="AM12" s="1094"/>
      <c r="AN12" s="1095"/>
      <c r="AO12" s="258" t="s">
        <v>481</v>
      </c>
      <c r="AP12" s="258" t="s">
        <v>481</v>
      </c>
      <c r="AQ12" s="259">
        <v>40</v>
      </c>
      <c r="AR12" s="260" t="s">
        <v>481</v>
      </c>
    </row>
    <row r="13" spans="1:46" ht="13.5" customHeight="1" x14ac:dyDescent="0.2">
      <c r="A13" s="243"/>
      <c r="AK13" s="1093" t="s">
        <v>483</v>
      </c>
      <c r="AL13" s="1094"/>
      <c r="AM13" s="1094"/>
      <c r="AN13" s="1095"/>
      <c r="AO13" s="258">
        <v>2284015</v>
      </c>
      <c r="AP13" s="258">
        <v>3435</v>
      </c>
      <c r="AQ13" s="259">
        <v>4697</v>
      </c>
      <c r="AR13" s="260">
        <v>-26.9</v>
      </c>
    </row>
    <row r="14" spans="1:46" ht="13.5" customHeight="1" x14ac:dyDescent="0.2">
      <c r="A14" s="243"/>
      <c r="AK14" s="1093" t="s">
        <v>484</v>
      </c>
      <c r="AL14" s="1094"/>
      <c r="AM14" s="1094"/>
      <c r="AN14" s="1095"/>
      <c r="AO14" s="258">
        <v>-11630853</v>
      </c>
      <c r="AP14" s="258">
        <v>-17494</v>
      </c>
      <c r="AQ14" s="259">
        <v>-16064</v>
      </c>
      <c r="AR14" s="260">
        <v>8.9</v>
      </c>
    </row>
    <row r="15" spans="1:46" ht="13" x14ac:dyDescent="0.2">
      <c r="A15" s="243"/>
      <c r="AK15" s="1090" t="s">
        <v>152</v>
      </c>
      <c r="AL15" s="1091"/>
      <c r="AM15" s="1091"/>
      <c r="AN15" s="1092"/>
      <c r="AO15" s="258">
        <v>106628290</v>
      </c>
      <c r="AP15" s="258">
        <v>160376</v>
      </c>
      <c r="AQ15" s="259">
        <v>168764</v>
      </c>
      <c r="AR15" s="260">
        <v>-5</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485</v>
      </c>
    </row>
    <row r="20" spans="1:46" ht="13" x14ac:dyDescent="0.2">
      <c r="A20" s="243"/>
      <c r="AK20" s="265"/>
      <c r="AL20" s="266"/>
      <c r="AM20" s="266"/>
      <c r="AN20" s="267"/>
      <c r="AO20" s="268" t="s">
        <v>486</v>
      </c>
      <c r="AP20" s="269" t="s">
        <v>487</v>
      </c>
      <c r="AQ20" s="270" t="s">
        <v>488</v>
      </c>
      <c r="AR20" s="271"/>
    </row>
    <row r="21" spans="1:46" s="244" customFormat="1" ht="13" x14ac:dyDescent="0.2">
      <c r="A21" s="272"/>
      <c r="AK21" s="1096" t="s">
        <v>489</v>
      </c>
      <c r="AL21" s="1097"/>
      <c r="AM21" s="1097"/>
      <c r="AN21" s="1098"/>
      <c r="AO21" s="273">
        <v>1918.29</v>
      </c>
      <c r="AP21" s="274">
        <v>1971.81</v>
      </c>
      <c r="AQ21" s="275">
        <v>-53.52</v>
      </c>
      <c r="AS21" s="276"/>
      <c r="AT21" s="272"/>
    </row>
    <row r="22" spans="1:46" s="244" customFormat="1" ht="13" x14ac:dyDescent="0.2">
      <c r="A22" s="272"/>
      <c r="AK22" s="1096" t="s">
        <v>490</v>
      </c>
      <c r="AL22" s="1097"/>
      <c r="AM22" s="1097"/>
      <c r="AN22" s="1098"/>
      <c r="AO22" s="277">
        <v>98.7</v>
      </c>
      <c r="AP22" s="278">
        <v>97.8</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491</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492</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493</v>
      </c>
      <c r="AL29" s="244"/>
      <c r="AM29" s="244"/>
      <c r="AN29" s="244"/>
      <c r="AS29" s="286"/>
    </row>
    <row r="30" spans="1:46" ht="13.5" customHeight="1" x14ac:dyDescent="0.2">
      <c r="A30" s="243"/>
      <c r="AK30" s="246"/>
      <c r="AL30" s="247"/>
      <c r="AM30" s="247"/>
      <c r="AN30" s="248"/>
      <c r="AO30" s="1100" t="s">
        <v>473</v>
      </c>
      <c r="AP30" s="249"/>
      <c r="AQ30" s="250" t="s">
        <v>474</v>
      </c>
      <c r="AR30" s="251"/>
    </row>
    <row r="31" spans="1:46" ht="13" x14ac:dyDescent="0.2">
      <c r="A31" s="243"/>
      <c r="AK31" s="252"/>
      <c r="AL31" s="253"/>
      <c r="AM31" s="253"/>
      <c r="AN31" s="254"/>
      <c r="AO31" s="1101"/>
      <c r="AP31" s="255" t="s">
        <v>475</v>
      </c>
      <c r="AQ31" s="256" t="s">
        <v>476</v>
      </c>
      <c r="AR31" s="257" t="s">
        <v>477</v>
      </c>
    </row>
    <row r="32" spans="1:46" ht="27" customHeight="1" x14ac:dyDescent="0.2">
      <c r="A32" s="243"/>
      <c r="AK32" s="1087" t="s">
        <v>494</v>
      </c>
      <c r="AL32" s="1088"/>
      <c r="AM32" s="1088"/>
      <c r="AN32" s="1089"/>
      <c r="AO32" s="258">
        <v>56256906</v>
      </c>
      <c r="AP32" s="258">
        <v>84614</v>
      </c>
      <c r="AQ32" s="259">
        <v>85028</v>
      </c>
      <c r="AR32" s="260">
        <v>-0.5</v>
      </c>
    </row>
    <row r="33" spans="1:2046 2052:4096 4102:5116 5122:7166 7172:9216 9222:10236 10242:12286 12292:14336 14342:15356 15362:16384" ht="13.5" customHeight="1" x14ac:dyDescent="0.2">
      <c r="A33" s="243"/>
      <c r="AK33" s="1087" t="s">
        <v>495</v>
      </c>
      <c r="AL33" s="1088"/>
      <c r="AM33" s="1088"/>
      <c r="AN33" s="1089"/>
      <c r="AO33" s="258">
        <v>487804</v>
      </c>
      <c r="AP33" s="258">
        <v>734</v>
      </c>
      <c r="AQ33" s="259">
        <v>265</v>
      </c>
      <c r="AR33" s="260">
        <v>177</v>
      </c>
    </row>
    <row r="34" spans="1:2046 2052:4096 4102:5116 5122:7166 7172:9216 9222:10236 10242:12286 12292:14336 14342:15356 15362:16384" ht="27" customHeight="1" x14ac:dyDescent="0.2">
      <c r="A34" s="243"/>
      <c r="AK34" s="1087" t="s">
        <v>496</v>
      </c>
      <c r="AL34" s="1088"/>
      <c r="AM34" s="1088"/>
      <c r="AN34" s="1089"/>
      <c r="AO34" s="258">
        <v>12458804</v>
      </c>
      <c r="AP34" s="258">
        <v>18739</v>
      </c>
      <c r="AQ34" s="259">
        <v>12876</v>
      </c>
      <c r="AR34" s="260">
        <v>45.5</v>
      </c>
    </row>
    <row r="35" spans="1:2046 2052:4096 4102:5116 5122:7166 7172:9216 9222:10236 10242:12286 12292:14336 14342:15356 15362:16384" ht="27" customHeight="1" x14ac:dyDescent="0.2">
      <c r="A35" s="243"/>
      <c r="AK35" s="1087" t="s">
        <v>497</v>
      </c>
      <c r="AL35" s="1088"/>
      <c r="AM35" s="1088"/>
      <c r="AN35" s="1089"/>
      <c r="AO35" s="258">
        <v>1469538</v>
      </c>
      <c r="AP35" s="258">
        <v>2210</v>
      </c>
      <c r="AQ35" s="259">
        <v>2735</v>
      </c>
      <c r="AR35" s="260">
        <v>-19.2</v>
      </c>
    </row>
    <row r="36" spans="1:2046 2052:4096 4102:5116 5122:7166 7172:9216 9222:10236 10242:12286 12292:14336 14342:15356 15362:16384" ht="27" customHeight="1" x14ac:dyDescent="0.2">
      <c r="A36" s="243"/>
      <c r="AK36" s="1087" t="s">
        <v>498</v>
      </c>
      <c r="AL36" s="1088"/>
      <c r="AM36" s="1088"/>
      <c r="AN36" s="1089"/>
      <c r="AO36" s="258">
        <v>900958</v>
      </c>
      <c r="AP36" s="258">
        <v>1355</v>
      </c>
      <c r="AQ36" s="259">
        <v>1055</v>
      </c>
      <c r="AR36" s="260">
        <v>28.4</v>
      </c>
    </row>
    <row r="37" spans="1:2046 2052:4096 4102:5116 5122:7166 7172:9216 9222:10236 10242:12286 12292:14336 14342:15356 15362:16384" ht="13.5" customHeight="1" x14ac:dyDescent="0.2">
      <c r="A37" s="243"/>
      <c r="AK37" s="1087" t="s">
        <v>499</v>
      </c>
      <c r="AL37" s="1088"/>
      <c r="AM37" s="1088"/>
      <c r="AN37" s="1089"/>
      <c r="AO37" s="258">
        <v>529408</v>
      </c>
      <c r="AP37" s="258">
        <v>796</v>
      </c>
      <c r="AQ37" s="259">
        <v>809</v>
      </c>
      <c r="AR37" s="260">
        <v>-1.6</v>
      </c>
    </row>
    <row r="38" spans="1:2046 2052:4096 4102:5116 5122:7166 7172:9216 9222:10236 10242:12286 12292:14336 14342:15356 15362:16384" ht="27" customHeight="1" x14ac:dyDescent="0.2">
      <c r="A38" s="243"/>
      <c r="AK38" s="1084" t="s">
        <v>500</v>
      </c>
      <c r="AL38" s="1085"/>
      <c r="AM38" s="1085"/>
      <c r="AN38" s="1086"/>
      <c r="AO38" s="287" t="s">
        <v>481</v>
      </c>
      <c r="AP38" s="287" t="s">
        <v>481</v>
      </c>
      <c r="AQ38" s="288" t="s">
        <v>481</v>
      </c>
      <c r="AR38" s="279" t="s">
        <v>481</v>
      </c>
      <c r="AS38" s="286"/>
    </row>
    <row r="39" spans="1:2046 2052:4096 4102:5116 5122:7166 7172:9216 9222:10236 10242:12286 12292:14336 14342:15356 15362:16384" ht="13" x14ac:dyDescent="0.2">
      <c r="A39" s="243"/>
      <c r="AK39" s="1084" t="s">
        <v>501</v>
      </c>
      <c r="AL39" s="1085"/>
      <c r="AM39" s="1085"/>
      <c r="AN39" s="1086"/>
      <c r="AO39" s="258">
        <v>-2857193</v>
      </c>
      <c r="AP39" s="258">
        <v>-4297</v>
      </c>
      <c r="AQ39" s="259">
        <v>-3223</v>
      </c>
      <c r="AR39" s="260">
        <v>33.299999999999997</v>
      </c>
      <c r="AS39" s="286"/>
    </row>
    <row r="40" spans="1:2046 2052:4096 4102:5116 5122:7166 7172:9216 9222:10236 10242:12286 12292:14336 14342:15356 15362:16384" ht="27" customHeight="1" x14ac:dyDescent="0.2">
      <c r="A40" s="243"/>
      <c r="AK40" s="1087" t="s">
        <v>502</v>
      </c>
      <c r="AL40" s="1088"/>
      <c r="AM40" s="1088"/>
      <c r="AN40" s="1089"/>
      <c r="AO40" s="258">
        <v>-40518768</v>
      </c>
      <c r="AP40" s="258">
        <v>-60943</v>
      </c>
      <c r="AQ40" s="259">
        <v>-64356</v>
      </c>
      <c r="AR40" s="260">
        <v>-5.3</v>
      </c>
      <c r="AS40" s="286"/>
    </row>
    <row r="41" spans="1:2046 2052:4096 4102:5116 5122:7166 7172:9216 9222:10236 10242:12286 12292:14336 14342:15356 15362:16384" ht="13" x14ac:dyDescent="0.2">
      <c r="A41" s="243"/>
      <c r="AK41" s="1090" t="s">
        <v>503</v>
      </c>
      <c r="AL41" s="1091"/>
      <c r="AM41" s="1091"/>
      <c r="AN41" s="1092"/>
      <c r="AO41" s="258">
        <v>28727457</v>
      </c>
      <c r="AP41" s="258">
        <v>43208</v>
      </c>
      <c r="AQ41" s="259">
        <v>35190</v>
      </c>
      <c r="AR41" s="260">
        <v>22.8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504</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505</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473</v>
      </c>
      <c r="AN49" s="1081" t="s">
        <v>506</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507</v>
      </c>
      <c r="AO50" s="300" t="s">
        <v>508</v>
      </c>
      <c r="AP50" s="301" t="s">
        <v>509</v>
      </c>
      <c r="AQ50" s="302" t="s">
        <v>510</v>
      </c>
      <c r="AR50" s="303" t="s">
        <v>511</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512</v>
      </c>
      <c r="AL51" s="296"/>
      <c r="AM51" s="304">
        <v>110490338</v>
      </c>
      <c r="AN51" s="305">
        <v>157499</v>
      </c>
      <c r="AO51" s="306">
        <v>5.6</v>
      </c>
      <c r="AP51" s="307">
        <v>156891</v>
      </c>
      <c r="AQ51" s="308">
        <v>7.5</v>
      </c>
      <c r="AR51" s="309">
        <v>-1.9</v>
      </c>
    </row>
    <row r="52" spans="1:16384" ht="13" x14ac:dyDescent="0.2">
      <c r="A52" s="243"/>
      <c r="AK52" s="310"/>
      <c r="AL52" s="311" t="s">
        <v>513</v>
      </c>
      <c r="AM52" s="312">
        <v>25284498</v>
      </c>
      <c r="AN52" s="313">
        <v>36042</v>
      </c>
      <c r="AO52" s="314">
        <v>-12.6</v>
      </c>
      <c r="AP52" s="315">
        <v>35077</v>
      </c>
      <c r="AQ52" s="316">
        <v>-3.1</v>
      </c>
      <c r="AR52" s="317">
        <v>-9.5</v>
      </c>
    </row>
    <row r="53" spans="1:16384" ht="13" x14ac:dyDescent="0.2">
      <c r="A53" s="243"/>
      <c r="AK53" s="295" t="s">
        <v>514</v>
      </c>
      <c r="AL53" s="296"/>
      <c r="AM53" s="304">
        <v>124814982</v>
      </c>
      <c r="AN53" s="305">
        <v>180012</v>
      </c>
      <c r="AO53" s="306">
        <v>14.3</v>
      </c>
      <c r="AP53" s="307">
        <v>166403</v>
      </c>
      <c r="AQ53" s="308">
        <v>6.1</v>
      </c>
      <c r="AR53" s="309">
        <v>8.1999999999999993</v>
      </c>
    </row>
    <row r="54" spans="1:16384" ht="13" x14ac:dyDescent="0.2">
      <c r="A54" s="243"/>
      <c r="AK54" s="310"/>
      <c r="AL54" s="311" t="s">
        <v>513</v>
      </c>
      <c r="AM54" s="312">
        <v>29392433</v>
      </c>
      <c r="AN54" s="313">
        <v>42391</v>
      </c>
      <c r="AO54" s="314">
        <v>17.600000000000001</v>
      </c>
      <c r="AP54" s="315">
        <v>40263</v>
      </c>
      <c r="AQ54" s="316">
        <v>14.8</v>
      </c>
      <c r="AR54" s="317">
        <v>2.8</v>
      </c>
    </row>
    <row r="55" spans="1:16384" ht="13" x14ac:dyDescent="0.2">
      <c r="A55" s="243"/>
      <c r="AK55" s="295" t="s">
        <v>515</v>
      </c>
      <c r="AL55" s="296"/>
      <c r="AM55" s="304">
        <v>106496981</v>
      </c>
      <c r="AN55" s="305">
        <v>155478</v>
      </c>
      <c r="AO55" s="306">
        <v>-13.6</v>
      </c>
      <c r="AP55" s="307">
        <v>151639</v>
      </c>
      <c r="AQ55" s="308">
        <v>-8.9</v>
      </c>
      <c r="AR55" s="309">
        <v>-4.7</v>
      </c>
    </row>
    <row r="56" spans="1:16384" ht="13" x14ac:dyDescent="0.2">
      <c r="A56" s="243"/>
      <c r="AK56" s="310"/>
      <c r="AL56" s="311" t="s">
        <v>513</v>
      </c>
      <c r="AM56" s="312">
        <v>25668435</v>
      </c>
      <c r="AN56" s="313">
        <v>37474</v>
      </c>
      <c r="AO56" s="314">
        <v>-11.6</v>
      </c>
      <c r="AP56" s="315">
        <v>37020</v>
      </c>
      <c r="AQ56" s="316">
        <v>-8.1</v>
      </c>
      <c r="AR56" s="317">
        <v>-3.5</v>
      </c>
    </row>
    <row r="57" spans="1:16384" ht="13" x14ac:dyDescent="0.2">
      <c r="A57" s="243"/>
      <c r="AK57" s="295" t="s">
        <v>516</v>
      </c>
      <c r="AL57" s="296"/>
      <c r="AM57" s="304">
        <v>111123932</v>
      </c>
      <c r="AN57" s="305">
        <v>164476</v>
      </c>
      <c r="AO57" s="306">
        <v>5.8</v>
      </c>
      <c r="AP57" s="307">
        <v>158322</v>
      </c>
      <c r="AQ57" s="308">
        <v>4.4000000000000004</v>
      </c>
      <c r="AR57" s="309">
        <v>1.4</v>
      </c>
    </row>
    <row r="58" spans="1:16384" ht="13" x14ac:dyDescent="0.2">
      <c r="A58" s="243"/>
      <c r="AK58" s="310"/>
      <c r="AL58" s="311" t="s">
        <v>513</v>
      </c>
      <c r="AM58" s="312">
        <v>29177306</v>
      </c>
      <c r="AN58" s="313">
        <v>43186</v>
      </c>
      <c r="AO58" s="314">
        <v>15.2</v>
      </c>
      <c r="AP58" s="315">
        <v>40584</v>
      </c>
      <c r="AQ58" s="316">
        <v>9.6</v>
      </c>
      <c r="AR58" s="317">
        <v>5.6</v>
      </c>
    </row>
    <row r="59" spans="1:16384" ht="13" x14ac:dyDescent="0.2">
      <c r="A59" s="243"/>
      <c r="AK59" s="295" t="s">
        <v>517</v>
      </c>
      <c r="AL59" s="296"/>
      <c r="AM59" s="304">
        <v>111122504</v>
      </c>
      <c r="AN59" s="305">
        <v>167136</v>
      </c>
      <c r="AO59" s="306">
        <v>1.6</v>
      </c>
      <c r="AP59" s="307">
        <v>161654</v>
      </c>
      <c r="AQ59" s="308">
        <v>2.1</v>
      </c>
      <c r="AR59" s="309">
        <v>-0.5</v>
      </c>
    </row>
    <row r="60" spans="1:16384" ht="13" x14ac:dyDescent="0.2">
      <c r="A60" s="243"/>
      <c r="AK60" s="310"/>
      <c r="AL60" s="311" t="s">
        <v>513</v>
      </c>
      <c r="AM60" s="312">
        <v>26866728</v>
      </c>
      <c r="AN60" s="313">
        <v>40409</v>
      </c>
      <c r="AO60" s="314">
        <v>-6.4</v>
      </c>
      <c r="AP60" s="315">
        <v>41212</v>
      </c>
      <c r="AQ60" s="316">
        <v>1.5</v>
      </c>
      <c r="AR60" s="317">
        <v>-7.9</v>
      </c>
    </row>
    <row r="61" spans="1:16384" ht="13" x14ac:dyDescent="0.2">
      <c r="A61" s="243"/>
      <c r="AK61" s="295" t="s">
        <v>518</v>
      </c>
      <c r="AL61" s="318"/>
      <c r="AM61" s="304">
        <v>112809747</v>
      </c>
      <c r="AN61" s="305">
        <v>164920</v>
      </c>
      <c r="AO61" s="306">
        <v>2.7</v>
      </c>
      <c r="AP61" s="307">
        <v>158982</v>
      </c>
      <c r="AQ61" s="319">
        <v>2.2000000000000002</v>
      </c>
      <c r="AR61" s="309">
        <v>0.5</v>
      </c>
    </row>
    <row r="62" spans="1:16384" ht="13" x14ac:dyDescent="0.2">
      <c r="A62" s="243"/>
      <c r="AK62" s="310"/>
      <c r="AL62" s="311" t="s">
        <v>513</v>
      </c>
      <c r="AM62" s="312">
        <v>27277880</v>
      </c>
      <c r="AN62" s="313">
        <v>39900</v>
      </c>
      <c r="AO62" s="314">
        <v>0.4</v>
      </c>
      <c r="AP62" s="315">
        <v>38831</v>
      </c>
      <c r="AQ62" s="316">
        <v>2.9</v>
      </c>
      <c r="AR62" s="317">
        <v>-2.5</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fExqLgatT3xUxmV7F6cPdpSvwYwugtMrlVQmT7dB0K8oi5n2PmjFowzDmLUKeJx5N8/qVTGXWQtdG2Zhlo+riw==" saltValue="kwsKj47iu0SoqhvU5XJcC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MOmAbvpycUSFaE/tNI5Jgqfvs0EL1OwXc8xq9Z1SbKnYsPBa+ObLLSmBe0MeBNjgBUtAa1Oy+/hk4GyLeSVwcw==" saltValue="9BHyPdGbfIUBaGzQsj89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TvWQibXz6G4scPcWgBTHt+F2IhZImpXmHfqxIaypp4OVtWmmfHvZLoSm1GZQpoDEPfs5yW7Sa3jyG67jzRypRA==" saltValue="qzYcIlp+H4Mlsdcv2pJ6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519</v>
      </c>
      <c r="G46" s="323" t="s">
        <v>520</v>
      </c>
      <c r="H46" s="323" t="s">
        <v>521</v>
      </c>
      <c r="I46" s="323" t="s">
        <v>522</v>
      </c>
      <c r="J46" s="324" t="s">
        <v>523</v>
      </c>
    </row>
    <row r="47" spans="2:10" ht="57.75" customHeight="1" x14ac:dyDescent="0.2">
      <c r="B47" s="7"/>
      <c r="C47" s="1102" t="s">
        <v>4</v>
      </c>
      <c r="D47" s="1102"/>
      <c r="E47" s="1103"/>
      <c r="F47" s="325">
        <v>2.54</v>
      </c>
      <c r="G47" s="326">
        <v>6.87</v>
      </c>
      <c r="H47" s="326">
        <v>7.46</v>
      </c>
      <c r="I47" s="326">
        <v>8.18</v>
      </c>
      <c r="J47" s="327">
        <v>8.6</v>
      </c>
    </row>
    <row r="48" spans="2:10" ht="57.75" customHeight="1" x14ac:dyDescent="0.2">
      <c r="B48" s="8"/>
      <c r="C48" s="1104" t="s">
        <v>5</v>
      </c>
      <c r="D48" s="1104"/>
      <c r="E48" s="1105"/>
      <c r="F48" s="328">
        <v>1.95</v>
      </c>
      <c r="G48" s="329">
        <v>0.71</v>
      </c>
      <c r="H48" s="329">
        <v>1.36</v>
      </c>
      <c r="I48" s="329">
        <v>1.01</v>
      </c>
      <c r="J48" s="330">
        <v>1.32</v>
      </c>
    </row>
    <row r="49" spans="2:10" ht="57.75" customHeight="1" thickBot="1" x14ac:dyDescent="0.25">
      <c r="B49" s="9"/>
      <c r="C49" s="1106" t="s">
        <v>6</v>
      </c>
      <c r="D49" s="1106"/>
      <c r="E49" s="1107"/>
      <c r="F49" s="331">
        <v>1.53</v>
      </c>
      <c r="G49" s="332">
        <v>2.36</v>
      </c>
      <c r="H49" s="332">
        <v>0.62</v>
      </c>
      <c r="I49" s="332" t="s">
        <v>524</v>
      </c>
      <c r="J49" s="333">
        <v>0.33</v>
      </c>
    </row>
    <row r="50" spans="2:10" ht="13.5" customHeight="1" x14ac:dyDescent="0.2"/>
  </sheetData>
  <sheetProtection algorithmName="SHA-512" hashValue="uiRK42gSk6D6wMAuIGzPXJnxe5T0hVoTV6G2ciKo/GvBU/i+RjmszVUV+3hDwCP2nzbZU6JGq2vwkAvtv3yehg==" saltValue="KcjBQOzOo995HuwQ/atE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9FD89748-E85D-48B8-AA44-B9EE21F46D68}">
  <ds:schemaRefs>
    <ds:schemaRef ds:uri="http://schemas.microsoft.com/sharepoint/v3/contenttype/forms"/>
  </ds:schemaRefs>
</ds:datastoreItem>
</file>

<file path=customXml/itemProps2.xml><?xml version="1.0" encoding="utf-8"?>
<ds:datastoreItem xmlns:ds="http://schemas.openxmlformats.org/officeDocument/2006/customXml" ds:itemID="{3BA66D16-4E96-4734-8355-3558E8F8DA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6C4DCE-E0CD-4C17-9D93-4F8502636E5F}">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2026-03-10T07:01:06Z</cp:lastPrinted>
  <dcterms:created xsi:type="dcterms:W3CDTF">2026-02-20T00:03:46Z</dcterms:created>
  <dcterms:modified xsi:type="dcterms:W3CDTF">2026-03-24T05:07:13Z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