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08_お手伝い\260216　財政状況資料集\04_公表\01HP作成依頼\提出データ\都道府県\"/>
    </mc:Choice>
  </mc:AlternateContent>
  <xr:revisionPtr revIDLastSave="0" documentId="13_ncr:1_{24C2D2F1-F447-4DD2-9A92-4D998A4B42D5}"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23" i="12" l="1"/>
  <c r="BG33" i="10"/>
  <c r="BG32"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AM33" i="10"/>
  <c r="U33" i="10"/>
  <c r="CO32" i="10"/>
  <c r="CO33" i="10" s="1"/>
  <c r="CO34" i="10" s="1"/>
  <c r="CO35" i="10" s="1"/>
  <c r="CO36" i="10" s="1"/>
  <c r="CO37" i="10" s="1"/>
  <c r="CO38" i="10" s="1"/>
  <c r="CO39" i="10" s="1"/>
  <c r="CO40" i="10" s="1"/>
  <c r="CO41" i="10" s="1"/>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c r="AM32" i="10" l="1"/>
  <c r="BE32" i="10" s="1"/>
  <c r="BE33" i="10" s="1"/>
</calcChain>
</file>

<file path=xl/sharedStrings.xml><?xml version="1.0" encoding="utf-8"?>
<sst xmlns="http://schemas.openxmlformats.org/spreadsheetml/2006/main" count="1056" uniqueCount="572">
  <si>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</si>
  <si>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</si>
  <si>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</si>
  <si>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</si>
  <si>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</si>
  <si>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</si>
  <si>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</si>
  <si>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</si>
  <si>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</si>
  <si>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</si>
  <si>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</si>
  <si>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</si>
  <si>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</si>
  <si>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</si>
  <si>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</si>
  <si>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</si>
  <si>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</si>
  <si>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</si>
  <si>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</si>
  <si>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</si>
  <si>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</si>
  <si>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</si>
  <si>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</si>
  <si>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</si>
  <si>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</si>
  <si>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</si>
  <si>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</si>
  <si>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</si>
  <si>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</si>
  <si>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</si>
  <si>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</si>
  <si>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</si>
  <si>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</si>
  <si>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</si>
  <si>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</si>
  <si>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</si>
  <si>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</si>
  <si>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</si>
  <si>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</si>
  <si>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</si>
  <si>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</si>
  <si>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</si>
  <si>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</si>
  <si>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</si>
  <si>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</si>
  <si>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</si>
  <si>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</si>
  <si>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</si>
  <si>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</si>
  <si>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</si>
  <si>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</si>
  <si>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</si>
  <si>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</si>
  <si>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</si>
  <si>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</si>
  <si>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</si>
  <si>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</si>
  <si>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</si>
  <si>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</si>
  <si>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</si>
  <si>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</si>
  <si>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</si>
  <si>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</si>
  <si>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</si>
  <si>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</si>
  <si>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</si>
  <si>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</si>
  <si>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</si>
  <si>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</si>
  <si>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</si>
  <si>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</si>
  <si>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</si>
  <si>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</si>
  <si>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</si>
  <si>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</si>
  <si>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</si>
  <si>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</si>
  <si>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</si>
  <si>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</si>
  <si>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</si>
  <si>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佐賀県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</si>
  <si>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</si>
  <si>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</si>
  <si>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</si>
  <si>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</si>
  <si>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</si>
  <si>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</si>
  <si>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</si>
  <si>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</si>
  <si>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</si>
  <si>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</si>
  <si>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</si>
  <si>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</si>
  <si>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</si>
  <si>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</si>
  <si>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</si>
  <si>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</si>
  <si>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</si>
  <si>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</si>
  <si>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</si>
  <si>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</si>
  <si>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</si>
  <si>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</si>
  <si>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</si>
  <si>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</si>
  <si>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</si>
  <si>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</si>
  <si>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</si>
  <si>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</si>
  <si>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</si>
  <si>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</si>
  <si>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</si>
  <si>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</si>
  <si>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</si>
  <si>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-2.6</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</si>
  <si>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</si>
  <si>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</si>
  <si>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</si>
  <si>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</si>
  <si>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</si>
  <si>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</si>
  <si>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</si>
  <si>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</si>
  <si>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</si>
  <si>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</si>
  <si>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</si>
  <si>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</si>
  <si>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</si>
  <si>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</si>
  <si>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</si>
  <si>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</si>
  <si>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</si>
  <si>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</si>
  <si>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</si>
  <si>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</si>
  <si>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</si>
  <si>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</si>
  <si>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</si>
  <si>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</si>
  <si>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</si>
  <si>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</si>
  <si>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</si>
  <si>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</si>
  <si>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</si>
  <si>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</si>
  <si>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</si>
  <si>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</si>
  <si>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</si>
  <si>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</si>
  <si>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</si>
  <si>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</si>
  <si>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</si>
  <si>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</si>
  <si>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</si>
  <si>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</si>
  <si>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</si>
  <si>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</si>
  <si>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</si>
  <si>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</si>
  <si>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</si>
  <si>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</si>
  <si>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</si>
  <si>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</si>
  <si>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</si>
  <si>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</si>
  <si>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</si>
  <si>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</si>
  <si>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</si>
  <si>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</si>
  <si>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</si>
  <si>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</si>
  <si>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</si>
  <si>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</si>
  <si>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</si>
  <si>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</si>
  <si>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</si>
  <si>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</si>
  <si>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</si>
  <si>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</si>
  <si>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</si>
  <si>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</si>
  <si>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</si>
  <si>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佐賀県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</si>
  <si>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</si>
  <si>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</si>
  <si>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</si>
  <si>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</si>
  <si>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</si>
  <si>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</si>
  <si>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</si>
  <si>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</si>
  <si>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</si>
  <si>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</si>
  <si>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</si>
  <si>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</si>
  <si>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</si>
  <si>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</si>
  <si>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</si>
  <si>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</si>
  <si>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</si>
  <si>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</si>
  <si>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</si>
  <si>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</si>
  <si>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</si>
  <si>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</si>
  <si>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</si>
  <si>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</si>
  <si>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</si>
  <si>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</si>
  <si>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</si>
  <si>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</si>
  <si>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</si>
  <si>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</si>
  <si>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</si>
  <si>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</si>
  <si>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</si>
  <si>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</si>
  <si>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</si>
  <si>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</si>
  <si>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</si>
  <si>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</si>
  <si>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</si>
  <si>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</si>
  <si>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</si>
  <si>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</si>
  <si>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</si>
  <si>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</si>
  <si>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</si>
  <si>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</si>
  <si>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</si>
  <si>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</si>
  <si>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</si>
  <si>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</si>
  <si>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</si>
  <si>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</si>
  <si>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</si>
  <si>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</si>
  <si>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</si>
  <si>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</si>
  <si>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</si>
  <si>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</si>
  <si>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</si>
  <si>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</si>
  <si>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</si>
  <si>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</si>
  <si>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</si>
  <si>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</si>
  <si>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</si>
  <si>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</si>
  <si>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</si>
  <si>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</si>
  <si>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</si>
  <si>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</si>
  <si>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</si>
  <si>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</si>
  <si>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</si>
  <si>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</si>
  <si>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</si>
  <si>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</si>
  <si>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</si>
  <si>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</si>
  <si>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</si>
  <si>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</si>
  <si>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</si>
  <si>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</si>
  <si>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</si>
  <si>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</si>
  <si>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</si>
  <si>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</si>
  <si>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</si>
  <si>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</si>
  <si>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</si>
  <si>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</si>
  <si>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</si>
  <si>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</si>
  <si>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</si>
  <si>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</si>
  <si>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</si>
  <si>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</si>
  <si>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</si>
  <si>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</si>
  <si>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</si>
  <si>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</si>
  <si>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</si>
  <si>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</si>
  <si>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</si>
  <si>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</si>
  <si>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</si>
  <si>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</si>
  <si>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</si>
  <si>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</si>
  <si>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</si>
  <si>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</si>
  <si>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</si>
  <si>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</si>
  <si>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</si>
  <si>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</si>
  <si>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</si>
  <si>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</si>
  <si>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</si>
  <si>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</si>
  <si>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</si>
  <si>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</si>
  <si>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</si>
  <si>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</si>
  <si>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</si>
  <si>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</si>
  <si>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</si>
  <si>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</si>
  <si>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</si>
  <si>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</si>
  <si>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</si>
  <si>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</si>
  <si>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</si>
  <si>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</si>
  <si>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</si>
  <si>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</si>
  <si>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</si>
  <si>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</si>
  <si>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</si>
  <si>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</si>
  <si>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</si>
  <si>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</si>
  <si>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</si>
  <si>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</si>
  <si>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</si>
  <si>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</si>
  <si>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</si>
  <si>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</si>
  <si>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</si>
  <si>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</si>
  <si>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</si>
  <si>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</si>
  <si>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</si>
  <si>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佐賀県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</si>
  <si>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</si>
  <si>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</si>
  <si>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</si>
  <si>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</si>
  <si>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</si>
  <si>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</si>
  <si>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</si>
  <si>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</si>
  <si>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</si>
  <si>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</si>
  <si>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</si>
  <si>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</si>
  <si>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</si>
  <si>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</si>
  <si>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</si>
  <si>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</si>
  <si>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</si>
  <si>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</si>
  <si>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</si>
  <si>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</si>
  <si>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災害救助基金特別会計</t>
    <phoneticPr fontId="3"/>
  </si>
  <si>
    <t>母子父子寡婦福祉資金特別会計</t>
    <phoneticPr fontId="3"/>
  </si>
  <si>
    <t>就農支援資金特別会計</t>
    <phoneticPr fontId="3"/>
  </si>
  <si>
    <t>小規模企業者等設備導入等事業支援特別会計</t>
    <phoneticPr fontId="3"/>
  </si>
  <si>
    <t>財政調整積立金特別会計</t>
    <phoneticPr fontId="3"/>
  </si>
  <si>
    <t>証紙特別会計</t>
    <phoneticPr fontId="3"/>
  </si>
  <si>
    <t>土地取得特別会計</t>
    <phoneticPr fontId="3"/>
  </si>
  <si>
    <t>林業改善資金特別会計</t>
    <phoneticPr fontId="3"/>
  </si>
  <si>
    <t>沿岸漁業改善資金特別会計</t>
    <phoneticPr fontId="3"/>
  </si>
  <si>
    <t>公債管理特別会計</t>
    <phoneticPr fontId="3"/>
  </si>
  <si>
    <t>育英資金特別会計</t>
    <phoneticPr fontId="3"/>
  </si>
  <si>
    <t>地方独立行政法人佐賀県医療センター好生館貸付金特別会計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</si>
  <si>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</si>
  <si>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</si>
  <si>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</si>
  <si>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</si>
  <si>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</si>
  <si>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</si>
  <si>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</si>
  <si>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</si>
  <si>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</si>
  <si>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</si>
  <si>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</si>
  <si>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</si>
  <si>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</si>
  <si>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</si>
  <si>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佐賀県工業用水道事業会計</t>
    <phoneticPr fontId="3"/>
  </si>
  <si>
    <t>法適用企業</t>
    <phoneticPr fontId="3"/>
  </si>
  <si>
    <t>佐賀県港湾整備事業特別会計</t>
    <phoneticPr fontId="3"/>
  </si>
  <si>
    <t>法非適用企業</t>
    <phoneticPr fontId="3"/>
  </si>
  <si>
    <t>佐賀県産業用地造成事業特別会計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</si>
  <si>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</si>
  <si>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</si>
  <si>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</si>
  <si>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</si>
  <si>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</si>
  <si>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</si>
  <si>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</si>
  <si>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</si>
  <si>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</si>
  <si>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</si>
  <si>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</si>
  <si>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</si>
  <si>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</si>
  <si>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</si>
  <si>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</si>
  <si>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</si>
  <si>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</si>
  <si>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</si>
  <si>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</si>
  <si>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</si>
  <si>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</si>
  <si>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</si>
  <si>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</si>
  <si>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</si>
  <si>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</si>
  <si>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</si>
  <si>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</si>
  <si>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</si>
  <si>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</si>
  <si>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</si>
  <si>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</si>
  <si>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</si>
  <si>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</si>
  <si>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</si>
  <si>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</si>
  <si>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</si>
  <si>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</si>
  <si>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</si>
  <si>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</si>
  <si>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</si>
  <si>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</si>
  <si>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</si>
  <si>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</si>
  <si>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</si>
  <si>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</si>
  <si>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</si>
  <si>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</si>
  <si>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</si>
  <si>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</si>
  <si>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</si>
  <si>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</si>
  <si>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</si>
  <si>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</si>
  <si>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</si>
  <si>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</si>
  <si>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</si>
  <si>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</si>
  <si>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</si>
  <si>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</si>
  <si>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</si>
  <si>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</si>
  <si>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</si>
  <si>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</si>
  <si>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</si>
  <si>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</si>
  <si>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</si>
  <si>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</si>
  <si>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</si>
  <si>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</si>
  <si>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</si>
  <si>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</si>
  <si>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</si>
  <si>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</si>
  <si>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</si>
  <si>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</si>
  <si>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</si>
  <si>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</si>
  <si>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</si>
  <si>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</si>
  <si>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</si>
  <si>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</si>
  <si>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</si>
  <si>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</si>
  <si>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</si>
  <si>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</si>
  <si>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</si>
  <si>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</si>
  <si>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</si>
  <si>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</si>
  <si>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</si>
  <si>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</si>
  <si>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</si>
  <si>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</si>
  <si>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</si>
  <si>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</si>
  <si>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</si>
  <si>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</si>
  <si>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</si>
  <si>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</si>
  <si>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</si>
  <si>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</si>
  <si>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</si>
  <si>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</si>
  <si>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</si>
  <si>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</si>
  <si>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</si>
  <si>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</si>
  <si>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</si>
  <si>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</si>
  <si>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</si>
  <si>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</si>
  <si>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</si>
  <si>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</si>
  <si>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</si>
  <si>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</si>
  <si>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</si>
  <si>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</si>
  <si>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</si>
  <si>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</si>
  <si>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</si>
  <si>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</si>
  <si>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</si>
  <si>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</si>
  <si>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</si>
  <si>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</si>
  <si>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</si>
  <si>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</si>
  <si>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</si>
  <si>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</si>
  <si>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</si>
  <si>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</si>
  <si>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</si>
  <si>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2.56</t>
  </si>
  <si>
    <t>▲ 0.61</t>
  </si>
  <si>
    <t>▲ 1.40</t>
  </si>
  <si>
    <t>一般会計</t>
  </si>
  <si>
    <t>佐賀県工業用水道事業会計</t>
  </si>
  <si>
    <t>国民健康保険事業特別会計</t>
  </si>
  <si>
    <t>佐賀県港湾整備事業特別会計</t>
  </si>
  <si>
    <t>証紙特別会計</t>
  </si>
  <si>
    <t>災害救助基金特別会計</t>
  </si>
  <si>
    <t>母子父子寡婦福祉資金特別会計</t>
  </si>
  <si>
    <t>就農支援資金特別会計</t>
  </si>
  <si>
    <t>その他会計（赤字）</t>
  </si>
  <si>
    <t>その他会計（黒字）</t>
  </si>
  <si>
    <t>（百万円）</t>
    <phoneticPr fontId="2"/>
  </si>
  <si>
    <t>R02</t>
    <phoneticPr fontId="2"/>
  </si>
  <si>
    <t>R03</t>
    <phoneticPr fontId="2"/>
  </si>
  <si>
    <t>R04</t>
    <phoneticPr fontId="2"/>
  </si>
  <si>
    <t>R05</t>
    <phoneticPr fontId="2"/>
  </si>
  <si>
    <t>R06</t>
    <phoneticPr fontId="2"/>
  </si>
  <si>
    <t>佐賀県国際交流協会</t>
    <phoneticPr fontId="2"/>
  </si>
  <si>
    <t>佐賀県女性と生涯学習財団</t>
    <phoneticPr fontId="2"/>
  </si>
  <si>
    <t>佐賀県地域福祉振興基金</t>
    <phoneticPr fontId="2"/>
  </si>
  <si>
    <t>佐賀県長寿社会振興財団</t>
  </si>
  <si>
    <t>佐賀県臓器バンク</t>
  </si>
  <si>
    <t>佐賀県食鳥肉衛生協会</t>
  </si>
  <si>
    <t>佐賀県芸術文化協会</t>
  </si>
  <si>
    <t>佐賀県産業振興機構</t>
    <rPh sb="0" eb="3">
      <t>サガケン</t>
    </rPh>
    <rPh sb="3" eb="5">
      <t>サンギョウ</t>
    </rPh>
    <rPh sb="5" eb="7">
      <t>シンコウ</t>
    </rPh>
    <rPh sb="7" eb="9">
      <t>キコウ</t>
    </rPh>
    <phoneticPr fontId="2"/>
  </si>
  <si>
    <t>佐賀県農業公社</t>
  </si>
  <si>
    <t>佐賀県森林整備担い手育成基金</t>
    <phoneticPr fontId="2"/>
  </si>
  <si>
    <t>嘉瀬川水辺環境整備センター</t>
  </si>
  <si>
    <t>佐賀県教育文化振興財団</t>
    <rPh sb="10" eb="11">
      <t>ダン</t>
    </rPh>
    <phoneticPr fontId="2"/>
  </si>
  <si>
    <t>佐賀県アイバンク協会</t>
  </si>
  <si>
    <t>佐賀県健康づくり財団</t>
    <rPh sb="3" eb="5">
      <t>ケンコウ</t>
    </rPh>
    <rPh sb="8" eb="10">
      <t>ザイダン</t>
    </rPh>
    <phoneticPr fontId="2"/>
  </si>
  <si>
    <t>佐賀県生活衛生営業指導センター</t>
  </si>
  <si>
    <t>佐賀県環境クリーン財団</t>
  </si>
  <si>
    <t>佐賀県園芸農業振興基金協会</t>
  </si>
  <si>
    <t>佐賀県畜産公社</t>
  </si>
  <si>
    <t>佐賀県畜産協会</t>
  </si>
  <si>
    <t>佐賀県玄海栽培漁業協会</t>
  </si>
  <si>
    <t>さが緑の基金</t>
  </si>
  <si>
    <t>佐賀県暴力追放運動推進センター</t>
  </si>
  <si>
    <t>佐賀県建設技術支援機構</t>
    <rPh sb="0" eb="3">
      <t>サガケン</t>
    </rPh>
    <rPh sb="3" eb="5">
      <t>ケンセツ</t>
    </rPh>
    <rPh sb="5" eb="7">
      <t>ギジュツ</t>
    </rPh>
    <rPh sb="7" eb="9">
      <t>シエン</t>
    </rPh>
    <rPh sb="9" eb="11">
      <t>キコウ</t>
    </rPh>
    <phoneticPr fontId="2"/>
  </si>
  <si>
    <t>佐賀県土地開発公社</t>
  </si>
  <si>
    <t>佐賀県道路公社</t>
  </si>
  <si>
    <t>佐賀県スポーツ協会</t>
    <phoneticPr fontId="2"/>
  </si>
  <si>
    <t>佐賀県医療センター好生館</t>
  </si>
  <si>
    <t>-</t>
    <phoneticPr fontId="2"/>
  </si>
  <si>
    <t>SSP構想推進基金</t>
    <rPh sb="3" eb="5">
      <t>コウソウ</t>
    </rPh>
    <rPh sb="5" eb="9">
      <t>スイシンキキン</t>
    </rPh>
    <phoneticPr fontId="3"/>
  </si>
  <si>
    <t>地域医療介護総合確保基金</t>
  </si>
  <si>
    <t>後期高齢者医療財政安定化基金</t>
  </si>
  <si>
    <t>発電用施設周辺地域振興基金</t>
    <rPh sb="0" eb="3">
      <t>ハツデンヨウ</t>
    </rPh>
    <rPh sb="3" eb="5">
      <t>シセツ</t>
    </rPh>
    <rPh sb="5" eb="7">
      <t>シュウヘン</t>
    </rPh>
    <rPh sb="7" eb="9">
      <t>チイキ</t>
    </rPh>
    <rPh sb="9" eb="11">
      <t>シンコウ</t>
    </rPh>
    <rPh sb="11" eb="13">
      <t>キキン</t>
    </rPh>
    <phoneticPr fontId="3"/>
  </si>
  <si>
    <t>大規模施設整備基金</t>
    <phoneticPr fontId="2"/>
  </si>
  <si>
    <t>-</t>
    <phoneticPr fontId="2"/>
  </si>
  <si>
    <t>九州佐賀国際空港ビル</t>
    <rPh sb="0" eb="4">
      <t>キュウシュウサガ</t>
    </rPh>
    <rPh sb="4" eb="8">
      <t>コクサイクウコウ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</si>
</sst>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F8E3-4D20-9B6E-09A198F729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146166</c:v>
                </c:pt>
                <c:pt idx="1">
                  <c:v>157479</c:v>
                </c:pt>
                <c:pt idx="2">
                  <c:v>164078</c:v>
                </c:pt>
                <c:pt idx="3">
                  <c:v>127377</c:v>
                </c:pt>
                <c:pt idx="4">
                  <c:v>123886</c:v>
                </c:pt>
              </c:numCache>
            </c:numRef>
          </c:val>
          <c:smooth val="0"/>
          <c:extLst>
            <c:ext xmlns:c16="http://schemas.microsoft.com/office/drawing/2014/chart" uri="{C3380CC4-5D6E-409C-BE32-E72D297353CC}">
              <c16:uniqueId val="{00000001-F8E3-4D20-9B6E-09A198F729D9}"/>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3.58</c:v>
                </c:pt>
                <c:pt idx="1">
                  <c:v>0.51</c:v>
                </c:pt>
                <c:pt idx="2">
                  <c:v>4.17</c:v>
                </c:pt>
                <c:pt idx="3">
                  <c:v>3.6</c:v>
                </c:pt>
                <c:pt idx="4">
                  <c:v>2.23</c:v>
                </c:pt>
              </c:numCache>
            </c:numRef>
          </c:val>
          <c:extLst>
            <c:ext xmlns:c16="http://schemas.microsoft.com/office/drawing/2014/chart" uri="{C3380CC4-5D6E-409C-BE32-E72D297353CC}">
              <c16:uniqueId val="{00000000-85C0-49F7-9289-BF0D4F8B1F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6.78</c:v>
                </c:pt>
                <c:pt idx="1">
                  <c:v>6.89</c:v>
                </c:pt>
                <c:pt idx="2">
                  <c:v>6.77</c:v>
                </c:pt>
                <c:pt idx="3">
                  <c:v>6.65</c:v>
                </c:pt>
                <c:pt idx="4">
                  <c:v>6.38</c:v>
                </c:pt>
              </c:numCache>
            </c:numRef>
          </c:val>
          <c:extLst>
            <c:ext xmlns:c16="http://schemas.microsoft.com/office/drawing/2014/chart" uri="{C3380CC4-5D6E-409C-BE32-E72D297353CC}">
              <c16:uniqueId val="{00000001-85C0-49F7-9289-BF0D4F8B1F97}"/>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1.76</c:v>
                </c:pt>
                <c:pt idx="1">
                  <c:v>-2.56</c:v>
                </c:pt>
                <c:pt idx="2">
                  <c:v>3.37</c:v>
                </c:pt>
                <c:pt idx="3">
                  <c:v>-0.61</c:v>
                </c:pt>
                <c:pt idx="4">
                  <c:v>-1.4</c:v>
                </c:pt>
              </c:numCache>
            </c:numRef>
          </c:val>
          <c:smooth val="0"/>
          <c:extLst>
            <c:ext xmlns:c16="http://schemas.microsoft.com/office/drawing/2014/chart" uri="{C3380CC4-5D6E-409C-BE32-E72D297353CC}">
              <c16:uniqueId val="{00000002-85C0-49F7-9289-BF0D4F8B1F97}"/>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0.48</c:v>
                </c:pt>
                <c:pt idx="2">
                  <c:v>#N/A</c:v>
                </c:pt>
                <c:pt idx="3">
                  <c:v>0.42</c:v>
                </c:pt>
                <c:pt idx="4">
                  <c:v>#N/A</c:v>
                </c:pt>
                <c:pt idx="5">
                  <c:v>0</c:v>
                </c:pt>
                <c:pt idx="6">
                  <c:v>#N/A</c:v>
                </c:pt>
                <c:pt idx="7">
                  <c:v>0</c:v>
                </c:pt>
                <c:pt idx="8">
                  <c:v>#N/A</c:v>
                </c:pt>
                <c:pt idx="9">
                  <c:v>0</c:v>
                </c:pt>
              </c:numCache>
            </c:numRef>
          </c:val>
          <c:extLst>
            <c:ext xmlns:c16="http://schemas.microsoft.com/office/drawing/2014/chart" uri="{C3380CC4-5D6E-409C-BE32-E72D297353CC}">
              <c16:uniqueId val="{00000000-92DE-4038-B520-15C9D4EF97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DE-4038-B520-15C9D4EF97A3}"/>
            </c:ext>
          </c:extLst>
        </c:ser>
        <c:ser>
          <c:idx val="2"/>
          <c:order val="2"/>
          <c:tx>
            <c:strRef>
              <c:f>データシート!$A$29</c:f>
              <c:strCache>
                <c:ptCount val="1"/>
                <c:pt idx="0">
                  <c:v>就農支援資金特別会計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2DE-4038-B520-15C9D4EF97A3}"/>
            </c:ext>
          </c:extLst>
        </c:ser>
        <c:ser>
          <c:idx val="3"/>
          <c:order val="3"/>
          <c:tx>
            <c:strRef>
              <c:f>データシート!$A$30</c:f>
              <c:strCache>
                <c:ptCount val="1"/>
                <c:pt idx="0">
                  <c:v>母子父子寡婦福祉資金特別会計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2DE-4038-B520-15C9D4EF97A3}"/>
            </c:ext>
          </c:extLst>
        </c:ser>
        <c:ser>
          <c:idx val="4"/>
          <c:order val="4"/>
          <c:tx>
            <c:strRef>
              <c:f>データシート!$A$31</c:f>
              <c:strCache>
                <c:ptCount val="1"/>
                <c:pt idx="0">
                  <c:v>災害救助基金特別会計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2DE-4038-B520-15C9D4EF97A3}"/>
            </c:ext>
          </c:extLst>
        </c:ser>
        <c:ser>
          <c:idx val="5"/>
          <c:order val="5"/>
          <c:tx>
            <c:strRef>
              <c:f>データシート!$A$32</c:f>
              <c:strCache>
                <c:ptCount val="1"/>
                <c:pt idx="0">
                  <c:v>証紙特別会計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0.02</c:v>
                </c:pt>
                <c:pt idx="4">
                  <c:v>#N/A</c:v>
                </c:pt>
                <c:pt idx="5">
                  <c:v>0.03</c:v>
                </c:pt>
                <c:pt idx="6">
                  <c:v>#N/A</c:v>
                </c:pt>
                <c:pt idx="7">
                  <c:v>0.04</c:v>
                </c:pt>
                <c:pt idx="8">
                  <c:v>#N/A</c:v>
                </c:pt>
                <c:pt idx="9">
                  <c:v>0.03</c:v>
                </c:pt>
              </c:numCache>
            </c:numRef>
          </c:val>
          <c:extLst>
            <c:ext xmlns:c16="http://schemas.microsoft.com/office/drawing/2014/chart" uri="{C3380CC4-5D6E-409C-BE32-E72D297353CC}">
              <c16:uniqueId val="{00000005-92DE-4038-B520-15C9D4EF97A3}"/>
            </c:ext>
          </c:extLst>
        </c:ser>
        <c:ser>
          <c:idx val="6"/>
          <c:order val="6"/>
          <c:tx>
            <c:strRef>
              <c:f>データシート!$A$33</c:f>
              <c:strCache>
                <c:ptCount val="1"/>
                <c:pt idx="0">
                  <c:v>佐賀県港湾整備事業特別会計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0.22</c:v>
                </c:pt>
                <c:pt idx="2">
                  <c:v>#N/A</c:v>
                </c:pt>
                <c:pt idx="3">
                  <c:v>0.2</c:v>
                </c:pt>
                <c:pt idx="4">
                  <c:v>#N/A</c:v>
                </c:pt>
                <c:pt idx="5">
                  <c:v>0.19</c:v>
                </c:pt>
                <c:pt idx="6">
                  <c:v>#N/A</c:v>
                </c:pt>
                <c:pt idx="7">
                  <c:v>0.16</c:v>
                </c:pt>
                <c:pt idx="8">
                  <c:v>#N/A</c:v>
                </c:pt>
                <c:pt idx="9">
                  <c:v>0.11</c:v>
                </c:pt>
              </c:numCache>
            </c:numRef>
          </c:val>
          <c:extLst>
            <c:ext xmlns:c16="http://schemas.microsoft.com/office/drawing/2014/chart" uri="{C3380CC4-5D6E-409C-BE32-E72D297353CC}">
              <c16:uniqueId val="{00000006-92DE-4038-B520-15C9D4EF97A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1.62</c:v>
                </c:pt>
                <c:pt idx="2">
                  <c:v>#N/A</c:v>
                </c:pt>
                <c:pt idx="3">
                  <c:v>1.64</c:v>
                </c:pt>
                <c:pt idx="4">
                  <c:v>#N/A</c:v>
                </c:pt>
                <c:pt idx="5">
                  <c:v>0.37</c:v>
                </c:pt>
                <c:pt idx="6">
                  <c:v>#N/A</c:v>
                </c:pt>
                <c:pt idx="7">
                  <c:v>0.19</c:v>
                </c:pt>
                <c:pt idx="8">
                  <c:v>#N/A</c:v>
                </c:pt>
                <c:pt idx="9">
                  <c:v>0.22</c:v>
                </c:pt>
              </c:numCache>
            </c:numRef>
          </c:val>
          <c:extLst>
            <c:ext xmlns:c16="http://schemas.microsoft.com/office/drawing/2014/chart" uri="{C3380CC4-5D6E-409C-BE32-E72D297353CC}">
              <c16:uniqueId val="{00000007-92DE-4038-B520-15C9D4EF97A3}"/>
            </c:ext>
          </c:extLst>
        </c:ser>
        <c:ser>
          <c:idx val="8"/>
          <c:order val="8"/>
          <c:tx>
            <c:strRef>
              <c:f>データシート!$A$35</c:f>
              <c:strCache>
                <c:ptCount val="1"/>
                <c:pt idx="0">
                  <c:v>佐賀県工業用水道事業会計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0.79</c:v>
                </c:pt>
                <c:pt idx="2">
                  <c:v>#N/A</c:v>
                </c:pt>
                <c:pt idx="3">
                  <c:v>0.77</c:v>
                </c:pt>
                <c:pt idx="4">
                  <c:v>#N/A</c:v>
                </c:pt>
                <c:pt idx="5">
                  <c:v>0.78</c:v>
                </c:pt>
                <c:pt idx="6">
                  <c:v>#N/A</c:v>
                </c:pt>
                <c:pt idx="7">
                  <c:v>0.78</c:v>
                </c:pt>
                <c:pt idx="8">
                  <c:v>#N/A</c:v>
                </c:pt>
                <c:pt idx="9">
                  <c:v>0.75</c:v>
                </c:pt>
              </c:numCache>
            </c:numRef>
          </c:val>
          <c:extLst>
            <c:ext xmlns:c16="http://schemas.microsoft.com/office/drawing/2014/chart" uri="{C3380CC4-5D6E-409C-BE32-E72D297353CC}">
              <c16:uniqueId val="{00000008-92DE-4038-B520-15C9D4EF97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3.54</c:v>
                </c:pt>
                <c:pt idx="2">
                  <c:v>#N/A</c:v>
                </c:pt>
                <c:pt idx="3">
                  <c:v>0.48</c:v>
                </c:pt>
                <c:pt idx="4">
                  <c:v>#N/A</c:v>
                </c:pt>
                <c:pt idx="5">
                  <c:v>4.12</c:v>
                </c:pt>
                <c:pt idx="6">
                  <c:v>#N/A</c:v>
                </c:pt>
                <c:pt idx="7">
                  <c:v>3.55</c:v>
                </c:pt>
                <c:pt idx="8">
                  <c:v>#N/A</c:v>
                </c:pt>
                <c:pt idx="9">
                  <c:v>2.19</c:v>
                </c:pt>
              </c:numCache>
            </c:numRef>
          </c:val>
          <c:extLst>
            <c:ext xmlns:c16="http://schemas.microsoft.com/office/drawing/2014/chart" uri="{C3380CC4-5D6E-409C-BE32-E72D297353CC}">
              <c16:uniqueId val="{00000009-92DE-4038-B520-15C9D4EF97A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43168</c:v>
                </c:pt>
                <c:pt idx="5">
                  <c:v>40865</c:v>
                </c:pt>
                <c:pt idx="8">
                  <c:v>39530</c:v>
                </c:pt>
                <c:pt idx="11">
                  <c:v>38922</c:v>
                </c:pt>
                <c:pt idx="14">
                  <c:v>36488</c:v>
                </c:pt>
              </c:numCache>
            </c:numRef>
          </c:val>
          <c:extLst>
            <c:ext xmlns:c16="http://schemas.microsoft.com/office/drawing/2014/chart" uri="{C3380CC4-5D6E-409C-BE32-E72D297353CC}">
              <c16:uniqueId val="{00000000-427B-45FA-A871-769C766556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9</c:v>
                </c:pt>
                <c:pt idx="3">
                  <c:v>2</c:v>
                </c:pt>
                <c:pt idx="6">
                  <c:v>1</c:v>
                </c:pt>
                <c:pt idx="9">
                  <c:v>29</c:v>
                </c:pt>
                <c:pt idx="12">
                  <c:v>1</c:v>
                </c:pt>
              </c:numCache>
            </c:numRef>
          </c:val>
          <c:extLst>
            <c:ext xmlns:c16="http://schemas.microsoft.com/office/drawing/2014/chart" uri="{C3380CC4-5D6E-409C-BE32-E72D297353CC}">
              <c16:uniqueId val="{00000001-427B-45FA-A871-769C766556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911</c:v>
                </c:pt>
                <c:pt idx="3">
                  <c:v>681</c:v>
                </c:pt>
                <c:pt idx="6">
                  <c:v>376</c:v>
                </c:pt>
                <c:pt idx="9">
                  <c:v>274</c:v>
                </c:pt>
                <c:pt idx="12">
                  <c:v>233</c:v>
                </c:pt>
              </c:numCache>
            </c:numRef>
          </c:val>
          <c:extLst>
            <c:ext xmlns:c16="http://schemas.microsoft.com/office/drawing/2014/chart" uri="{C3380CC4-5D6E-409C-BE32-E72D297353CC}">
              <c16:uniqueId val="{00000002-427B-45FA-A871-769C766556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7B-45FA-A871-769C766556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8</c:v>
                </c:pt>
                <c:pt idx="12">
                  <c:v>14</c:v>
                </c:pt>
              </c:numCache>
            </c:numRef>
          </c:val>
          <c:extLst>
            <c:ext xmlns:c16="http://schemas.microsoft.com/office/drawing/2014/chart" uri="{C3380CC4-5D6E-409C-BE32-E72D297353CC}">
              <c16:uniqueId val="{00000004-427B-45FA-A871-769C766556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2333</c:v>
                </c:pt>
                <c:pt idx="3">
                  <c:v>2750</c:v>
                </c:pt>
                <c:pt idx="6">
                  <c:v>3083</c:v>
                </c:pt>
                <c:pt idx="9">
                  <c:v>3192</c:v>
                </c:pt>
                <c:pt idx="12">
                  <c:v>3583</c:v>
                </c:pt>
              </c:numCache>
            </c:numRef>
          </c:val>
          <c:extLst>
            <c:ext xmlns:c16="http://schemas.microsoft.com/office/drawing/2014/chart" uri="{C3380CC4-5D6E-409C-BE32-E72D297353CC}">
              <c16:uniqueId val="{00000005-427B-45FA-A871-769C766556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298</c:v>
                </c:pt>
              </c:numCache>
            </c:numRef>
          </c:val>
          <c:extLst>
            <c:ext xmlns:c16="http://schemas.microsoft.com/office/drawing/2014/chart" uri="{C3380CC4-5D6E-409C-BE32-E72D297353CC}">
              <c16:uniqueId val="{00000006-427B-45FA-A871-769C766556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58255</c:v>
                </c:pt>
                <c:pt idx="3">
                  <c:v>58153</c:v>
                </c:pt>
                <c:pt idx="6">
                  <c:v>57984</c:v>
                </c:pt>
                <c:pt idx="9">
                  <c:v>59848</c:v>
                </c:pt>
                <c:pt idx="12">
                  <c:v>60150</c:v>
                </c:pt>
              </c:numCache>
            </c:numRef>
          </c:val>
          <c:extLst>
            <c:ext xmlns:c16="http://schemas.microsoft.com/office/drawing/2014/chart" uri="{C3380CC4-5D6E-409C-BE32-E72D297353CC}">
              <c16:uniqueId val="{00000007-427B-45FA-A871-769C76655671}"/>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18340</c:v>
                </c:pt>
                <c:pt idx="2">
                  <c:v>#N/A</c:v>
                </c:pt>
                <c:pt idx="3">
                  <c:v>#N/A</c:v>
                </c:pt>
                <c:pt idx="4">
                  <c:v>20721</c:v>
                </c:pt>
                <c:pt idx="5">
                  <c:v>#N/A</c:v>
                </c:pt>
                <c:pt idx="6">
                  <c:v>#N/A</c:v>
                </c:pt>
                <c:pt idx="7">
                  <c:v>21914</c:v>
                </c:pt>
                <c:pt idx="8">
                  <c:v>#N/A</c:v>
                </c:pt>
                <c:pt idx="9">
                  <c:v>#N/A</c:v>
                </c:pt>
                <c:pt idx="10">
                  <c:v>24429</c:v>
                </c:pt>
                <c:pt idx="11">
                  <c:v>#N/A</c:v>
                </c:pt>
                <c:pt idx="12">
                  <c:v>#N/A</c:v>
                </c:pt>
                <c:pt idx="13">
                  <c:v>27791</c:v>
                </c:pt>
                <c:pt idx="14">
                  <c:v>#N/A</c:v>
                </c:pt>
              </c:numCache>
            </c:numRef>
          </c:val>
          <c:smooth val="0"/>
          <c:extLst>
            <c:ext xmlns:c16="http://schemas.microsoft.com/office/drawing/2014/chart" uri="{C3380CC4-5D6E-409C-BE32-E72D297353CC}">
              <c16:uniqueId val="{00000008-427B-45FA-A871-769C76655671}"/>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493511</c:v>
                </c:pt>
                <c:pt idx="5">
                  <c:v>488386</c:v>
                </c:pt>
                <c:pt idx="8">
                  <c:v>471732</c:v>
                </c:pt>
                <c:pt idx="11">
                  <c:v>449677</c:v>
                </c:pt>
                <c:pt idx="14">
                  <c:v>427999</c:v>
                </c:pt>
              </c:numCache>
            </c:numRef>
          </c:val>
          <c:extLst>
            <c:ext xmlns:c16="http://schemas.microsoft.com/office/drawing/2014/chart" uri="{C3380CC4-5D6E-409C-BE32-E72D297353CC}">
              <c16:uniqueId val="{00000000-A0B6-4B32-A474-5FE9447BFD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13048</c:v>
                </c:pt>
                <c:pt idx="5">
                  <c:v>13473</c:v>
                </c:pt>
                <c:pt idx="8">
                  <c:v>12642</c:v>
                </c:pt>
                <c:pt idx="11">
                  <c:v>13236</c:v>
                </c:pt>
                <c:pt idx="14">
                  <c:v>13608</c:v>
                </c:pt>
              </c:numCache>
            </c:numRef>
          </c:val>
          <c:extLst>
            <c:ext xmlns:c16="http://schemas.microsoft.com/office/drawing/2014/chart" uri="{C3380CC4-5D6E-409C-BE32-E72D297353CC}">
              <c16:uniqueId val="{00000001-A0B6-4B32-A474-5FE9447BFD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62336</c:v>
                </c:pt>
                <c:pt idx="5">
                  <c:v>78774</c:v>
                </c:pt>
                <c:pt idx="8">
                  <c:v>83749</c:v>
                </c:pt>
                <c:pt idx="11">
                  <c:v>89025</c:v>
                </c:pt>
                <c:pt idx="14">
                  <c:v>80557</c:v>
                </c:pt>
              </c:numCache>
            </c:numRef>
          </c:val>
          <c:extLst>
            <c:ext xmlns:c16="http://schemas.microsoft.com/office/drawing/2014/chart" uri="{C3380CC4-5D6E-409C-BE32-E72D297353CC}">
              <c16:uniqueId val="{00000002-A0B6-4B32-A474-5FE9447BFD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412</c:v>
                </c:pt>
                <c:pt idx="6">
                  <c:v>0</c:v>
                </c:pt>
                <c:pt idx="9">
                  <c:v>0</c:v>
                </c:pt>
                <c:pt idx="12">
                  <c:v>0</c:v>
                </c:pt>
              </c:numCache>
            </c:numRef>
          </c:val>
          <c:extLst>
            <c:ext xmlns:c16="http://schemas.microsoft.com/office/drawing/2014/chart" uri="{C3380CC4-5D6E-409C-BE32-E72D297353CC}">
              <c16:uniqueId val="{00000003-A0B6-4B32-A474-5FE9447BFD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B6-4B32-A474-5FE9447BFD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460</c:v>
                </c:pt>
                <c:pt idx="3">
                  <c:v>304</c:v>
                </c:pt>
                <c:pt idx="6">
                  <c:v>388</c:v>
                </c:pt>
                <c:pt idx="9">
                  <c:v>370</c:v>
                </c:pt>
                <c:pt idx="12">
                  <c:v>562</c:v>
                </c:pt>
              </c:numCache>
            </c:numRef>
          </c:val>
          <c:extLst>
            <c:ext xmlns:c16="http://schemas.microsoft.com/office/drawing/2014/chart" uri="{C3380CC4-5D6E-409C-BE32-E72D297353CC}">
              <c16:uniqueId val="{00000005-A0B6-4B32-A474-5FE9447BFD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102958</c:v>
                </c:pt>
                <c:pt idx="3">
                  <c:v>97549</c:v>
                </c:pt>
                <c:pt idx="6">
                  <c:v>95960</c:v>
                </c:pt>
                <c:pt idx="9">
                  <c:v>96719</c:v>
                </c:pt>
                <c:pt idx="12">
                  <c:v>94564</c:v>
                </c:pt>
              </c:numCache>
            </c:numRef>
          </c:val>
          <c:extLst>
            <c:ext xmlns:c16="http://schemas.microsoft.com/office/drawing/2014/chart" uri="{C3380CC4-5D6E-409C-BE32-E72D297353CC}">
              <c16:uniqueId val="{00000006-A0B6-4B32-A474-5FE9447BFD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0B6-4B32-A474-5FE9447BFD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0B6-4B32-A474-5FE9447BFD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1694</c:v>
                </c:pt>
                <c:pt idx="3">
                  <c:v>1085</c:v>
                </c:pt>
                <c:pt idx="6">
                  <c:v>775</c:v>
                </c:pt>
                <c:pt idx="9">
                  <c:v>593</c:v>
                </c:pt>
                <c:pt idx="12">
                  <c:v>445</c:v>
                </c:pt>
              </c:numCache>
            </c:numRef>
          </c:val>
          <c:extLst>
            <c:ext xmlns:c16="http://schemas.microsoft.com/office/drawing/2014/chart" uri="{C3380CC4-5D6E-409C-BE32-E72D297353CC}">
              <c16:uniqueId val="{00000009-A0B6-4B32-A474-5FE9447BFD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727236</c:v>
                </c:pt>
                <c:pt idx="3">
                  <c:v>752966</c:v>
                </c:pt>
                <c:pt idx="6">
                  <c:v>774249</c:v>
                </c:pt>
                <c:pt idx="9">
                  <c:v>765466</c:v>
                </c:pt>
                <c:pt idx="12">
                  <c:v>753835</c:v>
                </c:pt>
              </c:numCache>
            </c:numRef>
          </c:val>
          <c:extLst>
            <c:ext xmlns:c16="http://schemas.microsoft.com/office/drawing/2014/chart" uri="{C3380CC4-5D6E-409C-BE32-E72D297353CC}">
              <c16:uniqueId val="{0000000A-A0B6-4B32-A474-5FE9447BFD2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263453</c:v>
                </c:pt>
                <c:pt idx="2">
                  <c:v>#N/A</c:v>
                </c:pt>
                <c:pt idx="3">
                  <c:v>#N/A</c:v>
                </c:pt>
                <c:pt idx="4">
                  <c:v>271683</c:v>
                </c:pt>
                <c:pt idx="5">
                  <c:v>#N/A</c:v>
                </c:pt>
                <c:pt idx="6">
                  <c:v>#N/A</c:v>
                </c:pt>
                <c:pt idx="7">
                  <c:v>303250</c:v>
                </c:pt>
                <c:pt idx="8">
                  <c:v>#N/A</c:v>
                </c:pt>
                <c:pt idx="9">
                  <c:v>#N/A</c:v>
                </c:pt>
                <c:pt idx="10">
                  <c:v>311209</c:v>
                </c:pt>
                <c:pt idx="11">
                  <c:v>#N/A</c:v>
                </c:pt>
                <c:pt idx="12">
                  <c:v>#N/A</c:v>
                </c:pt>
                <c:pt idx="13">
                  <c:v>327242</c:v>
                </c:pt>
                <c:pt idx="14">
                  <c:v>#N/A</c:v>
                </c:pt>
              </c:numCache>
            </c:numRef>
          </c:val>
          <c:smooth val="0"/>
          <c:extLst>
            <c:ext xmlns:c16="http://schemas.microsoft.com/office/drawing/2014/chart" uri="{C3380CC4-5D6E-409C-BE32-E72D297353CC}">
              <c16:uniqueId val="{0000000B-A0B6-4B32-A474-5FE9447BFD2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18004</c:v>
                </c:pt>
                <c:pt idx="1">
                  <c:v>17797</c:v>
                </c:pt>
                <c:pt idx="2">
                  <c:v>17483</c:v>
                </c:pt>
              </c:numCache>
            </c:numRef>
          </c:val>
          <c:extLst>
            <c:ext xmlns:c16="http://schemas.microsoft.com/office/drawing/2014/chart" uri="{C3380CC4-5D6E-409C-BE32-E72D297353CC}">
              <c16:uniqueId val="{00000000-C886-47CE-BE73-9602F08189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15929</c:v>
                </c:pt>
                <c:pt idx="1">
                  <c:v>17166</c:v>
                </c:pt>
                <c:pt idx="2">
                  <c:v>18854</c:v>
                </c:pt>
              </c:numCache>
            </c:numRef>
          </c:val>
          <c:extLst>
            <c:ext xmlns:c16="http://schemas.microsoft.com/office/drawing/2014/chart" uri="{C3380CC4-5D6E-409C-BE32-E72D297353CC}">
              <c16:uniqueId val="{00000001-C886-47CE-BE73-9602F08189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38801</c:v>
                </c:pt>
                <c:pt idx="1">
                  <c:v>40493</c:v>
                </c:pt>
                <c:pt idx="2">
                  <c:v>27717</c:v>
                </c:pt>
              </c:numCache>
            </c:numRef>
          </c:val>
          <c:extLst>
            <c:ext xmlns:c16="http://schemas.microsoft.com/office/drawing/2014/chart" uri="{C3380CC4-5D6E-409C-BE32-E72D297353CC}">
              <c16:uniqueId val="{00000002-C886-47CE-BE73-9602F08189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元利償還金が増加したことに加え、算入公債費等が減少したことから、実質公債費比率の分子は増加した。</a:t>
          </a:r>
          <a:endParaRPr lang="ja-JP" altLang="ja-JP" sz="1400">
            <a:effectLst/>
          </a:endParaRPr>
        </a:p>
        <a:p>
          <a:r>
            <a:rPr kumimoji="1" lang="ja-JP" altLang="ja-JP" sz="1100">
              <a:solidFill>
                <a:schemeClr val="dk1"/>
              </a:solidFill>
              <a:effectLst/>
              <a:latin typeface="+mn-lt"/>
              <a:ea typeface="+mn-ea"/>
              <a:cs typeface="+mn-cs"/>
            </a:rPr>
            <a:t>　元利償還金の増加は、大型事業等の償還が始まったことなどが主な要因である。</a:t>
          </a:r>
          <a:endParaRPr lang="ja-JP" altLang="ja-JP" sz="1400">
            <a:effectLst/>
          </a:endParaRPr>
        </a:p>
        <a:p>
          <a:r>
            <a:rPr kumimoji="1" lang="ja-JP" altLang="ja-JP" sz="1100">
              <a:solidFill>
                <a:schemeClr val="dk1"/>
              </a:solidFill>
              <a:effectLst/>
              <a:latin typeface="+mn-lt"/>
              <a:ea typeface="+mn-ea"/>
              <a:cs typeface="+mn-cs"/>
            </a:rPr>
            <a:t>　今後は大型事業の実施に伴い発行した県債の償還開始に加え、最近の地方債金利の上昇も重なり今後も公債費は高い水準で推移することが見込まれるため、引き続き、有利な県債の活用や公債費の平準化に取り組むとともに、直近の金利環境を踏まえ借入パターンの多様化により金利リスクの分散を図ることで、安定的かつ弾力的な財政運営に取り組む。</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減債基金積立相当額の積立ルールが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年償還で毎年度の積立額を発行額の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分の１として設定しているのに対して、本県においては主に</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年償還（３年据置）で毎年度の発行額の積立額を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分の１として設定しているため、減債基金残高と減債基金積立相当額に乖離が生じている。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）のうち、一般会計等に係る地方債の現在高が減少した一方、充当可能財源等（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）のうち、基準財政需要額算入見込額が減少したことにより、将来負担比率の分子（</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）は増となった。</a:t>
          </a:r>
        </a:p>
        <a:p>
          <a:r>
            <a:rPr kumimoji="1" lang="ja-JP" altLang="en-US" sz="1200">
              <a:latin typeface="ＭＳ ゴシック" pitchFamily="49" charset="-128"/>
              <a:ea typeface="ＭＳ ゴシック" pitchFamily="49" charset="-128"/>
            </a:rPr>
            <a:t>　一般会計等に係る地方債の現在高の減少は年度経過に伴い、臨時財政対策債や財源対策債等が減少したことが主な要因である。</a:t>
          </a:r>
        </a:p>
        <a:p>
          <a:r>
            <a:rPr kumimoji="1" lang="ja-JP" altLang="en-US" sz="1200">
              <a:latin typeface="ＭＳ ゴシック" pitchFamily="49" charset="-128"/>
              <a:ea typeface="ＭＳ ゴシック" pitchFamily="49" charset="-128"/>
            </a:rPr>
            <a:t>　基準財政需要額算入見込額の減少は、年度経過に伴い、臨時財政対策債や事業費補正の算入額が減少したことが主な要因である。</a:t>
          </a:r>
        </a:p>
        <a:p>
          <a:r>
            <a:rPr kumimoji="1" lang="ja-JP" altLang="en-US" sz="1200">
              <a:latin typeface="ＭＳ ゴシック" pitchFamily="49" charset="-128"/>
              <a:ea typeface="ＭＳ ゴシック" pitchFamily="49" charset="-128"/>
            </a:rPr>
            <a:t>　今後、社会保障関係経費の増嵩や、物価や人件費の高騰、金利上昇に伴う公債費の増などにより歳出の増加が見込まれるため、引き続き、県税収入をはじめとする歳入確保対策の強化や徹底した歳出の見直し等を行うことで、安定的かつ弾力的な財政運営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億円、財政調整積立金に決算剰余金等を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SSP</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構想推進基金を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億円、財政調整積立金を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億円、公債費償還のため減債基金を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億円、退職手当を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特定目的基金を戦略的に活用していくとともに、収支改善の取組を進め、令和８年度末（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年３月末）の財政調整積立金の残高について、約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％程度）を確保する目標としてる。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・大規模施設整備基金：県が設置する大規模な公用又は公共用の施設の整備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ＳＳＰ構想推進基金：国民スポーツ大会及び全国障害者スポーツ大会の円滑な運営（～</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SAGA</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スポーツピラミッド構想の推進に資する</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・地域医療介護総合確保基金：地域における医療及び介護の総合的な確保のための事業の実施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・後期高齢者医療財政安定化基金：後期高齢者医療の財政の安定化に資する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・発電用施設周辺地域振興基金：発電用施設の設置、運転の円滑化に要する経費に充てる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SSP</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構想推進基金：国民スポーツ大会及び全国障害者スポーツ大会の開催により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・退職手当基金：定年延長による退職手当の平準化を図るための取り崩しにより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・大規模施設整備基金：公債費の償還等により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・地域医療介護総合確保基金：多久・小城地区新公立病院施設整備事業等により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等により、その他特定目的基金全体としては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・退職手当の支給に要する経費に充てるため、令和７年度中に退職手当基金を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億円を取崩した一方、決算剰余金等を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特定目的基金を戦略的に活用していくとともに、収支改善の取組を進め、令和８年度末（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年３月末）の財政調整積立金の残高について、約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今後の公債費の増加に対応するため取り崩す予定。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794,252
783,077
2,440.64
540,929,298
528,311,388
6,107,795
274,027,726
737,606,809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基準財政収入額の増加割合が、基準財政需要額の増加割合を上回ったため、財政力指数は</a:t>
          </a:r>
          <a:r>
            <a:rPr lang="en-US" altLang="ja-JP" sz="1100">
              <a:solidFill>
                <a:schemeClr val="dk1"/>
              </a:solidFill>
              <a:effectLst/>
              <a:latin typeface="+mn-lt"/>
              <a:ea typeface="+mn-ea"/>
              <a:cs typeface="+mn-cs"/>
            </a:rPr>
            <a:t>0.02</a:t>
          </a:r>
          <a:r>
            <a:rPr lang="ja-JP" altLang="ja-JP" sz="1100">
              <a:solidFill>
                <a:schemeClr val="dk1"/>
              </a:solidFill>
              <a:effectLst/>
              <a:latin typeface="+mn-lt"/>
              <a:ea typeface="+mn-ea"/>
              <a:cs typeface="+mn-cs"/>
            </a:rPr>
            <a:t>ポイント増加し、グループ内平均と同水準の</a:t>
          </a:r>
          <a:r>
            <a:rPr lang="en-US" altLang="ja-JP" sz="1100">
              <a:solidFill>
                <a:schemeClr val="dk1"/>
              </a:solidFill>
              <a:effectLst/>
              <a:latin typeface="+mn-lt"/>
              <a:ea typeface="+mn-ea"/>
              <a:cs typeface="+mn-cs"/>
            </a:rPr>
            <a:t>0.36</a:t>
          </a:r>
          <a:r>
            <a:rPr lang="ja-JP" altLang="ja-JP" sz="1100">
              <a:solidFill>
                <a:schemeClr val="dk1"/>
              </a:solidFill>
              <a:effectLst/>
              <a:latin typeface="+mn-lt"/>
              <a:ea typeface="+mn-ea"/>
              <a:cs typeface="+mn-cs"/>
            </a:rPr>
            <a:t>となった。基準財政需要額の増は、こども子育て費の新設による増、基準財政収入額の増は、特別法人事業譲与税の増等が主な要因である。</a:t>
          </a:r>
          <a:endParaRPr lang="ja-JP" altLang="ja-JP" sz="1400">
            <a:effectLst/>
          </a:endParaRPr>
        </a:p>
        <a:p>
          <a:r>
            <a:rPr lang="ja-JP" altLang="ja-JP" sz="1100">
              <a:solidFill>
                <a:schemeClr val="dk1"/>
              </a:solidFill>
              <a:effectLst/>
              <a:latin typeface="+mn-lt"/>
              <a:ea typeface="+mn-ea"/>
              <a:cs typeface="+mn-cs"/>
            </a:rPr>
            <a:t>　今後、社会保障関係経費の増嵩等により歳出の増加が見込まれるため、県税収入をはじめとする歳入確保対策の強化や徹底した歳出の見直し等を行うことで、安定的かつ弾力的な財政運営に取り組む。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985000"/>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8500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経常収支比率は、グループ内</a:t>
          </a:r>
          <a:r>
            <a:rPr kumimoji="1" lang="ja-JP" altLang="en-US" sz="1100">
              <a:solidFill>
                <a:schemeClr val="dk1"/>
              </a:solidFill>
              <a:effectLst/>
              <a:latin typeface="+mn-lt"/>
              <a:ea typeface="+mn-ea"/>
              <a:cs typeface="+mn-cs"/>
            </a:rPr>
            <a:t>平均と同水準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定年延長に伴い退職手当が増加したことなどにより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今後、子ども・子育て支援の充実や医療・介護サービス保障の強化等により、社会保障関係経費が増加することや、公債費が引き続き高い水準で推移することが見込まれ、財政構造の硬直化が懸念されることから、「佐賀県行財政運営計画</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」に基づき、財政健全化を図っていく。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65</xdr:row>
      <xdr:rowOff>52917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15650"/>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60678</xdr:rowOff>
    </xdr:from>
    <xdr:to>
      <xdr:col>19</xdr:col>
      <xdr:colOff>133350</xdr:colOff>
      <xdr:row>63</xdr:row>
      <xdr:rowOff>114300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6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63</xdr:row>
      <xdr:rowOff>60678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31967"/>
          <a:ext cx="889000" cy="6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116417</xdr:rowOff>
    </xdr:from>
    <xdr:to>
      <xdr:col>11</xdr:col>
      <xdr:colOff>31750</xdr:colOff>
      <xdr:row>63</xdr:row>
      <xdr:rowOff>100895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31967"/>
          <a:ext cx="889000" cy="6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70149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9878</xdr:rowOff>
    </xdr:from>
    <xdr:to>
      <xdr:col>15</xdr:col>
      <xdr:colOff>133350</xdr:colOff>
      <xdr:row>63</xdr:row>
      <xdr:rowOff>111478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96255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9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65617</xdr:rowOff>
    </xdr:from>
    <xdr:to>
      <xdr:col>11</xdr:col>
      <xdr:colOff>82550</xdr:colOff>
      <xdr:row>59</xdr:row>
      <xdr:rowOff>167217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151994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50095</xdr:rowOff>
    </xdr:from>
    <xdr:to>
      <xdr:col>7</xdr:col>
      <xdr:colOff>31750</xdr:colOff>
      <xdr:row>63</xdr:row>
      <xdr:rowOff>151695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161872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[181,245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グループ内平均と比較して高い水準となっているが、これは人口規模が小さいため、住民一人当たりの人件費が類似団体と比較して多いことが主な要因である。</a:t>
          </a:r>
          <a:endParaRPr lang="ja-JP" altLang="ja-JP" sz="1400">
            <a:effectLst/>
          </a:endParaRPr>
        </a:p>
        <a:p>
          <a:r>
            <a:rPr kumimoji="1" lang="ja-JP" altLang="ja-JP" sz="1100">
              <a:solidFill>
                <a:schemeClr val="dk1"/>
              </a:solidFill>
              <a:effectLst/>
              <a:latin typeface="+mn-lt"/>
              <a:ea typeface="+mn-ea"/>
              <a:cs typeface="+mn-cs"/>
            </a:rPr>
            <a:t>　引き続き、「佐賀県行財政運営計画</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の取組にもある総人件費の適切な管理に基づき、効率的かつ機動的な人員配置により、限られた経営資源の効果的な活用を図る。また、職員給与等においては、国や他県の状況、社会情勢を踏まえ、適切な見直しを行う。</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57672</xdr:rowOff>
    </xdr:from>
    <xdr:to>
      <xdr:col>23</xdr:col>
      <xdr:colOff>133350</xdr:colOff>
      <xdr:row>86</xdr:row>
      <xdr:rowOff>75574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30922"/>
          <a:ext cx="838200" cy="18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134652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93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57672</xdr:rowOff>
    </xdr:from>
    <xdr:to>
      <xdr:col>19</xdr:col>
      <xdr:colOff>133350</xdr:colOff>
      <xdr:row>85</xdr:row>
      <xdr:rowOff>124099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630922"/>
          <a:ext cx="889000" cy="6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138265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5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48217</xdr:rowOff>
    </xdr:from>
    <xdr:to>
      <xdr:col>15</xdr:col>
      <xdr:colOff>82550</xdr:colOff>
      <xdr:row>85</xdr:row>
      <xdr:rowOff>124099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50017"/>
          <a:ext cx="8890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86064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53583</xdr:rowOff>
    </xdr:from>
    <xdr:to>
      <xdr:col>11</xdr:col>
      <xdr:colOff>31750</xdr:colOff>
      <xdr:row>84</xdr:row>
      <xdr:rowOff>48217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83933"/>
          <a:ext cx="889000" cy="16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89257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5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24774</xdr:rowOff>
    </xdr:from>
    <xdr:to>
      <xdr:col>23</xdr:col>
      <xdr:colOff>184150</xdr:colOff>
      <xdr:row>86</xdr:row>
      <xdr:rowOff>126374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168301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4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6872</xdr:rowOff>
    </xdr:from>
    <xdr:to>
      <xdr:col>19</xdr:col>
      <xdr:colOff>184150</xdr:colOff>
      <xdr:row>85</xdr:row>
      <xdr:rowOff>108472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8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93249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6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73299</xdr:rowOff>
    </xdr:from>
    <xdr:to>
      <xdr:col>15</xdr:col>
      <xdr:colOff>133350</xdr:colOff>
      <xdr:row>86</xdr:row>
      <xdr:rowOff>3449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159676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3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168867</xdr:rowOff>
    </xdr:from>
    <xdr:to>
      <xdr:col>11</xdr:col>
      <xdr:colOff>82550</xdr:colOff>
      <xdr:row>84</xdr:row>
      <xdr:rowOff>99017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83794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8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2783</xdr:rowOff>
    </xdr:from>
    <xdr:to>
      <xdr:col>7</xdr:col>
      <xdr:colOff>31750</xdr:colOff>
      <xdr:row>83</xdr:row>
      <xdr:rowOff>104383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89160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1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本県のラスパイレス指数は、前年から</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ポイント増。</a:t>
          </a:r>
          <a:endParaRPr lang="ja-JP" altLang="ja-JP" sz="1000">
            <a:effectLst/>
          </a:endParaRPr>
        </a:p>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の給与制度の総合的見直し以降、国家公務員は、主に手当を引き上げることにより官民格差を解消したところ、本県は、主に給料を引き上げることで公民較差を解消することとしていたことから、給料のみを比較するラスパイレス指数は高止まりの状況が続いていた。</a:t>
          </a:r>
          <a:endParaRPr lang="ja-JP" altLang="ja-JP" sz="1000">
            <a:effectLst/>
          </a:endParaRPr>
        </a:p>
        <a:p>
          <a:r>
            <a:rPr kumimoji="1" lang="ja-JP" altLang="ja-JP" sz="1000">
              <a:solidFill>
                <a:schemeClr val="dk1"/>
              </a:solidFill>
              <a:effectLst/>
              <a:latin typeface="+mn-lt"/>
              <a:ea typeface="+mn-ea"/>
              <a:cs typeface="+mn-cs"/>
            </a:rPr>
            <a:t>　その後は、本県の給与改定が国の改定率よりも低い率での改定となったことや組織の新陳代謝等により逓減していたが、令和６年度は国の改定率よりも高い率での改定となったこと等により</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ポイントの増となった。</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2082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082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110066</xdr:rowOff>
    </xdr:from>
    <xdr:to>
      <xdr:col>72</xdr:col>
      <xdr:colOff>203200</xdr:colOff>
      <xdr:row>89</xdr:row>
      <xdr:rowOff>110066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3691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110066</xdr:rowOff>
    </xdr:from>
    <xdr:to>
      <xdr:col>68</xdr:col>
      <xdr:colOff>152400</xdr:colOff>
      <xdr:row>89</xdr:row>
      <xdr:rowOff>150284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3691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82143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1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59266</xdr:rowOff>
    </xdr:from>
    <xdr:to>
      <xdr:col>73</xdr:col>
      <xdr:colOff>44450</xdr:colOff>
      <xdr:row>89</xdr:row>
      <xdr:rowOff>160866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145643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59266</xdr:rowOff>
    </xdr:from>
    <xdr:to>
      <xdr:col>68</xdr:col>
      <xdr:colOff>203200</xdr:colOff>
      <xdr:row>89</xdr:row>
      <xdr:rowOff>160866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145643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年度以降、人口</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万人当たりの職員数は微増し続けている。</a:t>
          </a:r>
          <a:endParaRPr lang="ja-JP" altLang="ja-JP" sz="1400">
            <a:effectLst/>
          </a:endParaRPr>
        </a:p>
        <a:p>
          <a:r>
            <a:rPr kumimoji="1" lang="ja-JP" altLang="ja-JP" sz="1100">
              <a:solidFill>
                <a:schemeClr val="dk1"/>
              </a:solidFill>
              <a:effectLst/>
              <a:latin typeface="+mn-lt"/>
              <a:ea typeface="+mn-ea"/>
              <a:cs typeface="+mn-cs"/>
            </a:rPr>
            <a:t>　主な要因は、令和６年度に開催する国民スポーツ大会・全国障害者スポーツ大会に向けて、任期付を含め、職員を積極的に採用してい</a:t>
          </a:r>
          <a:r>
            <a:rPr kumimoji="1" lang="ja-JP" altLang="en-US" sz="1100">
              <a:solidFill>
                <a:schemeClr val="dk1"/>
              </a:solidFill>
              <a:effectLst/>
              <a:latin typeface="+mn-lt"/>
              <a:ea typeface="+mn-ea"/>
              <a:cs typeface="+mn-cs"/>
            </a:rPr>
            <a:t>たた</a:t>
          </a:r>
          <a:r>
            <a:rPr kumimoji="1" lang="ja-JP" altLang="ja-JP" sz="1100">
              <a:solidFill>
                <a:schemeClr val="dk1"/>
              </a:solidFill>
              <a:effectLst/>
              <a:latin typeface="+mn-lt"/>
              <a:ea typeface="+mn-ea"/>
              <a:cs typeface="+mn-cs"/>
            </a:rPr>
            <a:t>め。</a:t>
          </a:r>
          <a:endParaRPr lang="ja-JP" altLang="ja-JP" sz="1400">
            <a:effectLst/>
          </a:endParaRPr>
        </a:p>
        <a:p>
          <a:r>
            <a:rPr kumimoji="1" lang="ja-JP" altLang="ja-JP" sz="1100">
              <a:solidFill>
                <a:schemeClr val="dk1"/>
              </a:solidFill>
              <a:effectLst/>
              <a:latin typeface="+mn-lt"/>
              <a:ea typeface="+mn-ea"/>
              <a:cs typeface="+mn-cs"/>
            </a:rPr>
            <a:t>　大会終了後、任期付職員の退職等により、職員数は減少</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また、令和５年３月に策定した「佐賀県行財政運営計画</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」に基づき、社会経済情勢の変化や多様化・高度化する県民ニーズ、危機事象等に適切に対応するため、限られた経営資源（人員）を適切に管理し、定数管理の適正化に努める。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146627</xdr:rowOff>
    </xdr:from>
    <xdr:to>
      <xdr:col>81</xdr:col>
      <xdr:colOff>44450</xdr:colOff>
      <xdr:row>65</xdr:row>
      <xdr:rowOff>69486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1119427"/>
          <a:ext cx="838200" cy="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98413</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556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56462</xdr:rowOff>
    </xdr:from>
    <xdr:to>
      <xdr:col>77</xdr:col>
      <xdr:colOff>44450</xdr:colOff>
      <xdr:row>64</xdr:row>
      <xdr:rowOff>146627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1029262"/>
          <a:ext cx="889000" cy="9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162962</xdr:rowOff>
    </xdr:from>
    <xdr:to>
      <xdr:col>72</xdr:col>
      <xdr:colOff>203200</xdr:colOff>
      <xdr:row>64</xdr:row>
      <xdr:rowOff>56462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964312"/>
          <a:ext cx="889000" cy="6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114059</xdr:rowOff>
    </xdr:from>
    <xdr:to>
      <xdr:col>68</xdr:col>
      <xdr:colOff>152400</xdr:colOff>
      <xdr:row>63</xdr:row>
      <xdr:rowOff>162962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915409"/>
          <a:ext cx="889000" cy="4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25154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31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136520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2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18686</xdr:rowOff>
    </xdr:from>
    <xdr:to>
      <xdr:col>81</xdr:col>
      <xdr:colOff>95250</xdr:colOff>
      <xdr:row>65</xdr:row>
      <xdr:rowOff>120286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116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86013</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105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95827</xdr:rowOff>
    </xdr:from>
    <xdr:to>
      <xdr:col>77</xdr:col>
      <xdr:colOff>95250</xdr:colOff>
      <xdr:row>65</xdr:row>
      <xdr:rowOff>25977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106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10754</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1155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5662</xdr:rowOff>
    </xdr:from>
    <xdr:to>
      <xdr:col>73</xdr:col>
      <xdr:colOff>44450</xdr:colOff>
      <xdr:row>64</xdr:row>
      <xdr:rowOff>107262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9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92039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106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112162</xdr:rowOff>
    </xdr:from>
    <xdr:to>
      <xdr:col>68</xdr:col>
      <xdr:colOff>203200</xdr:colOff>
      <xdr:row>64</xdr:row>
      <xdr:rowOff>42312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9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27089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99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63259</xdr:rowOff>
    </xdr:from>
    <xdr:to>
      <xdr:col>64</xdr:col>
      <xdr:colOff>152400</xdr:colOff>
      <xdr:row>63</xdr:row>
      <xdr:rowOff>164859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8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149636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950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実質公債費比率は、都道府県平均は上回ったものの、グループ内平均を下回っている。前年から</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ポイント増加した主な要因は、過去に発行した財源対策債等の償還額が低減する一方、単独事業債等の償還額が増加したことである。</a:t>
          </a:r>
          <a:endParaRPr lang="ja-JP" altLang="ja-JP" sz="1000">
            <a:effectLst/>
          </a:endParaRPr>
        </a:p>
        <a:p>
          <a:r>
            <a:rPr kumimoji="1" lang="ja-JP" altLang="ja-JP" sz="1000">
              <a:solidFill>
                <a:schemeClr val="dk1"/>
              </a:solidFill>
              <a:effectLst/>
              <a:latin typeface="+mn-lt"/>
              <a:ea typeface="+mn-ea"/>
              <a:cs typeface="+mn-cs"/>
            </a:rPr>
            <a:t>　今後は大型事業の実施に伴い発行した県債の償還開始に加え、最近の地方債金利の上昇も重なり今後も公債費は高い水準で推移することが見込まれるため、引き続き、有利な県債の活用や公債費の平準化に取り組むとともに、直近の金利環境を踏まえ借入パターンの多様化により金利リスクの分散を図ることで、安定的かつ弾力的な財政運営に取り組む。</a:t>
          </a:r>
          <a:endParaRPr kumimoji="1" lang="en-US" altLang="ja-JP" sz="1000">
            <a:solidFill>
              <a:schemeClr val="dk1"/>
            </a:solidFill>
            <a:effectLst/>
            <a:latin typeface="+mn-lt"/>
            <a:ea typeface="+mn-ea"/>
            <a:cs typeface="+mn-cs"/>
          </a:endParaRPr>
        </a:p>
        <a:p>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40</xdr:row>
      <xdr:rowOff>30480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667131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134620</xdr:rowOff>
    </xdr:from>
    <xdr:to>
      <xdr:col>77</xdr:col>
      <xdr:colOff>44450</xdr:colOff>
      <xdr:row>38</xdr:row>
      <xdr:rowOff>156210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64782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134620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3576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13970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83820</xdr:rowOff>
    </xdr:from>
    <xdr:to>
      <xdr:col>73</xdr:col>
      <xdr:colOff>44450</xdr:colOff>
      <xdr:row>38</xdr:row>
      <xdr:rowOff>13970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24147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134620</xdr:rowOff>
    </xdr:from>
    <xdr:to>
      <xdr:col>64</xdr:col>
      <xdr:colOff>152400</xdr:colOff>
      <xdr:row>37</xdr:row>
      <xdr:rowOff>64770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74947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将来負担比率は、</a:t>
          </a:r>
          <a:r>
            <a:rPr kumimoji="1" lang="ja-JP" altLang="ja-JP" sz="1100">
              <a:solidFill>
                <a:schemeClr val="dk1"/>
              </a:solidFill>
              <a:effectLst/>
              <a:latin typeface="+mn-lt"/>
              <a:ea typeface="+mn-ea"/>
              <a:cs typeface="+mn-cs"/>
            </a:rPr>
            <a:t>都道府県平均、グループ内平均を下回っている。前年から</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ポイント増加した主な要因は、公共施設等適正管理推進事業債をはじめとする単独事業債や防災・減災・国土強靭化緊急対策事業債の残高が増加したことである。</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社会保障関係経費の増嵩や、物価や人件費の高騰、金利上昇に伴う公債費の増などにより歳出の増加が見込まれるため、引き続き、県税収入をはじめとする歳入確保対策の強化や徹底した歳出の見直し等を行うことで、安定的かつ弾力的な財政運営に取り組む。</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17958</xdr:rowOff>
    </xdr:from>
    <xdr:to>
      <xdr:col>81</xdr:col>
      <xdr:colOff>44450</xdr:colOff>
      <xdr:row>18</xdr:row>
      <xdr:rowOff>27127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179800" y="3104058"/>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15486</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01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8306</xdr:rowOff>
    </xdr:from>
    <xdr:to>
      <xdr:col>77</xdr:col>
      <xdr:colOff>44450</xdr:colOff>
      <xdr:row>18</xdr:row>
      <xdr:rowOff>17958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5290800" y="30944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4183</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6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101092</xdr:rowOff>
    </xdr:from>
    <xdr:to>
      <xdr:col>72</xdr:col>
      <xdr:colOff>203200</xdr:colOff>
      <xdr:row>18</xdr:row>
      <xdr:rowOff>8306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015742"/>
          <a:ext cx="889000" cy="7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10939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26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101092</xdr:rowOff>
    </xdr:from>
    <xdr:to>
      <xdr:col>68</xdr:col>
      <xdr:colOff>152400</xdr:colOff>
      <xdr:row>17</xdr:row>
      <xdr:rowOff>116053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015742"/>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149089</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23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40860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29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147777</xdr:rowOff>
    </xdr:from>
    <xdr:to>
      <xdr:col>81</xdr:col>
      <xdr:colOff>95250</xdr:colOff>
      <xdr:row>18</xdr:row>
      <xdr:rowOff>77927</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0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164304</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90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138608</xdr:rowOff>
    </xdr:from>
    <xdr:to>
      <xdr:col>77</xdr:col>
      <xdr:colOff>95250</xdr:colOff>
      <xdr:row>18</xdr:row>
      <xdr:rowOff>68758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0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78935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82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128956</xdr:rowOff>
    </xdr:from>
    <xdr:to>
      <xdr:col>73</xdr:col>
      <xdr:colOff>44450</xdr:colOff>
      <xdr:row>18</xdr:row>
      <xdr:rowOff>59106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04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69283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81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50292</xdr:rowOff>
    </xdr:from>
    <xdr:to>
      <xdr:col>68</xdr:col>
      <xdr:colOff>203200</xdr:colOff>
      <xdr:row>17</xdr:row>
      <xdr:rowOff>151892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162069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3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65253</xdr:rowOff>
    </xdr:from>
    <xdr:to>
      <xdr:col>64</xdr:col>
      <xdr:colOff>152400</xdr:colOff>
      <xdr:row>17</xdr:row>
      <xdr:rowOff>166853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9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5580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74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794,252
783,077
2,440.64
540,929,298
528,311,388
6,107,795
274,027,726
737,606,809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年度は、退職手当の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等により、人件費の歳出決算額が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したことにより、経常収支比率は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グループ内平均に比べ高い割合で推移しているため、引き続き、総人件費の適切な管理に基づき、効率的で機能的な人員配置により、限られた経営資源の効果的な活用を図る。また、職員給与等においては、国や他県の状況、社会情勢の変化を踏まえ、適切な見直しを行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12700</xdr:rowOff>
    </xdr:from>
    <xdr:to>
      <xdr:col>24</xdr:col>
      <xdr:colOff>25400</xdr:colOff>
      <xdr:row>39</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56350"/>
          <a:ext cx="8382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xdr:rowOff>
    </xdr:from>
    <xdr:to>
      <xdr:col>19</xdr:col>
      <xdr:colOff>187325</xdr:colOff>
      <xdr:row>38</xdr:row>
      <xdr:rowOff>146050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563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146050</xdr:rowOff>
    </xdr:from>
    <xdr:to>
      <xdr:col>15</xdr:col>
      <xdr:colOff>98425</xdr:colOff>
      <xdr:row>38</xdr:row>
      <xdr:rowOff>146050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3182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146050</xdr:rowOff>
    </xdr:from>
    <xdr:to>
      <xdr:col>11</xdr:col>
      <xdr:colOff>9525</xdr:colOff>
      <xdr:row>40</xdr:row>
      <xdr:rowOff>12700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318250"/>
          <a:ext cx="8890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92727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67327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133350</xdr:rowOff>
    </xdr:from>
    <xdr:to>
      <xdr:col>20</xdr:col>
      <xdr:colOff>38100</xdr:colOff>
      <xdr:row>37</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95250</xdr:rowOff>
    </xdr:from>
    <xdr:to>
      <xdr:col>15</xdr:col>
      <xdr:colOff>149225</xdr:colOff>
      <xdr:row>39</xdr:row>
      <xdr:rowOff>25400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10177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95250</xdr:rowOff>
    </xdr:from>
    <xdr:to>
      <xdr:col>11</xdr:col>
      <xdr:colOff>60325</xdr:colOff>
      <xdr:row>37</xdr:row>
      <xdr:rowOff>25400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庁内情報化推進</a:t>
          </a:r>
          <a:r>
            <a:rPr kumimoji="1" lang="ja-JP" altLang="ja-JP" sz="1100">
              <a:solidFill>
                <a:schemeClr val="dk1"/>
              </a:solidFill>
              <a:effectLst/>
              <a:latin typeface="+mn-lt"/>
              <a:ea typeface="+mn-ea"/>
              <a:cs typeface="+mn-cs"/>
            </a:rPr>
            <a:t>関連経費の増</a:t>
          </a:r>
          <a:r>
            <a:rPr kumimoji="1" lang="ja-JP" altLang="en-US" sz="1100">
              <a:solidFill>
                <a:schemeClr val="dk1"/>
              </a:solidFill>
              <a:effectLst/>
              <a:latin typeface="+mn-lt"/>
              <a:ea typeface="+mn-ea"/>
              <a:cs typeface="+mn-cs"/>
            </a:rPr>
            <a:t>や防災関連無線運営費の増</a:t>
          </a:r>
          <a:r>
            <a:rPr kumimoji="1" lang="ja-JP" altLang="ja-JP" sz="1100">
              <a:solidFill>
                <a:schemeClr val="dk1"/>
              </a:solidFill>
              <a:effectLst/>
              <a:latin typeface="+mn-lt"/>
              <a:ea typeface="+mn-ea"/>
              <a:cs typeface="+mn-cs"/>
            </a:rPr>
            <a:t>など、物件費の歳出決算額が増えたことにより、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グループ内平均に比べ高い割合で推移しており、事業の選択と集中や効果的な事業執行、事業の見直しを行うことで、財政健全化を図っていく。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69850</xdr:rowOff>
    </xdr:from>
    <xdr:to>
      <xdr:col>82</xdr:col>
      <xdr:colOff>107950</xdr:colOff>
      <xdr:row>20</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671800" y="3498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92727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83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33274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16527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275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19</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984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004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156227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19050</xdr:rowOff>
    </xdr:from>
    <xdr:to>
      <xdr:col>78</xdr:col>
      <xdr:colOff>120650</xdr:colOff>
      <xdr:row>20</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34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105427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353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年度から、障害児通所給付費を補助費等へ整理しなおしたことにより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ポイント減少している。</a:t>
          </a:r>
          <a:r>
            <a:rPr kumimoji="1" lang="ja-JP" altLang="ja-JP" sz="1100">
              <a:solidFill>
                <a:schemeClr val="dk1"/>
              </a:solidFill>
              <a:effectLst/>
              <a:latin typeface="+mn-lt"/>
              <a:ea typeface="+mn-ea"/>
              <a:cs typeface="+mn-cs"/>
            </a:rPr>
            <a:t>社会保障関係経費</a:t>
          </a:r>
          <a:r>
            <a:rPr kumimoji="1" lang="ja-JP" altLang="en-US" sz="1100">
              <a:solidFill>
                <a:schemeClr val="dk1"/>
              </a:solidFill>
              <a:effectLst/>
              <a:latin typeface="+mn-lt"/>
              <a:ea typeface="+mn-ea"/>
              <a:cs typeface="+mn-cs"/>
            </a:rPr>
            <a:t>については今後も</a:t>
          </a:r>
          <a:r>
            <a:rPr kumimoji="1" lang="ja-JP" altLang="ja-JP" sz="1100">
              <a:solidFill>
                <a:schemeClr val="dk1"/>
              </a:solidFill>
              <a:effectLst/>
              <a:latin typeface="+mn-lt"/>
              <a:ea typeface="+mn-ea"/>
              <a:cs typeface="+mn-cs"/>
            </a:rPr>
            <a:t>増加が見込まれることから、その動向を注視していく。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161290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3987800" y="97053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161290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1320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110490</xdr:rowOff>
    </xdr:from>
    <xdr:to>
      <xdr:col>20</xdr:col>
      <xdr:colOff>38100</xdr:colOff>
      <xdr:row>58</xdr:row>
      <xdr:rowOff>40640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25417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繰出金や維持補修費について、</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年度は同程度で推移している。</a:t>
          </a:r>
          <a:endParaRPr lang="ja-JP" altLang="ja-JP" sz="1400">
            <a:effectLst/>
          </a:endParaRPr>
        </a:p>
        <a:p>
          <a:r>
            <a:rPr kumimoji="1" lang="ja-JP" altLang="ja-JP" sz="1100">
              <a:solidFill>
                <a:schemeClr val="dk1"/>
              </a:solidFill>
              <a:effectLst/>
              <a:latin typeface="+mn-lt"/>
              <a:ea typeface="+mn-ea"/>
              <a:cs typeface="+mn-cs"/>
            </a:rPr>
            <a:t>　グループ内平均よりも低い割合で推移しているものの、引き続き、</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年度に策定した「佐賀県ファシリティマネジメント基本方針」に基づき、県有施設の長寿命化を図り、適切な維持管理などに努めていく。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35560</xdr:rowOff>
    </xdr:from>
    <xdr:to>
      <xdr:col>82</xdr:col>
      <xdr:colOff>107950</xdr:colOff>
      <xdr:row>54</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flipV="1">
          <a:off x="15671800" y="92938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54</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4782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81280</xdr:rowOff>
    </xdr:from>
    <xdr:to>
      <xdr:col>73</xdr:col>
      <xdr:colOff>180975</xdr:colOff>
      <xdr:row>54</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3893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004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156210</xdr:rowOff>
    </xdr:from>
    <xdr:to>
      <xdr:col>82</xdr:col>
      <xdr:colOff>158750</xdr:colOff>
      <xdr:row>54</xdr:row>
      <xdr:rowOff>86360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64787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年度は、認定こども園の増加及び公定価格の改定に伴う施設型給付費県負担金の増や</a:t>
          </a:r>
          <a:r>
            <a:rPr kumimoji="1" lang="ja-JP" altLang="en-US" sz="1100">
              <a:solidFill>
                <a:schemeClr val="dk1"/>
              </a:solidFill>
              <a:effectLst/>
              <a:latin typeface="+mn-lt"/>
              <a:ea typeface="+mn-ea"/>
              <a:cs typeface="+mn-cs"/>
            </a:rPr>
            <a:t>障害者</a:t>
          </a:r>
          <a:r>
            <a:rPr kumimoji="1" lang="ja-JP" altLang="ja-JP" sz="1100">
              <a:solidFill>
                <a:schemeClr val="dk1"/>
              </a:solidFill>
              <a:effectLst/>
              <a:latin typeface="+mn-lt"/>
              <a:ea typeface="+mn-ea"/>
              <a:cs typeface="+mn-cs"/>
            </a:rPr>
            <a:t>の増加に伴う</a:t>
          </a:r>
          <a:r>
            <a:rPr kumimoji="1" lang="ja-JP" altLang="en-US" sz="1100">
              <a:solidFill>
                <a:schemeClr val="dk1"/>
              </a:solidFill>
              <a:effectLst/>
              <a:latin typeface="+mn-lt"/>
              <a:ea typeface="+mn-ea"/>
              <a:cs typeface="+mn-cs"/>
            </a:rPr>
            <a:t>障害者自立支援給付費県負担金</a:t>
          </a:r>
          <a:r>
            <a:rPr kumimoji="1" lang="ja-JP" altLang="ja-JP" sz="1100">
              <a:solidFill>
                <a:schemeClr val="dk1"/>
              </a:solidFill>
              <a:effectLst/>
              <a:latin typeface="+mn-lt"/>
              <a:ea typeface="+mn-ea"/>
              <a:cs typeface="+mn-cs"/>
            </a:rPr>
            <a:t>の増などにより、補助費等の歳出決算額が増加したため、</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補助費等の傾向としては、今後も社会保障関係経費の増加により、上昇が見込まれることから、社会保障の充実には適切に対応しつつ、補助金等の重点化や見直しを行うことで、財政健全化に努めていく。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88900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5671800" y="6165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88900</xdr:rowOff>
    </xdr:from>
    <xdr:to>
      <xdr:col>78</xdr:col>
      <xdr:colOff>69850</xdr:colOff>
      <xdr:row>35</xdr:row>
      <xdr:rowOff>165100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6089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165100</xdr:rowOff>
    </xdr:from>
    <xdr:to>
      <xdr:col>73</xdr:col>
      <xdr:colOff>180975</xdr:colOff>
      <xdr:row>35</xdr:row>
      <xdr:rowOff>88900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58229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165100</xdr:rowOff>
    </xdr:from>
    <xdr:to>
      <xdr:col>69</xdr:col>
      <xdr:colOff>92075</xdr:colOff>
      <xdr:row>35</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58229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10177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114300</xdr:rowOff>
    </xdr:from>
    <xdr:to>
      <xdr:col>78</xdr:col>
      <xdr:colOff>120650</xdr:colOff>
      <xdr:row>36</xdr:row>
      <xdr:rowOff>44450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54627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8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114300</xdr:rowOff>
    </xdr:from>
    <xdr:to>
      <xdr:col>69</xdr:col>
      <xdr:colOff>142875</xdr:colOff>
      <xdr:row>34</xdr:row>
      <xdr:rowOff>44450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54627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133350</xdr:rowOff>
    </xdr:from>
    <xdr:to>
      <xdr:col>65</xdr:col>
      <xdr:colOff>53975</xdr:colOff>
      <xdr:row>35</xdr:row>
      <xdr:rowOff>63500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大型事業の実施に伴い発行した県債の償還開始に伴う元利償還金の増等により公債費の歳出決算額は増加したものの、税収の増等により経常収支比率は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ポイント減少している。</a:t>
          </a:r>
          <a:endParaRPr lang="ja-JP" altLang="ja-JP">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グループ内平均と比較して高い水準となっているが、直近の金利環境を踏まえ借入パターンの多様化により金利リスクの分散を図るとともに、引き続き、有利な県債の活用や公債費の平準化に取り組んでいく。</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118836</xdr:rowOff>
    </xdr:from>
    <xdr:to>
      <xdr:col>24</xdr:col>
      <xdr:colOff>25400</xdr:colOff>
      <xdr:row>79</xdr:row>
      <xdr:rowOff>151493</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6633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42636</xdr:rowOff>
    </xdr:from>
    <xdr:to>
      <xdr:col>19</xdr:col>
      <xdr:colOff>187325</xdr:colOff>
      <xdr:row>79</xdr:row>
      <xdr:rowOff>151493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3098800" y="135871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41020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41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105229</xdr:rowOff>
    </xdr:from>
    <xdr:to>
      <xdr:col>15</xdr:col>
      <xdr:colOff>98425</xdr:colOff>
      <xdr:row>79</xdr:row>
      <xdr:rowOff>42636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4783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105229</xdr:rowOff>
    </xdr:from>
    <xdr:to>
      <xdr:col>11</xdr:col>
      <xdr:colOff>9525</xdr:colOff>
      <xdr:row>79</xdr:row>
      <xdr:rowOff>64407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4783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68036</xdr:rowOff>
    </xdr:from>
    <xdr:to>
      <xdr:col>24</xdr:col>
      <xdr:colOff>76200</xdr:colOff>
      <xdr:row>79</xdr:row>
      <xdr:rowOff>169636</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40113</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58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100693</xdr:rowOff>
    </xdr:from>
    <xdr:to>
      <xdr:col>20</xdr:col>
      <xdr:colOff>38100</xdr:colOff>
      <xdr:row>80</xdr:row>
      <xdr:rowOff>30843</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163286</xdr:rowOff>
    </xdr:from>
    <xdr:to>
      <xdr:col>15</xdr:col>
      <xdr:colOff>149225</xdr:colOff>
      <xdr:row>79</xdr:row>
      <xdr:rowOff>93436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103613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54429</xdr:rowOff>
    </xdr:from>
    <xdr:to>
      <xdr:col>11</xdr:col>
      <xdr:colOff>60325</xdr:colOff>
      <xdr:row>78</xdr:row>
      <xdr:rowOff>156029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166206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13607</xdr:rowOff>
    </xdr:from>
    <xdr:to>
      <xdr:col>6</xdr:col>
      <xdr:colOff>171450</xdr:colOff>
      <xdr:row>79</xdr:row>
      <xdr:rowOff>115207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125384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年度は、施設型給付費県負担金の増や障害者自立支援給付費県負担金の増などにより歳出決算額自体は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グループ内平均と比較して高い水準となっているが、今後も、「佐賀県行財政運営計画</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」に基づき、財政健全化に努めていく。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76</xdr:row>
      <xdr:rowOff>81280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5671800" y="129286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157497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115570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782800" y="12928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xdr:rowOff>
    </xdr:from>
    <xdr:to>
      <xdr:col>73</xdr:col>
      <xdr:colOff>180975</xdr:colOff>
      <xdr:row>75</xdr:row>
      <xdr:rowOff>115570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26923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5080</xdr:rowOff>
    </xdr:from>
    <xdr:to>
      <xdr:col>69</xdr:col>
      <xdr:colOff>92075</xdr:colOff>
      <xdr:row>75</xdr:row>
      <xdr:rowOff>123190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26923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105427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125730</xdr:rowOff>
    </xdr:from>
    <xdr:to>
      <xdr:col>69</xdr:col>
      <xdr:colOff>142875</xdr:colOff>
      <xdr:row>74</xdr:row>
      <xdr:rowOff>55880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40657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2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158766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41260</xdr:rowOff>
    </xdr:from>
    <xdr:to>
      <xdr:col>29</xdr:col>
      <xdr:colOff>127000</xdr:colOff>
      <xdr:row>13</xdr:row>
      <xdr:rowOff>149936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46285"/>
          <a:ext cx="647700" cy="280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125026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7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149936</xdr:rowOff>
    </xdr:from>
    <xdr:to>
      <xdr:col>26</xdr:col>
      <xdr:colOff>50800</xdr:colOff>
      <xdr:row>14</xdr:row>
      <xdr:rowOff>73858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26411"/>
          <a:ext cx="698500" cy="95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73858</xdr:rowOff>
    </xdr:from>
    <xdr:to>
      <xdr:col>22</xdr:col>
      <xdr:colOff>114300</xdr:colOff>
      <xdr:row>15</xdr:row>
      <xdr:rowOff>2124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21783"/>
          <a:ext cx="698500" cy="9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166578</xdr:rowOff>
    </xdr:from>
    <xdr:to>
      <xdr:col>18</xdr:col>
      <xdr:colOff>177800</xdr:colOff>
      <xdr:row>15</xdr:row>
      <xdr:rowOff>2124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614503"/>
          <a:ext cx="698500" cy="6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161910</xdr:rowOff>
    </xdr:from>
    <xdr:to>
      <xdr:col>29</xdr:col>
      <xdr:colOff>177800</xdr:colOff>
      <xdr:row>12</xdr:row>
      <xdr:rowOff>92060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95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70487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0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99136</xdr:rowOff>
    </xdr:from>
    <xdr:to>
      <xdr:col>26</xdr:col>
      <xdr:colOff>101600</xdr:colOff>
      <xdr:row>14</xdr:row>
      <xdr:rowOff>29286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75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39463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23058</xdr:rowOff>
    </xdr:from>
    <xdr:to>
      <xdr:col>22</xdr:col>
      <xdr:colOff>165100</xdr:colOff>
      <xdr:row>14</xdr:row>
      <xdr:rowOff>124658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70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134835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3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122774</xdr:rowOff>
    </xdr:from>
    <xdr:to>
      <xdr:col>19</xdr:col>
      <xdr:colOff>38100</xdr:colOff>
      <xdr:row>15</xdr:row>
      <xdr:rowOff>52924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70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63101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3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115778</xdr:rowOff>
    </xdr:from>
    <xdr:to>
      <xdr:col>15</xdr:col>
      <xdr:colOff>101600</xdr:colOff>
      <xdr:row>15</xdr:row>
      <xdr:rowOff>45928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63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56105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3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184653</xdr:rowOff>
    </xdr:from>
    <xdr:to>
      <xdr:col>29</xdr:col>
      <xdr:colOff>127000</xdr:colOff>
      <xdr:row>36</xdr:row>
      <xdr:rowOff>47173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95003"/>
          <a:ext cx="647700" cy="20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47173</xdr:rowOff>
    </xdr:from>
    <xdr:to>
      <xdr:col>26</xdr:col>
      <xdr:colOff>50800</xdr:colOff>
      <xdr:row>37</xdr:row>
      <xdr:rowOff>28245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00423"/>
          <a:ext cx="698500" cy="152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28245</xdr:rowOff>
    </xdr:from>
    <xdr:to>
      <xdr:col>22</xdr:col>
      <xdr:colOff>114300</xdr:colOff>
      <xdr:row>37</xdr:row>
      <xdr:rowOff>103637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52945"/>
          <a:ext cx="698500" cy="7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151309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103637</xdr:rowOff>
    </xdr:from>
    <xdr:to>
      <xdr:col>18</xdr:col>
      <xdr:colOff>177800</xdr:colOff>
      <xdr:row>37</xdr:row>
      <xdr:rowOff>245232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28337"/>
          <a:ext cx="698500" cy="141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123741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270959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133853</xdr:rowOff>
    </xdr:from>
    <xdr:to>
      <xdr:col>29</xdr:col>
      <xdr:colOff>177800</xdr:colOff>
      <xdr:row>35</xdr:row>
      <xdr:rowOff>235453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4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321830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8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339273</xdr:rowOff>
    </xdr:from>
    <xdr:to>
      <xdr:col>26</xdr:col>
      <xdr:colOff>101600</xdr:colOff>
      <xdr:row>36</xdr:row>
      <xdr:rowOff>97973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4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108150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18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148895</xdr:rowOff>
    </xdr:from>
    <xdr:to>
      <xdr:col>22</xdr:col>
      <xdr:colOff>165100</xdr:colOff>
      <xdr:row>37</xdr:row>
      <xdr:rowOff>79045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0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63822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52837</xdr:rowOff>
    </xdr:from>
    <xdr:to>
      <xdr:col>19</xdr:col>
      <xdr:colOff>38100</xdr:colOff>
      <xdr:row>37</xdr:row>
      <xdr:rowOff>154437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7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139214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6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194432</xdr:rowOff>
    </xdr:from>
    <xdr:to>
      <xdr:col>15</xdr:col>
      <xdr:colOff>101600</xdr:colOff>
      <xdr:row>37</xdr:row>
      <xdr:rowOff>296032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19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280809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794,252
783,077
2,440.64
540,929,298
528,311,388
6,107,795
274,027,726
737,606,809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56398</xdr:rowOff>
    </xdr:from>
    <xdr:to>
      <xdr:col>24</xdr:col>
      <xdr:colOff>63500</xdr:colOff>
      <xdr:row>33</xdr:row>
      <xdr:rowOff>111125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199898"/>
          <a:ext cx="838200" cy="56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89408</xdr:rowOff>
    </xdr:from>
    <xdr:to>
      <xdr:col>19</xdr:col>
      <xdr:colOff>177800</xdr:colOff>
      <xdr:row>33</xdr:row>
      <xdr:rowOff>111125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575808"/>
          <a:ext cx="889000" cy="19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89408</xdr:rowOff>
    </xdr:from>
    <xdr:to>
      <xdr:col>15</xdr:col>
      <xdr:colOff>50800</xdr:colOff>
      <xdr:row>33</xdr:row>
      <xdr:rowOff>10678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575808"/>
          <a:ext cx="889000" cy="9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10678</xdr:rowOff>
    </xdr:from>
    <xdr:to>
      <xdr:col>10</xdr:col>
      <xdr:colOff>114300</xdr:colOff>
      <xdr:row>33</xdr:row>
      <xdr:rowOff>15296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68528"/>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146971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5598</xdr:rowOff>
    </xdr:from>
    <xdr:to>
      <xdr:col>24</xdr:col>
      <xdr:colOff>114300</xdr:colOff>
      <xdr:row>30</xdr:row>
      <xdr:rowOff>107198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111147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08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60325</xdr:rowOff>
    </xdr:from>
    <xdr:to>
      <xdr:col>20</xdr:col>
      <xdr:colOff>38100</xdr:colOff>
      <xdr:row>33</xdr:row>
      <xdr:rowOff>161925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7002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4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38608</xdr:rowOff>
    </xdr:from>
    <xdr:to>
      <xdr:col>15</xdr:col>
      <xdr:colOff>101600</xdr:colOff>
      <xdr:row>32</xdr:row>
      <xdr:rowOff>140208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156735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0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131328</xdr:rowOff>
    </xdr:from>
    <xdr:to>
      <xdr:col>10</xdr:col>
      <xdr:colOff>165100</xdr:colOff>
      <xdr:row>33</xdr:row>
      <xdr:rowOff>61478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78005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39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135946</xdr:rowOff>
    </xdr:from>
    <xdr:to>
      <xdr:col>6</xdr:col>
      <xdr:colOff>38100</xdr:colOff>
      <xdr:row>33</xdr:row>
      <xdr:rowOff>66096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82623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39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93386</xdr:rowOff>
    </xdr:from>
    <xdr:to>
      <xdr:col>24</xdr:col>
      <xdr:colOff>63500</xdr:colOff>
      <xdr:row>53</xdr:row>
      <xdr:rowOff>134259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180236"/>
          <a:ext cx="8382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386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76972</xdr:rowOff>
    </xdr:from>
    <xdr:to>
      <xdr:col>19</xdr:col>
      <xdr:colOff>177800</xdr:colOff>
      <xdr:row>53</xdr:row>
      <xdr:rowOff>93386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992372"/>
          <a:ext cx="889000" cy="18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94804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3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76972</xdr:rowOff>
    </xdr:from>
    <xdr:to>
      <xdr:col>15</xdr:col>
      <xdr:colOff>50800</xdr:colOff>
      <xdr:row>53</xdr:row>
      <xdr:rowOff>132385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992372"/>
          <a:ext cx="889000" cy="22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165102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5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132385</xdr:rowOff>
    </xdr:from>
    <xdr:to>
      <xdr:col>10</xdr:col>
      <xdr:colOff>114300</xdr:colOff>
      <xdr:row>55</xdr:row>
      <xdr:rowOff>6060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219235"/>
          <a:ext cx="889000" cy="2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13195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7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108200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83459</xdr:rowOff>
    </xdr:from>
    <xdr:to>
      <xdr:col>24</xdr:col>
      <xdr:colOff>114300</xdr:colOff>
      <xdr:row>54</xdr:row>
      <xdr:rowOff>13609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17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106336</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02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42586</xdr:rowOff>
    </xdr:from>
    <xdr:to>
      <xdr:col>20</xdr:col>
      <xdr:colOff>38100</xdr:colOff>
      <xdr:row>53</xdr:row>
      <xdr:rowOff>144186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1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160713</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8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26172</xdr:rowOff>
    </xdr:from>
    <xdr:to>
      <xdr:col>15</xdr:col>
      <xdr:colOff>101600</xdr:colOff>
      <xdr:row>52</xdr:row>
      <xdr:rowOff>127772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94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118899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03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81585</xdr:rowOff>
    </xdr:from>
    <xdr:to>
      <xdr:col>10</xdr:col>
      <xdr:colOff>165100</xdr:colOff>
      <xdr:row>54</xdr:row>
      <xdr:rowOff>11735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16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28262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894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126710</xdr:rowOff>
    </xdr:from>
    <xdr:to>
      <xdr:col>6</xdr:col>
      <xdr:colOff>38100</xdr:colOff>
      <xdr:row>55</xdr:row>
      <xdr:rowOff>56860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3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73387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16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76019</xdr:rowOff>
    </xdr:from>
    <xdr:to>
      <xdr:col>24</xdr:col>
      <xdr:colOff>63500</xdr:colOff>
      <xdr:row>79</xdr:row>
      <xdr:rowOff>104431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620569"/>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18269</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877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104431</xdr:rowOff>
    </xdr:from>
    <xdr:to>
      <xdr:col>19</xdr:col>
      <xdr:colOff>177800</xdr:colOff>
      <xdr:row>79</xdr:row>
      <xdr:rowOff>114990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648981"/>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107858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9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114990</xdr:rowOff>
    </xdr:from>
    <xdr:to>
      <xdr:col>15</xdr:col>
      <xdr:colOff>50800</xdr:colOff>
      <xdr:row>79</xdr:row>
      <xdr:rowOff>118363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659540"/>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94577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5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118363</xdr:rowOff>
    </xdr:from>
    <xdr:to>
      <xdr:col>10</xdr:col>
      <xdr:colOff>114300</xdr:colOff>
      <xdr:row>79</xdr:row>
      <xdr:rowOff>143836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662913"/>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70955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130391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25219</xdr:rowOff>
    </xdr:from>
    <xdr:to>
      <xdr:col>24</xdr:col>
      <xdr:colOff>114300</xdr:colOff>
      <xdr:row>79</xdr:row>
      <xdr:rowOff>126819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5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111596</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8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53631</xdr:rowOff>
    </xdr:from>
    <xdr:to>
      <xdr:col>20</xdr:col>
      <xdr:colOff>38100</xdr:colOff>
      <xdr:row>79</xdr:row>
      <xdr:rowOff>155231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5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146358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69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64190</xdr:rowOff>
    </xdr:from>
    <xdr:to>
      <xdr:col>15</xdr:col>
      <xdr:colOff>101600</xdr:colOff>
      <xdr:row>79</xdr:row>
      <xdr:rowOff>165790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6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156917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70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67563</xdr:rowOff>
    </xdr:from>
    <xdr:to>
      <xdr:col>10</xdr:col>
      <xdr:colOff>165100</xdr:colOff>
      <xdr:row>79</xdr:row>
      <xdr:rowOff>169163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160290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70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93036</xdr:rowOff>
    </xdr:from>
    <xdr:to>
      <xdr:col>6</xdr:col>
      <xdr:colOff>38100</xdr:colOff>
      <xdr:row>80</xdr:row>
      <xdr:rowOff>23186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6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80</xdr:row>
      <xdr:rowOff>14313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73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160369</xdr:rowOff>
    </xdr:from>
    <xdr:to>
      <xdr:col>24</xdr:col>
      <xdr:colOff>63500</xdr:colOff>
      <xdr:row>95</xdr:row>
      <xdr:rowOff>45593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105219"/>
          <a:ext cx="838200" cy="22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74820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1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158941</xdr:rowOff>
    </xdr:from>
    <xdr:to>
      <xdr:col>19</xdr:col>
      <xdr:colOff>177800</xdr:colOff>
      <xdr:row>93</xdr:row>
      <xdr:rowOff>160369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932341"/>
          <a:ext cx="889000" cy="1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140670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2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158941</xdr:rowOff>
    </xdr:from>
    <xdr:to>
      <xdr:col>15</xdr:col>
      <xdr:colOff>50800</xdr:colOff>
      <xdr:row>94</xdr:row>
      <xdr:rowOff>19114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932341"/>
          <a:ext cx="8890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130097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19114</xdr:rowOff>
    </xdr:from>
    <xdr:to>
      <xdr:col>10</xdr:col>
      <xdr:colOff>114300</xdr:colOff>
      <xdr:row>95</xdr:row>
      <xdr:rowOff>13494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35414"/>
          <a:ext cx="889000" cy="16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5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103140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166243</xdr:rowOff>
    </xdr:from>
    <xdr:to>
      <xdr:col>24</xdr:col>
      <xdr:colOff>114300</xdr:colOff>
      <xdr:row>95</xdr:row>
      <xdr:rowOff>96393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8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144670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6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109569</xdr:rowOff>
    </xdr:from>
    <xdr:to>
      <xdr:col>20</xdr:col>
      <xdr:colOff>38100</xdr:colOff>
      <xdr:row>94</xdr:row>
      <xdr:rowOff>39719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56246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58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108141</xdr:rowOff>
    </xdr:from>
    <xdr:to>
      <xdr:col>15</xdr:col>
      <xdr:colOff>101600</xdr:colOff>
      <xdr:row>93</xdr:row>
      <xdr:rowOff>38291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54818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65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139764</xdr:rowOff>
    </xdr:from>
    <xdr:to>
      <xdr:col>10</xdr:col>
      <xdr:colOff>165100</xdr:colOff>
      <xdr:row>94</xdr:row>
      <xdr:rowOff>69914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86441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85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134144</xdr:rowOff>
    </xdr:from>
    <xdr:to>
      <xdr:col>6</xdr:col>
      <xdr:colOff>38100</xdr:colOff>
      <xdr:row>95</xdr:row>
      <xdr:rowOff>64294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80821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169255</xdr:rowOff>
    </xdr:from>
    <xdr:to>
      <xdr:col>55</xdr:col>
      <xdr:colOff>0</xdr:colOff>
      <xdr:row>36</xdr:row>
      <xdr:rowOff>153873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98555"/>
          <a:ext cx="838200" cy="32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105242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5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8222</xdr:rowOff>
    </xdr:from>
    <xdr:to>
      <xdr:col>50</xdr:col>
      <xdr:colOff>114300</xdr:colOff>
      <xdr:row>36</xdr:row>
      <xdr:rowOff>153873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666072"/>
          <a:ext cx="889000" cy="6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60070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588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160470</xdr:rowOff>
    </xdr:from>
    <xdr:to>
      <xdr:col>45</xdr:col>
      <xdr:colOff>177800</xdr:colOff>
      <xdr:row>33</xdr:row>
      <xdr:rowOff>8222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475420"/>
          <a:ext cx="889000" cy="1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160470</xdr:rowOff>
    </xdr:from>
    <xdr:to>
      <xdr:col>41</xdr:col>
      <xdr:colOff>50800</xdr:colOff>
      <xdr:row>37</xdr:row>
      <xdr:rowOff>16158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475420"/>
          <a:ext cx="889000" cy="88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118455</xdr:rowOff>
    </xdr:from>
    <xdr:to>
      <xdr:col>55</xdr:col>
      <xdr:colOff>50800</xdr:colOff>
      <xdr:row>35</xdr:row>
      <xdr:rowOff>48605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4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141332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9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103073</xdr:rowOff>
    </xdr:from>
    <xdr:to>
      <xdr:col>50</xdr:col>
      <xdr:colOff>165100</xdr:colOff>
      <xdr:row>37</xdr:row>
      <xdr:rowOff>33223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7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24350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63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128872</xdr:rowOff>
    </xdr:from>
    <xdr:to>
      <xdr:col>46</xdr:col>
      <xdr:colOff>38100</xdr:colOff>
      <xdr:row>33</xdr:row>
      <xdr:rowOff>59022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61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50149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0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109670</xdr:rowOff>
    </xdr:from>
    <xdr:to>
      <xdr:col>41</xdr:col>
      <xdr:colOff>101600</xdr:colOff>
      <xdr:row>32</xdr:row>
      <xdr:rowOff>39820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4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30947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51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136808</xdr:rowOff>
    </xdr:from>
    <xdr:to>
      <xdr:col>36</xdr:col>
      <xdr:colOff>165100</xdr:colOff>
      <xdr:row>37</xdr:row>
      <xdr:rowOff>66958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0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58085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0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170618</xdr:rowOff>
    </xdr:from>
    <xdr:to>
      <xdr:col>55</xdr:col>
      <xdr:colOff>0</xdr:colOff>
      <xdr:row>54</xdr:row>
      <xdr:rowOff>65672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257468"/>
          <a:ext cx="838200" cy="6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157264</xdr:rowOff>
    </xdr:from>
    <xdr:to>
      <xdr:col>50</xdr:col>
      <xdr:colOff>114300</xdr:colOff>
      <xdr:row>53</xdr:row>
      <xdr:rowOff>170618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8558314"/>
          <a:ext cx="889000" cy="69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157264</xdr:rowOff>
    </xdr:from>
    <xdr:to>
      <xdr:col>45</xdr:col>
      <xdr:colOff>177800</xdr:colOff>
      <xdr:row>50</xdr:row>
      <xdr:rowOff>111525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8558314"/>
          <a:ext cx="889000" cy="12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86548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5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111525</xdr:rowOff>
    </xdr:from>
    <xdr:to>
      <xdr:col>41</xdr:col>
      <xdr:colOff>50800</xdr:colOff>
      <xdr:row>51</xdr:row>
      <xdr:rowOff>155587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8684025"/>
          <a:ext cx="889000" cy="2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78891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14872</xdr:rowOff>
    </xdr:from>
    <xdr:to>
      <xdr:col>55</xdr:col>
      <xdr:colOff>50800</xdr:colOff>
      <xdr:row>54</xdr:row>
      <xdr:rowOff>116472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2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37749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119818</xdr:rowOff>
    </xdr:from>
    <xdr:to>
      <xdr:col>50</xdr:col>
      <xdr:colOff>165100</xdr:colOff>
      <xdr:row>54</xdr:row>
      <xdr:rowOff>49968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2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52</xdr:row>
      <xdr:rowOff>66495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898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106464</xdr:rowOff>
    </xdr:from>
    <xdr:to>
      <xdr:col>46</xdr:col>
      <xdr:colOff>38100</xdr:colOff>
      <xdr:row>50</xdr:row>
      <xdr:rowOff>36614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50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53141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28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60725</xdr:rowOff>
    </xdr:from>
    <xdr:to>
      <xdr:col>41</xdr:col>
      <xdr:colOff>101600</xdr:colOff>
      <xdr:row>50</xdr:row>
      <xdr:rowOff>162325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6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7402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40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104787</xdr:rowOff>
    </xdr:from>
    <xdr:to>
      <xdr:col>36</xdr:col>
      <xdr:colOff>165100</xdr:colOff>
      <xdr:row>52</xdr:row>
      <xdr:rowOff>34937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8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51464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62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19038</xdr:rowOff>
    </xdr:from>
    <xdr:to>
      <xdr:col>55</xdr:col>
      <xdr:colOff>0</xdr:colOff>
      <xdr:row>77</xdr:row>
      <xdr:rowOff>87427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220688"/>
          <a:ext cx="838200" cy="6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166832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6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165018</xdr:rowOff>
    </xdr:from>
    <xdr:to>
      <xdr:col>50</xdr:col>
      <xdr:colOff>114300</xdr:colOff>
      <xdr:row>77</xdr:row>
      <xdr:rowOff>87427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852318"/>
          <a:ext cx="889000" cy="4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44531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5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165018</xdr:rowOff>
    </xdr:from>
    <xdr:to>
      <xdr:col>45</xdr:col>
      <xdr:colOff>177800</xdr:colOff>
      <xdr:row>76</xdr:row>
      <xdr:rowOff>39212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852318"/>
          <a:ext cx="889000" cy="2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39212</xdr:rowOff>
    </xdr:from>
    <xdr:to>
      <xdr:col>41</xdr:col>
      <xdr:colOff>50800</xdr:colOff>
      <xdr:row>77</xdr:row>
      <xdr:rowOff>15056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069412"/>
          <a:ext cx="889000" cy="1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164793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139688</xdr:rowOff>
    </xdr:from>
    <xdr:to>
      <xdr:col>55</xdr:col>
      <xdr:colOff>50800</xdr:colOff>
      <xdr:row>77</xdr:row>
      <xdr:rowOff>69838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1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118115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36627</xdr:rowOff>
    </xdr:from>
    <xdr:to>
      <xdr:col>50</xdr:col>
      <xdr:colOff>165100</xdr:colOff>
      <xdr:row>77</xdr:row>
      <xdr:rowOff>138227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129354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33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114218</xdr:rowOff>
    </xdr:from>
    <xdr:to>
      <xdr:col>46</xdr:col>
      <xdr:colOff>38100</xdr:colOff>
      <xdr:row>75</xdr:row>
      <xdr:rowOff>44368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80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35495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89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159862</xdr:rowOff>
    </xdr:from>
    <xdr:to>
      <xdr:col>41</xdr:col>
      <xdr:colOff>101600</xdr:colOff>
      <xdr:row>76</xdr:row>
      <xdr:rowOff>90012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81139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1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135706</xdr:rowOff>
    </xdr:from>
    <xdr:to>
      <xdr:col>36</xdr:col>
      <xdr:colOff>165100</xdr:colOff>
      <xdr:row>77</xdr:row>
      <xdr:rowOff>65856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1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56983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25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42698</xdr:rowOff>
    </xdr:from>
    <xdr:to>
      <xdr:col>54</xdr:col>
      <xdr:colOff>189865</xdr:colOff>
      <xdr:row>98</xdr:row>
      <xdr:rowOff>69444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987548"/>
          <a:ext cx="1270" cy="88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73271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69444</xdr:rowOff>
    </xdr:from>
    <xdr:to>
      <xdr:col>55</xdr:col>
      <xdr:colOff>88900</xdr:colOff>
      <xdr:row>98</xdr:row>
      <xdr:rowOff>69444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7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160825</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7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42698</xdr:rowOff>
    </xdr:from>
    <xdr:to>
      <xdr:col>55</xdr:col>
      <xdr:colOff>88900</xdr:colOff>
      <xdr:row>93</xdr:row>
      <xdr:rowOff>42698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9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65633</xdr:rowOff>
    </xdr:from>
    <xdr:to>
      <xdr:col>55</xdr:col>
      <xdr:colOff>0</xdr:colOff>
      <xdr:row>93</xdr:row>
      <xdr:rowOff>42698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5839033"/>
          <a:ext cx="838200" cy="14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27646</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315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49219</xdr:rowOff>
    </xdr:from>
    <xdr:to>
      <xdr:col>55</xdr:col>
      <xdr:colOff>50800</xdr:colOff>
      <xdr:row>95</xdr:row>
      <xdr:rowOff>150819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33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86074</xdr:rowOff>
    </xdr:from>
    <xdr:to>
      <xdr:col>50</xdr:col>
      <xdr:colOff>114300</xdr:colOff>
      <xdr:row>92</xdr:row>
      <xdr:rowOff>65633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5688024"/>
          <a:ext cx="889000" cy="15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115436</xdr:rowOff>
    </xdr:from>
    <xdr:to>
      <xdr:col>50</xdr:col>
      <xdr:colOff>165100</xdr:colOff>
      <xdr:row>96</xdr:row>
      <xdr:rowOff>45586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40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36713</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59411" y="164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27629</xdr:rowOff>
    </xdr:from>
    <xdr:to>
      <xdr:col>45</xdr:col>
      <xdr:colOff>177800</xdr:colOff>
      <xdr:row>91</xdr:row>
      <xdr:rowOff>86074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629579"/>
          <a:ext cx="889000" cy="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152355</xdr:rowOff>
    </xdr:from>
    <xdr:to>
      <xdr:col>46</xdr:col>
      <xdr:colOff>38100</xdr:colOff>
      <xdr:row>96</xdr:row>
      <xdr:rowOff>82505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44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73632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5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27629</xdr:rowOff>
    </xdr:from>
    <xdr:to>
      <xdr:col>41</xdr:col>
      <xdr:colOff>50800</xdr:colOff>
      <xdr:row>91</xdr:row>
      <xdr:rowOff>89294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629579"/>
          <a:ext cx="889000" cy="6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26493</xdr:rowOff>
    </xdr:from>
    <xdr:to>
      <xdr:col>41</xdr:col>
      <xdr:colOff>101600</xdr:colOff>
      <xdr:row>95</xdr:row>
      <xdr:rowOff>128093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119220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39656</xdr:rowOff>
    </xdr:from>
    <xdr:to>
      <xdr:col>36</xdr:col>
      <xdr:colOff>165100</xdr:colOff>
      <xdr:row>96</xdr:row>
      <xdr:rowOff>141256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49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132383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5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163348</xdr:rowOff>
    </xdr:from>
    <xdr:to>
      <xdr:col>55</xdr:col>
      <xdr:colOff>50800</xdr:colOff>
      <xdr:row>93</xdr:row>
      <xdr:rowOff>93498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9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116375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88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14833</xdr:rowOff>
    </xdr:from>
    <xdr:to>
      <xdr:col>50</xdr:col>
      <xdr:colOff>165100</xdr:colOff>
      <xdr:row>92</xdr:row>
      <xdr:rowOff>116433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57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132960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59411" y="155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35274</xdr:rowOff>
    </xdr:from>
    <xdr:to>
      <xdr:col>46</xdr:col>
      <xdr:colOff>38100</xdr:colOff>
      <xdr:row>91</xdr:row>
      <xdr:rowOff>136874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5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153401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4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148279</xdr:rowOff>
    </xdr:from>
    <xdr:to>
      <xdr:col>41</xdr:col>
      <xdr:colOff>101600</xdr:colOff>
      <xdr:row>91</xdr:row>
      <xdr:rowOff>78429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5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94956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35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38494</xdr:rowOff>
    </xdr:from>
    <xdr:to>
      <xdr:col>36</xdr:col>
      <xdr:colOff>165100</xdr:colOff>
      <xdr:row>91</xdr:row>
      <xdr:rowOff>140094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64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156621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41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165684</xdr:rowOff>
    </xdr:from>
    <xdr:to>
      <xdr:col>85</xdr:col>
      <xdr:colOff>127000</xdr:colOff>
      <xdr:row>36</xdr:row>
      <xdr:rowOff>48336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166434"/>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77640</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5906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28753</xdr:rowOff>
    </xdr:from>
    <xdr:to>
      <xdr:col>81</xdr:col>
      <xdr:colOff>50800</xdr:colOff>
      <xdr:row>35</xdr:row>
      <xdr:rowOff>165684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029503"/>
          <a:ext cx="889000" cy="1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115435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33728" y="577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162103</xdr:rowOff>
    </xdr:from>
    <xdr:to>
      <xdr:col>76</xdr:col>
      <xdr:colOff>114300</xdr:colOff>
      <xdr:row>35</xdr:row>
      <xdr:rowOff>28753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5991403"/>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149089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1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162103</xdr:rowOff>
    </xdr:from>
    <xdr:to>
      <xdr:col>71</xdr:col>
      <xdr:colOff>177800</xdr:colOff>
      <xdr:row>35</xdr:row>
      <xdr:rowOff>56794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5991403"/>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33875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0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168986</xdr:rowOff>
    </xdr:from>
    <xdr:to>
      <xdr:col>85</xdr:col>
      <xdr:colOff>177800</xdr:colOff>
      <xdr:row>36</xdr:row>
      <xdr:rowOff>99136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1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147413</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14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114884</xdr:rowOff>
    </xdr:from>
    <xdr:to>
      <xdr:col>81</xdr:col>
      <xdr:colOff>101600</xdr:colOff>
      <xdr:row>36</xdr:row>
      <xdr:rowOff>45034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11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36161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33728" y="62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149403</xdr:rowOff>
    </xdr:from>
    <xdr:to>
      <xdr:col>76</xdr:col>
      <xdr:colOff>165100</xdr:colOff>
      <xdr:row>35</xdr:row>
      <xdr:rowOff>79553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597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96080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575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111303</xdr:rowOff>
    </xdr:from>
    <xdr:to>
      <xdr:col>72</xdr:col>
      <xdr:colOff>38100</xdr:colOff>
      <xdr:row>35</xdr:row>
      <xdr:rowOff>41453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59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57980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571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5994</xdr:rowOff>
    </xdr:from>
    <xdr:to>
      <xdr:col>67</xdr:col>
      <xdr:colOff>101600</xdr:colOff>
      <xdr:row>35</xdr:row>
      <xdr:rowOff>107594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0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98721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09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24119</xdr:rowOff>
    </xdr:from>
    <xdr:to>
      <xdr:col>85</xdr:col>
      <xdr:colOff>127000</xdr:colOff>
      <xdr:row>73</xdr:row>
      <xdr:rowOff>65770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539969"/>
          <a:ext cx="8382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89798</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605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65770</xdr:rowOff>
    </xdr:from>
    <xdr:to>
      <xdr:col>81</xdr:col>
      <xdr:colOff>50800</xdr:colOff>
      <xdr:row>73</xdr:row>
      <xdr:rowOff>153370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581620"/>
          <a:ext cx="889000" cy="8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49016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153370</xdr:rowOff>
    </xdr:from>
    <xdr:to>
      <xdr:col>76</xdr:col>
      <xdr:colOff>114300</xdr:colOff>
      <xdr:row>74</xdr:row>
      <xdr:rowOff>11753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669220"/>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51942</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11753</xdr:rowOff>
    </xdr:from>
    <xdr:to>
      <xdr:col>71</xdr:col>
      <xdr:colOff>177800</xdr:colOff>
      <xdr:row>74</xdr:row>
      <xdr:rowOff>47506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699053"/>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7848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58460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144769</xdr:rowOff>
    </xdr:from>
    <xdr:to>
      <xdr:col>85</xdr:col>
      <xdr:colOff>177800</xdr:colOff>
      <xdr:row>73</xdr:row>
      <xdr:rowOff>74919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48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167646</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34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14970</xdr:rowOff>
    </xdr:from>
    <xdr:to>
      <xdr:col>81</xdr:col>
      <xdr:colOff>101600</xdr:colOff>
      <xdr:row>73</xdr:row>
      <xdr:rowOff>116570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53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133097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230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102570</xdr:rowOff>
    </xdr:from>
    <xdr:to>
      <xdr:col>76</xdr:col>
      <xdr:colOff>165100</xdr:colOff>
      <xdr:row>74</xdr:row>
      <xdr:rowOff>32720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6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49247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3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132403</xdr:rowOff>
    </xdr:from>
    <xdr:to>
      <xdr:col>72</xdr:col>
      <xdr:colOff>38100</xdr:colOff>
      <xdr:row>74</xdr:row>
      <xdr:rowOff>62553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64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53680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168156</xdr:rowOff>
    </xdr:from>
    <xdr:to>
      <xdr:col>67</xdr:col>
      <xdr:colOff>101600</xdr:colOff>
      <xdr:row>74</xdr:row>
      <xdr:rowOff>98306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6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89433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167132</xdr:rowOff>
    </xdr:from>
    <xdr:to>
      <xdr:col>85</xdr:col>
      <xdr:colOff>127000</xdr:colOff>
      <xdr:row>96</xdr:row>
      <xdr:rowOff>73681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5481300" y="16454882"/>
          <a:ext cx="838200" cy="7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87180</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20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167132</xdr:rowOff>
    </xdr:from>
    <xdr:to>
      <xdr:col>81</xdr:col>
      <xdr:colOff>50800</xdr:colOff>
      <xdr:row>97</xdr:row>
      <xdr:rowOff>79761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4592300" y="16454882"/>
          <a:ext cx="889000" cy="25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109800</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01411" y="165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45197</xdr:rowOff>
    </xdr:from>
    <xdr:to>
      <xdr:col>76</xdr:col>
      <xdr:colOff>114300</xdr:colOff>
      <xdr:row>97</xdr:row>
      <xdr:rowOff>79761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6161497"/>
          <a:ext cx="889000" cy="54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32286</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3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45197</xdr:rowOff>
    </xdr:from>
    <xdr:to>
      <xdr:col>71</xdr:col>
      <xdr:colOff>177800</xdr:colOff>
      <xdr:row>94</xdr:row>
      <xdr:rowOff>132110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814300" y="16161497"/>
          <a:ext cx="889000" cy="8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170359</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57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160185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7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22881</xdr:rowOff>
    </xdr:from>
    <xdr:to>
      <xdr:col>85</xdr:col>
      <xdr:colOff>177800</xdr:colOff>
      <xdr:row>96</xdr:row>
      <xdr:rowOff>124481</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6268700" y="164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1308</xdr:rowOff>
    </xdr:from>
    <xdr:ext cx="534377"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4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116332</xdr:rowOff>
    </xdr:from>
    <xdr:to>
      <xdr:col>81</xdr:col>
      <xdr:colOff>101600</xdr:colOff>
      <xdr:row>96</xdr:row>
      <xdr:rowOff>46482</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5430500" y="16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63009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01411" y="1617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28961</xdr:rowOff>
    </xdr:from>
    <xdr:to>
      <xdr:col>76</xdr:col>
      <xdr:colOff>165100</xdr:colOff>
      <xdr:row>97</xdr:row>
      <xdr:rowOff>130561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541500" y="16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121688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5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165847</xdr:rowOff>
    </xdr:from>
    <xdr:to>
      <xdr:col>72</xdr:col>
      <xdr:colOff>38100</xdr:colOff>
      <xdr:row>94</xdr:row>
      <xdr:rowOff>95997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652500" y="1611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87124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20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81310</xdr:rowOff>
    </xdr:from>
    <xdr:to>
      <xdr:col>67</xdr:col>
      <xdr:colOff>101600</xdr:colOff>
      <xdr:row>95</xdr:row>
      <xdr:rowOff>11460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2763500" y="161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27987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597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6350</xdr:rowOff>
    </xdr:from>
    <xdr:to>
      <xdr:col>116</xdr:col>
      <xdr:colOff>63500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1323300" y="6692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6350</xdr:rowOff>
    </xdr:from>
    <xdr:to>
      <xdr:col>111</xdr:col>
      <xdr:colOff>177800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0434300" y="669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127000</xdr:rowOff>
    </xdr:from>
    <xdr:to>
      <xdr:col>112</xdr:col>
      <xdr:colOff>38100</xdr:colOff>
      <xdr:row>39</xdr:row>
      <xdr:rowOff>57150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1272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48277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8595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貸付金グラフ枠">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144538</xdr:rowOff>
    </xdr:from>
    <xdr:to>
      <xdr:col>116</xdr:col>
      <xdr:colOff>62864</xdr:colOff>
      <xdr:row>59</xdr:row>
      <xdr:rowOff>25209</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flipV="1">
          <a:off x="22159595" y="9059938"/>
          <a:ext cx="1269" cy="108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29036</xdr:rowOff>
    </xdr:from>
    <xdr:ext cx="469744" cy="259045"/>
    <xdr:sp macro="" textlink="">
      <xdr:nvSpPr>
        <xdr:cNvPr id="772" name="貸付金最小値テキスト">
          <a:extLst>
            <a:ext uri="{FF2B5EF4-FFF2-40B4-BE49-F238E27FC236}">
              <a16:creationId xmlns:a16="http://schemas.microsoft.com/office/drawing/2014/main" id="{00000000-0008-0000-0600-000004030000}"/>
            </a:ext>
          </a:extLst>
        </xdr:cNvPr>
        <xdr:cNvSpPr txBox="1"/>
      </xdr:nvSpPr>
      <xdr:spPr>
        <a:xfrm>
          <a:off x="22212300" y="1014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25209</xdr:rowOff>
    </xdr:from>
    <xdr:to>
      <xdr:col>116</xdr:col>
      <xdr:colOff>152400</xdr:colOff>
      <xdr:row>59</xdr:row>
      <xdr:rowOff>25209</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2072600" y="10140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91215</xdr:rowOff>
    </xdr:from>
    <xdr:ext cx="534377" cy="259045"/>
    <xdr:sp macro="" textlink="">
      <xdr:nvSpPr>
        <xdr:cNvPr id="774" name="貸付金最大値テキスト">
          <a:extLst>
            <a:ext uri="{FF2B5EF4-FFF2-40B4-BE49-F238E27FC236}">
              <a16:creationId xmlns:a16="http://schemas.microsoft.com/office/drawing/2014/main" id="{00000000-0008-0000-0600-000006030000}"/>
            </a:ext>
          </a:extLst>
        </xdr:cNvPr>
        <xdr:cNvSpPr txBox="1"/>
      </xdr:nvSpPr>
      <xdr:spPr>
        <a:xfrm>
          <a:off x="22212300" y="88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144538</xdr:rowOff>
    </xdr:from>
    <xdr:to>
      <xdr:col>116</xdr:col>
      <xdr:colOff>152400</xdr:colOff>
      <xdr:row>52</xdr:row>
      <xdr:rowOff>144538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9059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136766</xdr:rowOff>
    </xdr:from>
    <xdr:to>
      <xdr:col>116</xdr:col>
      <xdr:colOff>63500</xdr:colOff>
      <xdr:row>54</xdr:row>
      <xdr:rowOff>86893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1323300" y="9052166"/>
          <a:ext cx="838200" cy="29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55440</xdr:rowOff>
    </xdr:from>
    <xdr:ext cx="534377" cy="259045"/>
    <xdr:sp macro="" textlink="">
      <xdr:nvSpPr>
        <xdr:cNvPr id="777" name="貸付金平均値テキスト">
          <a:extLst>
            <a:ext uri="{FF2B5EF4-FFF2-40B4-BE49-F238E27FC236}">
              <a16:creationId xmlns:a16="http://schemas.microsoft.com/office/drawing/2014/main" id="{00000000-0008-0000-0600-000009030000}"/>
            </a:ext>
          </a:extLst>
        </xdr:cNvPr>
        <xdr:cNvSpPr txBox="1"/>
      </xdr:nvSpPr>
      <xdr:spPr>
        <a:xfrm>
          <a:off x="22212300" y="9485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77013</xdr:rowOff>
    </xdr:from>
    <xdr:to>
      <xdr:col>116</xdr:col>
      <xdr:colOff>114300</xdr:colOff>
      <xdr:row>56</xdr:row>
      <xdr:rowOff>7163</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22110700" y="95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60389</xdr:rowOff>
    </xdr:from>
    <xdr:to>
      <xdr:col>111</xdr:col>
      <xdr:colOff>177800</xdr:colOff>
      <xdr:row>52</xdr:row>
      <xdr:rowOff>136766</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0434300" y="8975789"/>
          <a:ext cx="889000" cy="7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48552</xdr:rowOff>
    </xdr:from>
    <xdr:to>
      <xdr:col>112</xdr:col>
      <xdr:colOff>38100</xdr:colOff>
      <xdr:row>55</xdr:row>
      <xdr:rowOff>150152</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1272500" y="947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141279</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043411" y="95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60389</xdr:rowOff>
    </xdr:from>
    <xdr:to>
      <xdr:col>107</xdr:col>
      <xdr:colOff>50800</xdr:colOff>
      <xdr:row>52</xdr:row>
      <xdr:rowOff>73051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9545300" y="8975789"/>
          <a:ext cx="8890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151181</xdr:rowOff>
    </xdr:from>
    <xdr:to>
      <xdr:col>107</xdr:col>
      <xdr:colOff>101600</xdr:colOff>
      <xdr:row>55</xdr:row>
      <xdr:rowOff>81331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0383500" y="94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72458</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0167111" y="95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56604</xdr:rowOff>
    </xdr:from>
    <xdr:to>
      <xdr:col>102</xdr:col>
      <xdr:colOff>114300</xdr:colOff>
      <xdr:row>52</xdr:row>
      <xdr:rowOff>73051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656300" y="8800554"/>
          <a:ext cx="889000" cy="1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142672</xdr:rowOff>
    </xdr:from>
    <xdr:to>
      <xdr:col>102</xdr:col>
      <xdr:colOff>165100</xdr:colOff>
      <xdr:row>55</xdr:row>
      <xdr:rowOff>72822</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9494500" y="940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63949</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9278111" y="94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5004</xdr:rowOff>
    </xdr:from>
    <xdr:to>
      <xdr:col>98</xdr:col>
      <xdr:colOff>38100</xdr:colOff>
      <xdr:row>54</xdr:row>
      <xdr:rowOff>106604</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8605500" y="926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97731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389111" y="93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36093</xdr:rowOff>
    </xdr:from>
    <xdr:to>
      <xdr:col>116</xdr:col>
      <xdr:colOff>114300</xdr:colOff>
      <xdr:row>54</xdr:row>
      <xdr:rowOff>137693</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2110700" y="92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58970</xdr:rowOff>
    </xdr:from>
    <xdr:ext cx="534377" cy="259045"/>
    <xdr:sp macro="" textlink="">
      <xdr:nvSpPr>
        <xdr:cNvPr id="796" name="貸付金該当値テキスト">
          <a:extLst>
            <a:ext uri="{FF2B5EF4-FFF2-40B4-BE49-F238E27FC236}">
              <a16:creationId xmlns:a16="http://schemas.microsoft.com/office/drawing/2014/main" id="{00000000-0008-0000-0600-00001C030000}"/>
            </a:ext>
          </a:extLst>
        </xdr:cNvPr>
        <xdr:cNvSpPr txBox="1"/>
      </xdr:nvSpPr>
      <xdr:spPr>
        <a:xfrm>
          <a:off x="22212300" y="914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85966</xdr:rowOff>
    </xdr:from>
    <xdr:to>
      <xdr:col>112</xdr:col>
      <xdr:colOff>38100</xdr:colOff>
      <xdr:row>53</xdr:row>
      <xdr:rowOff>16116</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1272500" y="900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32643</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43411" y="87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9589</xdr:rowOff>
    </xdr:from>
    <xdr:to>
      <xdr:col>107</xdr:col>
      <xdr:colOff>101600</xdr:colOff>
      <xdr:row>52</xdr:row>
      <xdr:rowOff>111189</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0383500" y="89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127716</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67111" y="870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22251</xdr:rowOff>
    </xdr:from>
    <xdr:to>
      <xdr:col>102</xdr:col>
      <xdr:colOff>165100</xdr:colOff>
      <xdr:row>52</xdr:row>
      <xdr:rowOff>123851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19494500" y="893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140378</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278111" y="87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5804</xdr:rowOff>
    </xdr:from>
    <xdr:to>
      <xdr:col>98</xdr:col>
      <xdr:colOff>38100</xdr:colOff>
      <xdr:row>51</xdr:row>
      <xdr:rowOff>107404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8605500" y="87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123931</xdr:rowOff>
    </xdr:from>
    <xdr:ext cx="59901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56795" y="852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4" name="繰出金グラフ枠">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26" name="繰出金最小値テキスト">
          <a:extLst>
            <a:ext uri="{FF2B5EF4-FFF2-40B4-BE49-F238E27FC236}">
              <a16:creationId xmlns:a16="http://schemas.microsoft.com/office/drawing/2014/main" id="{00000000-0008-0000-0600-00003A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28" name="繰出金最大値テキスト">
          <a:extLst>
            <a:ext uri="{FF2B5EF4-FFF2-40B4-BE49-F238E27FC236}">
              <a16:creationId xmlns:a16="http://schemas.microsoft.com/office/drawing/2014/main" id="{00000000-0008-0000-0600-00003C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20371</xdr:rowOff>
    </xdr:from>
    <xdr:to>
      <xdr:col>116</xdr:col>
      <xdr:colOff>63500</xdr:colOff>
      <xdr:row>76</xdr:row>
      <xdr:rowOff>143357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1323300" y="12879121"/>
          <a:ext cx="838200" cy="29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57828</xdr:rowOff>
    </xdr:from>
    <xdr:ext cx="469744" cy="259045"/>
    <xdr:sp macro="" textlink="">
      <xdr:nvSpPr>
        <xdr:cNvPr id="831" name="繰出金平均値テキスト">
          <a:extLst>
            <a:ext uri="{FF2B5EF4-FFF2-40B4-BE49-F238E27FC236}">
              <a16:creationId xmlns:a16="http://schemas.microsoft.com/office/drawing/2014/main" id="{00000000-0008-0000-0600-00003F030000}"/>
            </a:ext>
          </a:extLst>
        </xdr:cNvPr>
        <xdr:cNvSpPr txBox="1"/>
      </xdr:nvSpPr>
      <xdr:spPr>
        <a:xfrm>
          <a:off x="22212300" y="1291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20371</xdr:rowOff>
    </xdr:from>
    <xdr:to>
      <xdr:col>111</xdr:col>
      <xdr:colOff>177800</xdr:colOff>
      <xdr:row>76</xdr:row>
      <xdr:rowOff>75692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0434300" y="12879121"/>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9720</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075728" y="1303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75692</xdr:rowOff>
    </xdr:from>
    <xdr:to>
      <xdr:col>107</xdr:col>
      <xdr:colOff>50800</xdr:colOff>
      <xdr:row>76</xdr:row>
      <xdr:rowOff>107696</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19545300" y="13105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127677</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199428" y="13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107696</xdr:rowOff>
    </xdr:from>
    <xdr:to>
      <xdr:col>102</xdr:col>
      <xdr:colOff>114300</xdr:colOff>
      <xdr:row>77</xdr:row>
      <xdr:rowOff>46431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8656300" y="13137896"/>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159935</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310428" y="1284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150334</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21428" y="128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92557</xdr:rowOff>
    </xdr:from>
    <xdr:to>
      <xdr:col>116</xdr:col>
      <xdr:colOff>114300</xdr:colOff>
      <xdr:row>77</xdr:row>
      <xdr:rowOff>22707</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2110700" y="131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70984</xdr:rowOff>
    </xdr:from>
    <xdr:ext cx="469744" cy="259045"/>
    <xdr:sp macro="" textlink="">
      <xdr:nvSpPr>
        <xdr:cNvPr id="850" name="繰出金該当値テキスト">
          <a:extLst>
            <a:ext uri="{FF2B5EF4-FFF2-40B4-BE49-F238E27FC236}">
              <a16:creationId xmlns:a16="http://schemas.microsoft.com/office/drawing/2014/main" id="{00000000-0008-0000-0600-000052030000}"/>
            </a:ext>
          </a:extLst>
        </xdr:cNvPr>
        <xdr:cNvSpPr txBox="1"/>
      </xdr:nvSpPr>
      <xdr:spPr>
        <a:xfrm>
          <a:off x="22212300" y="1310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141021</xdr:rowOff>
    </xdr:from>
    <xdr:to>
      <xdr:col>112</xdr:col>
      <xdr:colOff>38100</xdr:colOff>
      <xdr:row>75</xdr:row>
      <xdr:rowOff>71171</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1272500" y="128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87698</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75728" y="1260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24892</xdr:rowOff>
    </xdr:from>
    <xdr:to>
      <xdr:col>107</xdr:col>
      <xdr:colOff>101600</xdr:colOff>
      <xdr:row>76</xdr:row>
      <xdr:rowOff>126492</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0383500" y="130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143019</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99428" y="1283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56896</xdr:rowOff>
    </xdr:from>
    <xdr:to>
      <xdr:col>102</xdr:col>
      <xdr:colOff>165100</xdr:colOff>
      <xdr:row>76</xdr:row>
      <xdr:rowOff>158496</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19494500" y="130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149623</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104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167081</xdr:rowOff>
    </xdr:from>
    <xdr:to>
      <xdr:col>98</xdr:col>
      <xdr:colOff>38100</xdr:colOff>
      <xdr:row>77</xdr:row>
      <xdr:rowOff>97231</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8605500" y="131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88358</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21428" y="1329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1" name="前年度繰上充用金グラフ枠">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3" name="前年度繰上充用金最小値テキスト">
          <a:extLst>
            <a:ext uri="{FF2B5EF4-FFF2-40B4-BE49-F238E27FC236}">
              <a16:creationId xmlns:a16="http://schemas.microsoft.com/office/drawing/2014/main" id="{00000000-0008-0000-0600-00006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5" name="前年度繰上充用金最大値テキスト">
          <a:extLst>
            <a:ext uri="{FF2B5EF4-FFF2-40B4-BE49-F238E27FC236}">
              <a16:creationId xmlns:a16="http://schemas.microsoft.com/office/drawing/2014/main" id="{00000000-0008-0000-0600-00006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8" name="前年度繰上充用金平均値テキスト">
          <a:extLst>
            <a:ext uri="{FF2B5EF4-FFF2-40B4-BE49-F238E27FC236}">
              <a16:creationId xmlns:a16="http://schemas.microsoft.com/office/drawing/2014/main" id="{00000000-0008-0000-0600-00006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7" name="前年度繰上充用金該当値テキスト">
          <a:extLst>
            <a:ext uri="{FF2B5EF4-FFF2-40B4-BE49-F238E27FC236}">
              <a16:creationId xmlns:a16="http://schemas.microsoft.com/office/drawing/2014/main" id="{00000000-0008-0000-0600-00008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・歳出決算の総額は、住民一人当たり</a:t>
          </a:r>
          <a:r>
            <a:rPr kumimoji="1" lang="en-US" altLang="ja-JP" sz="1000">
              <a:solidFill>
                <a:schemeClr val="dk1"/>
              </a:solidFill>
              <a:effectLst/>
              <a:latin typeface="+mn-lt"/>
              <a:ea typeface="+mn-ea"/>
              <a:cs typeface="+mn-cs"/>
            </a:rPr>
            <a:t>665,168</a:t>
          </a:r>
          <a:r>
            <a:rPr kumimoji="1" lang="ja-JP" altLang="ja-JP" sz="1000">
              <a:solidFill>
                <a:schemeClr val="dk1"/>
              </a:solidFill>
              <a:effectLst/>
              <a:latin typeface="+mn-lt"/>
              <a:ea typeface="+mn-ea"/>
              <a:cs typeface="+mn-cs"/>
            </a:rPr>
            <a:t>円となっている。</a:t>
          </a:r>
          <a:endParaRPr kumimoji="1" lang="en-US" altLang="ja-JP" sz="1000">
            <a:solidFill>
              <a:schemeClr val="dk1"/>
            </a:solidFill>
            <a:effectLst/>
            <a:latin typeface="+mn-lt"/>
            <a:ea typeface="+mn-ea"/>
            <a:cs typeface="+mn-cs"/>
          </a:endParaRPr>
        </a:p>
        <a:p>
          <a:pPr eaLnBrk="1" fontAlgn="auto" latinLnBrk="0" hangingPunct="1"/>
          <a:r>
            <a:rPr kumimoji="1" lang="ja-JP" altLang="en-US" sz="1000">
              <a:solidFill>
                <a:schemeClr val="dk1"/>
              </a:solidFill>
              <a:effectLst/>
              <a:latin typeface="+mn-lt"/>
              <a:ea typeface="+mn-ea"/>
              <a:cs typeface="+mn-cs"/>
            </a:rPr>
            <a:t>・住民一人当たりの人件費はグループ平均に比べ高くなっているが、これは、</a:t>
          </a:r>
          <a:r>
            <a:rPr kumimoji="1" lang="en-US" altLang="ja-JP" sz="1000">
              <a:solidFill>
                <a:schemeClr val="dk1"/>
              </a:solidFill>
              <a:effectLst/>
              <a:latin typeface="+mn-lt"/>
              <a:ea typeface="+mn-ea"/>
              <a:cs typeface="+mn-cs"/>
            </a:rPr>
            <a:t>SAGA2024</a:t>
          </a:r>
          <a:r>
            <a:rPr kumimoji="1" lang="ja-JP" altLang="en-US" sz="1000">
              <a:solidFill>
                <a:schemeClr val="dk1"/>
              </a:solidFill>
              <a:effectLst/>
              <a:latin typeface="+mn-lt"/>
              <a:ea typeface="+mn-ea"/>
              <a:cs typeface="+mn-cs"/>
            </a:rPr>
            <a:t>国スポ・全障スポに向けて任期付き職員等を積極的に採用したことや、</a:t>
          </a:r>
          <a:r>
            <a:rPr kumimoji="1" lang="ja-JP" altLang="ja-JP" sz="1000">
              <a:solidFill>
                <a:schemeClr val="dk1"/>
              </a:solidFill>
              <a:effectLst/>
              <a:latin typeface="+mn-lt"/>
              <a:ea typeface="+mn-ea"/>
              <a:cs typeface="+mn-cs"/>
            </a:rPr>
            <a:t>同一グループ内において人口規模が小さい</a:t>
          </a:r>
          <a:r>
            <a:rPr kumimoji="1" lang="ja-JP" altLang="en-US" sz="1000">
              <a:solidFill>
                <a:schemeClr val="dk1"/>
              </a:solidFill>
              <a:effectLst/>
              <a:latin typeface="+mn-lt"/>
              <a:ea typeface="+mn-ea"/>
              <a:cs typeface="+mn-cs"/>
            </a:rPr>
            <a:t>ことが主な要因である。</a:t>
          </a:r>
          <a:endParaRPr kumimoji="1" lang="en-US" altLang="ja-JP" sz="1000">
            <a:solidFill>
              <a:schemeClr val="dk1"/>
            </a:solidFill>
            <a:effectLst/>
            <a:latin typeface="+mn-lt"/>
            <a:ea typeface="+mn-ea"/>
            <a:cs typeface="+mn-cs"/>
          </a:endParaRPr>
        </a:p>
        <a:p>
          <a:pPr eaLnBrk="1" fontAlgn="auto" latinLnBrk="0" hangingPunct="1"/>
          <a:r>
            <a:rPr kumimoji="1" lang="ja-JP" altLang="ja-JP" sz="1000">
              <a:solidFill>
                <a:schemeClr val="tx1"/>
              </a:solidFill>
              <a:effectLst/>
              <a:latin typeface="+mn-lt"/>
              <a:ea typeface="+mn-ea"/>
              <a:cs typeface="+mn-cs"/>
            </a:rPr>
            <a:t>・物件費、扶助費については、</a:t>
          </a:r>
          <a:r>
            <a:rPr kumimoji="1" lang="en-US" altLang="ja-JP" sz="1000">
              <a:solidFill>
                <a:schemeClr val="tx1"/>
              </a:solidFill>
              <a:effectLst/>
              <a:latin typeface="+mn-lt"/>
              <a:ea typeface="+mn-ea"/>
              <a:cs typeface="+mn-cs"/>
            </a:rPr>
            <a:t>R2</a:t>
          </a:r>
          <a:r>
            <a:rPr kumimoji="1" lang="ja-JP" altLang="ja-JP" sz="1000">
              <a:solidFill>
                <a:schemeClr val="tx1"/>
              </a:solidFill>
              <a:effectLst/>
              <a:latin typeface="+mn-lt"/>
              <a:ea typeface="+mn-ea"/>
              <a:cs typeface="+mn-cs"/>
            </a:rPr>
            <a:t>年度から、新型コロナウイルス感染症に対応するための事業実施に伴い高い水準で推移してきたが、</a:t>
          </a:r>
          <a:r>
            <a:rPr kumimoji="1" lang="en-US" altLang="ja-JP" sz="1000">
              <a:solidFill>
                <a:schemeClr val="tx1"/>
              </a:solidFill>
              <a:effectLst/>
              <a:latin typeface="+mn-lt"/>
              <a:ea typeface="+mn-ea"/>
              <a:cs typeface="+mn-cs"/>
            </a:rPr>
            <a:t>R5</a:t>
          </a:r>
          <a:r>
            <a:rPr kumimoji="1" lang="ja-JP" altLang="ja-JP" sz="1000">
              <a:solidFill>
                <a:schemeClr val="tx1"/>
              </a:solidFill>
              <a:effectLst/>
              <a:latin typeface="+mn-lt"/>
              <a:ea typeface="+mn-ea"/>
              <a:cs typeface="+mn-cs"/>
            </a:rPr>
            <a:t>年度</a:t>
          </a:r>
          <a:r>
            <a:rPr kumimoji="1" lang="ja-JP" altLang="en-US" sz="1000">
              <a:solidFill>
                <a:schemeClr val="tx1"/>
              </a:solidFill>
              <a:effectLst/>
              <a:latin typeface="+mn-lt"/>
              <a:ea typeface="+mn-ea"/>
              <a:cs typeface="+mn-cs"/>
            </a:rPr>
            <a:t>に</a:t>
          </a:r>
          <a:r>
            <a:rPr kumimoji="1" lang="ja-JP" altLang="ja-JP" sz="1000">
              <a:solidFill>
                <a:schemeClr val="tx1"/>
              </a:solidFill>
              <a:effectLst/>
              <a:latin typeface="+mn-lt"/>
              <a:ea typeface="+mn-ea"/>
              <a:cs typeface="+mn-cs"/>
            </a:rPr>
            <a:t>新型コロナウイルス感染症が「</a:t>
          </a:r>
          <a:r>
            <a:rPr kumimoji="1" lang="en-US" altLang="ja-JP" sz="1000">
              <a:solidFill>
                <a:schemeClr val="tx1"/>
              </a:solidFill>
              <a:effectLst/>
              <a:latin typeface="+mn-lt"/>
              <a:ea typeface="+mn-ea"/>
              <a:cs typeface="+mn-cs"/>
            </a:rPr>
            <a:t>5</a:t>
          </a:r>
          <a:r>
            <a:rPr kumimoji="1" lang="ja-JP" altLang="ja-JP" sz="1000">
              <a:solidFill>
                <a:schemeClr val="tx1"/>
              </a:solidFill>
              <a:effectLst/>
              <a:latin typeface="+mn-lt"/>
              <a:ea typeface="+mn-ea"/>
              <a:cs typeface="+mn-cs"/>
            </a:rPr>
            <a:t>類感染症」に移行し、事業が縮小したことにより、減少傾向になっている。</a:t>
          </a:r>
          <a:endParaRPr lang="ja-JP" altLang="ja-JP" sz="1000">
            <a:solidFill>
              <a:schemeClr val="tx1"/>
            </a:solidFill>
            <a:effectLst/>
          </a:endParaRPr>
        </a:p>
        <a:p>
          <a:pPr eaLnBrk="1" fontAlgn="auto" latinLnBrk="0" hangingPunct="1"/>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補助費等</a:t>
          </a:r>
          <a:r>
            <a:rPr kumimoji="1" lang="ja-JP" altLang="en-US" sz="1000">
              <a:solidFill>
                <a:schemeClr val="tx1"/>
              </a:solidFill>
              <a:effectLst/>
              <a:latin typeface="+mn-lt"/>
              <a:ea typeface="+mn-ea"/>
              <a:cs typeface="+mn-cs"/>
            </a:rPr>
            <a:t>についても、物件費、扶助費と同様に</a:t>
          </a:r>
          <a:r>
            <a:rPr kumimoji="1" lang="ja-JP" altLang="ja-JP" sz="1000">
              <a:solidFill>
                <a:schemeClr val="tx1"/>
              </a:solidFill>
              <a:effectLst/>
              <a:latin typeface="+mn-lt"/>
              <a:ea typeface="+mn-ea"/>
              <a:cs typeface="+mn-cs"/>
            </a:rPr>
            <a:t>新型コロナウイルス感染症に対応するための事業実施</a:t>
          </a:r>
          <a:r>
            <a:rPr kumimoji="1" lang="ja-JP" altLang="en-US" sz="1000">
              <a:solidFill>
                <a:schemeClr val="tx1"/>
              </a:solidFill>
              <a:effectLst/>
              <a:latin typeface="+mn-lt"/>
              <a:ea typeface="+mn-ea"/>
              <a:cs typeface="+mn-cs"/>
            </a:rPr>
            <a:t>に伴い</a:t>
          </a:r>
          <a:r>
            <a:rPr kumimoji="1" lang="en-US" altLang="ja-JP" sz="1000">
              <a:solidFill>
                <a:schemeClr val="tx1"/>
              </a:solidFill>
              <a:effectLst/>
              <a:latin typeface="+mn-lt"/>
              <a:ea typeface="+mn-ea"/>
              <a:cs typeface="+mn-cs"/>
            </a:rPr>
            <a:t>R2</a:t>
          </a:r>
          <a:r>
            <a:rPr kumimoji="1" lang="ja-JP" altLang="en-US" sz="1000">
              <a:solidFill>
                <a:schemeClr val="tx1"/>
              </a:solidFill>
              <a:effectLst/>
              <a:latin typeface="+mn-lt"/>
              <a:ea typeface="+mn-ea"/>
              <a:cs typeface="+mn-cs"/>
            </a:rPr>
            <a:t>年度から高い水準で推移し、</a:t>
          </a:r>
          <a:r>
            <a:rPr kumimoji="1" lang="en-US" altLang="ja-JP" sz="1000">
              <a:solidFill>
                <a:schemeClr val="tx1"/>
              </a:solidFill>
              <a:effectLst/>
              <a:latin typeface="+mn-lt"/>
              <a:ea typeface="+mn-ea"/>
              <a:cs typeface="+mn-cs"/>
            </a:rPr>
            <a:t>R5</a:t>
          </a:r>
          <a:r>
            <a:rPr kumimoji="1" lang="ja-JP" altLang="en-US" sz="1000">
              <a:solidFill>
                <a:schemeClr val="tx1"/>
              </a:solidFill>
              <a:effectLst/>
              <a:latin typeface="+mn-lt"/>
              <a:ea typeface="+mn-ea"/>
              <a:cs typeface="+mn-cs"/>
            </a:rPr>
            <a:t>年度以降は減少傾向となっていたが</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R6</a:t>
          </a:r>
          <a:r>
            <a:rPr kumimoji="1" lang="ja-JP" altLang="en-US" sz="1000">
              <a:solidFill>
                <a:schemeClr val="tx1"/>
              </a:solidFill>
              <a:effectLst/>
              <a:latin typeface="+mn-lt"/>
              <a:ea typeface="+mn-ea"/>
              <a:cs typeface="+mn-cs"/>
            </a:rPr>
            <a:t>年度においては</a:t>
          </a:r>
          <a:r>
            <a:rPr kumimoji="1" lang="en-US" altLang="ja-JP" sz="1000">
              <a:solidFill>
                <a:schemeClr val="tx1"/>
              </a:solidFill>
              <a:effectLst/>
              <a:latin typeface="+mn-lt"/>
              <a:ea typeface="+mn-ea"/>
              <a:cs typeface="+mn-cs"/>
            </a:rPr>
            <a:t>SAGA2024</a:t>
          </a:r>
          <a:r>
            <a:rPr kumimoji="1" lang="ja-JP" altLang="en-US" sz="1000">
              <a:solidFill>
                <a:schemeClr val="tx1"/>
              </a:solidFill>
              <a:effectLst/>
              <a:latin typeface="+mn-lt"/>
              <a:ea typeface="+mn-ea"/>
              <a:cs typeface="+mn-cs"/>
            </a:rPr>
            <a:t>国スポ・全障スポが開催されたことにより、前年度に比べて</a:t>
          </a:r>
          <a:r>
            <a:rPr kumimoji="1" lang="ja-JP" altLang="ja-JP" sz="1000">
              <a:solidFill>
                <a:schemeClr val="dk1"/>
              </a:solidFill>
              <a:effectLst/>
              <a:latin typeface="+mn-lt"/>
              <a:ea typeface="+mn-ea"/>
              <a:cs typeface="+mn-cs"/>
            </a:rPr>
            <a:t>住民一人当たりのコスト</a:t>
          </a:r>
          <a:r>
            <a:rPr kumimoji="1" lang="ja-JP" altLang="en-US" sz="1000">
              <a:solidFill>
                <a:schemeClr val="dk1"/>
              </a:solidFill>
              <a:effectLst/>
              <a:latin typeface="+mn-lt"/>
              <a:ea typeface="+mn-ea"/>
              <a:cs typeface="+mn-cs"/>
            </a:rPr>
            <a:t>が</a:t>
          </a:r>
          <a:r>
            <a:rPr kumimoji="1" lang="ja-JP" altLang="en-US" sz="1000">
              <a:solidFill>
                <a:schemeClr val="tx1"/>
              </a:solidFill>
              <a:effectLst/>
              <a:latin typeface="+mn-lt"/>
              <a:ea typeface="+mn-ea"/>
              <a:cs typeface="+mn-cs"/>
            </a:rPr>
            <a:t>増加している。</a:t>
          </a:r>
          <a:br>
            <a:rPr kumimoji="1" lang="en-US" altLang="ja-JP" sz="1000">
              <a:solidFill>
                <a:srgbClr val="FF0000"/>
              </a:solidFill>
              <a:effectLst/>
              <a:latin typeface="+mn-lt"/>
              <a:ea typeface="+mn-ea"/>
              <a:cs typeface="+mn-cs"/>
            </a:rPr>
          </a:br>
          <a:r>
            <a:rPr kumimoji="1" lang="ja-JP" altLang="ja-JP" sz="1000">
              <a:solidFill>
                <a:schemeClr val="tx1"/>
              </a:solidFill>
              <a:effectLst/>
              <a:latin typeface="+mn-lt"/>
              <a:ea typeface="+mn-ea"/>
              <a:cs typeface="+mn-cs"/>
            </a:rPr>
            <a:t>・公債費については、住民一人当たり</a:t>
          </a:r>
          <a:r>
            <a:rPr kumimoji="1" lang="en-US" altLang="ja-JP" sz="1000">
              <a:solidFill>
                <a:schemeClr val="tx1"/>
              </a:solidFill>
              <a:effectLst/>
              <a:latin typeface="+mn-lt"/>
              <a:ea typeface="+mn-ea"/>
              <a:cs typeface="+mn-cs"/>
            </a:rPr>
            <a:t>82,556</a:t>
          </a:r>
          <a:r>
            <a:rPr kumimoji="1" lang="ja-JP" altLang="ja-JP" sz="1000">
              <a:solidFill>
                <a:schemeClr val="tx1"/>
              </a:solidFill>
              <a:effectLst/>
              <a:latin typeface="+mn-lt"/>
              <a:ea typeface="+mn-ea"/>
              <a:cs typeface="+mn-cs"/>
            </a:rPr>
            <a:t>円となっており、前年度に比べて住民一人当たりのコストが増加している。これは、大型事業等の元利償還金の増などが主な要因である。</a:t>
          </a:r>
          <a:endParaRPr lang="ja-JP" altLang="ja-JP" sz="1000">
            <a:solidFill>
              <a:schemeClr val="tx1"/>
            </a:solidFill>
            <a:effectLst/>
          </a:endParaRPr>
        </a:p>
        <a:p>
          <a:pPr eaLnBrk="1" fontAlgn="auto" latinLnBrk="0" hangingPunct="1"/>
          <a:r>
            <a:rPr kumimoji="1" lang="ja-JP" altLang="ja-JP" sz="1000">
              <a:solidFill>
                <a:schemeClr val="tx1"/>
              </a:solidFill>
              <a:effectLst/>
              <a:latin typeface="+mn-lt"/>
              <a:ea typeface="+mn-ea"/>
              <a:cs typeface="+mn-cs"/>
            </a:rPr>
            <a:t>・貸付金については、住民一人当たり</a:t>
          </a:r>
          <a:r>
            <a:rPr kumimoji="1" lang="en-US" altLang="ja-JP" sz="1000">
              <a:solidFill>
                <a:schemeClr val="tx1"/>
              </a:solidFill>
              <a:effectLst/>
              <a:latin typeface="+mn-lt"/>
              <a:ea typeface="+mn-ea"/>
              <a:cs typeface="+mn-cs"/>
            </a:rPr>
            <a:t>64,158</a:t>
          </a:r>
          <a:r>
            <a:rPr kumimoji="1" lang="ja-JP" altLang="ja-JP" sz="1000">
              <a:solidFill>
                <a:schemeClr val="tx1"/>
              </a:solidFill>
              <a:effectLst/>
              <a:latin typeface="+mn-lt"/>
              <a:ea typeface="+mn-ea"/>
              <a:cs typeface="+mn-cs"/>
            </a:rPr>
            <a:t>円となっており、</a:t>
          </a:r>
          <a:r>
            <a:rPr kumimoji="1" lang="ja-JP" altLang="en-US" sz="1000">
              <a:solidFill>
                <a:schemeClr val="tx1"/>
              </a:solidFill>
              <a:effectLst/>
              <a:latin typeface="+mn-lt"/>
              <a:ea typeface="+mn-ea"/>
              <a:cs typeface="+mn-cs"/>
            </a:rPr>
            <a:t>前年度に比べて住民一人当たりのコストが減少している。</a:t>
          </a:r>
          <a:r>
            <a:rPr kumimoji="1" lang="ja-JP" altLang="ja-JP" sz="1000">
              <a:solidFill>
                <a:schemeClr val="tx1"/>
              </a:solidFill>
              <a:effectLst/>
              <a:latin typeface="+mn-lt"/>
              <a:ea typeface="+mn-ea"/>
              <a:cs typeface="+mn-cs"/>
            </a:rPr>
            <a:t>これは</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新型コロナウイルス感染症対応の中小企業事業資金貸付金が</a:t>
          </a:r>
          <a:r>
            <a:rPr kumimoji="1" lang="ja-JP" altLang="en-US" sz="1000">
              <a:solidFill>
                <a:schemeClr val="tx1"/>
              </a:solidFill>
              <a:effectLst/>
              <a:latin typeface="+mn-lt"/>
              <a:ea typeface="+mn-ea"/>
              <a:cs typeface="+mn-cs"/>
            </a:rPr>
            <a:t>減少</a:t>
          </a:r>
          <a:r>
            <a:rPr kumimoji="1" lang="ja-JP" altLang="ja-JP" sz="1000">
              <a:solidFill>
                <a:schemeClr val="tx1"/>
              </a:solidFill>
              <a:effectLst/>
              <a:latin typeface="+mn-lt"/>
              <a:ea typeface="+mn-ea"/>
              <a:cs typeface="+mn-cs"/>
            </a:rPr>
            <a:t>したことが主な要因である。</a:t>
          </a:r>
          <a:endParaRPr lang="ja-JP" altLang="ja-JP" sz="10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794,252
783,077
2,440.64
540,929,298
528,311,388
6,107,795
274,027,726
737,606,809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84836</xdr:rowOff>
    </xdr:from>
    <xdr:to>
      <xdr:col>24</xdr:col>
      <xdr:colOff>63500</xdr:colOff>
      <xdr:row>31</xdr:row>
      <xdr:rowOff>144272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9978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144272</xdr:rowOff>
    </xdr:from>
    <xdr:to>
      <xdr:col>19</xdr:col>
      <xdr:colOff>177800</xdr:colOff>
      <xdr:row>32</xdr:row>
      <xdr:rowOff>73406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5922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97045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73406</xdr:rowOff>
    </xdr:from>
    <xdr:to>
      <xdr:col>15</xdr:col>
      <xdr:colOff>50800</xdr:colOff>
      <xdr:row>33</xdr:row>
      <xdr:rowOff>45974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59806"/>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116840</xdr:rowOff>
    </xdr:from>
    <xdr:to>
      <xdr:col>10</xdr:col>
      <xdr:colOff>114300</xdr:colOff>
      <xdr:row>33</xdr:row>
      <xdr:rowOff>45974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032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34036</xdr:rowOff>
    </xdr:from>
    <xdr:to>
      <xdr:col>24</xdr:col>
      <xdr:colOff>114300</xdr:colOff>
      <xdr:row>31</xdr:row>
      <xdr:rowOff>135636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56913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93472</xdr:rowOff>
    </xdr:from>
    <xdr:to>
      <xdr:col>20</xdr:col>
      <xdr:colOff>38100</xdr:colOff>
      <xdr:row>32</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40149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22606</xdr:rowOff>
    </xdr:from>
    <xdr:to>
      <xdr:col>15</xdr:col>
      <xdr:colOff>101600</xdr:colOff>
      <xdr:row>32</xdr:row>
      <xdr:rowOff>124206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140733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166624</xdr:rowOff>
    </xdr:from>
    <xdr:to>
      <xdr:col>10</xdr:col>
      <xdr:colOff>165100</xdr:colOff>
      <xdr:row>33</xdr:row>
      <xdr:rowOff>96774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113301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66040</xdr:rowOff>
    </xdr:from>
    <xdr:to>
      <xdr:col>6</xdr:col>
      <xdr:colOff>38100</xdr:colOff>
      <xdr:row>32</xdr:row>
      <xdr:rowOff>167640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12717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15897</xdr:rowOff>
    </xdr:from>
    <xdr:to>
      <xdr:col>24</xdr:col>
      <xdr:colOff>63500</xdr:colOff>
      <xdr:row>55</xdr:row>
      <xdr:rowOff>38528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102747"/>
          <a:ext cx="838200" cy="36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108442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8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38528</xdr:rowOff>
    </xdr:from>
    <xdr:to>
      <xdr:col>19</xdr:col>
      <xdr:colOff>177800</xdr:colOff>
      <xdr:row>57</xdr:row>
      <xdr:rowOff>6296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468278"/>
          <a:ext cx="889000" cy="3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164090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7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144076</xdr:rowOff>
    </xdr:from>
    <xdr:to>
      <xdr:col>15</xdr:col>
      <xdr:colOff>50800</xdr:colOff>
      <xdr:row>57</xdr:row>
      <xdr:rowOff>6296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402376"/>
          <a:ext cx="889000" cy="37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118501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8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144076</xdr:rowOff>
    </xdr:from>
    <xdr:to>
      <xdr:col>10</xdr:col>
      <xdr:colOff>114300</xdr:colOff>
      <xdr:row>55</xdr:row>
      <xdr:rowOff>108741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402376"/>
          <a:ext cx="889000" cy="13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26375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136547</xdr:rowOff>
    </xdr:from>
    <xdr:to>
      <xdr:col>24</xdr:col>
      <xdr:colOff>114300</xdr:colOff>
      <xdr:row>53</xdr:row>
      <xdr:rowOff>66697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05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159424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90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159178</xdr:rowOff>
    </xdr:from>
    <xdr:to>
      <xdr:col>20</xdr:col>
      <xdr:colOff>38100</xdr:colOff>
      <xdr:row>55</xdr:row>
      <xdr:rowOff>89328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41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105855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1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126946</xdr:rowOff>
    </xdr:from>
    <xdr:to>
      <xdr:col>15</xdr:col>
      <xdr:colOff>101600</xdr:colOff>
      <xdr:row>57</xdr:row>
      <xdr:rowOff>57096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73623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50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93276</xdr:rowOff>
    </xdr:from>
    <xdr:to>
      <xdr:col>10</xdr:col>
      <xdr:colOff>165100</xdr:colOff>
      <xdr:row>55</xdr:row>
      <xdr:rowOff>23426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3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39953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12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57941</xdr:rowOff>
    </xdr:from>
    <xdr:to>
      <xdr:col>6</xdr:col>
      <xdr:colOff>38100</xdr:colOff>
      <xdr:row>55</xdr:row>
      <xdr:rowOff>159541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48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4618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26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169799</xdr:rowOff>
    </xdr:from>
    <xdr:to>
      <xdr:col>24</xdr:col>
      <xdr:colOff>63500</xdr:colOff>
      <xdr:row>74</xdr:row>
      <xdr:rowOff>127051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685649"/>
          <a:ext cx="838200" cy="1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61409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05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127051</xdr:rowOff>
    </xdr:from>
    <xdr:to>
      <xdr:col>19</xdr:col>
      <xdr:colOff>177800</xdr:colOff>
      <xdr:row>75</xdr:row>
      <xdr:rowOff>1854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814351"/>
          <a:ext cx="8890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45381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9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30734</xdr:rowOff>
    </xdr:from>
    <xdr:to>
      <xdr:col>15</xdr:col>
      <xdr:colOff>50800</xdr:colOff>
      <xdr:row>75</xdr:row>
      <xdr:rowOff>1854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718034"/>
          <a:ext cx="889000" cy="1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155211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4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25171</xdr:rowOff>
    </xdr:from>
    <xdr:to>
      <xdr:col>10</xdr:col>
      <xdr:colOff>114300</xdr:colOff>
      <xdr:row>74</xdr:row>
      <xdr:rowOff>30734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712471"/>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139488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82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129760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118999</xdr:rowOff>
    </xdr:from>
    <xdr:to>
      <xdr:col>24</xdr:col>
      <xdr:colOff>114300</xdr:colOff>
      <xdr:row>74</xdr:row>
      <xdr:rowOff>49149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6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97426</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6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76251</xdr:rowOff>
    </xdr:from>
    <xdr:to>
      <xdr:col>20</xdr:col>
      <xdr:colOff>38100</xdr:colOff>
      <xdr:row>75</xdr:row>
      <xdr:rowOff>6401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7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22928</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53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122504</xdr:rowOff>
    </xdr:from>
    <xdr:to>
      <xdr:col>15</xdr:col>
      <xdr:colOff>101600</xdr:colOff>
      <xdr:row>75</xdr:row>
      <xdr:rowOff>52654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8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43781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90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151384</xdr:rowOff>
    </xdr:from>
    <xdr:to>
      <xdr:col>10</xdr:col>
      <xdr:colOff>165100</xdr:colOff>
      <xdr:row>74</xdr:row>
      <xdr:rowOff>81534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6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98061</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4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145821</xdr:rowOff>
    </xdr:from>
    <xdr:to>
      <xdr:col>6</xdr:col>
      <xdr:colOff>38100</xdr:colOff>
      <xdr:row>74</xdr:row>
      <xdr:rowOff>75971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6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67098</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7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128499</xdr:rowOff>
    </xdr:from>
    <xdr:to>
      <xdr:col>24</xdr:col>
      <xdr:colOff>63500</xdr:colOff>
      <xdr:row>97</xdr:row>
      <xdr:rowOff>58220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87699"/>
          <a:ext cx="838200" cy="10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55575</xdr:rowOff>
    </xdr:from>
    <xdr:to>
      <xdr:col>19</xdr:col>
      <xdr:colOff>177800</xdr:colOff>
      <xdr:row>96</xdr:row>
      <xdr:rowOff>128499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828975"/>
          <a:ext cx="889000" cy="7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152958</xdr:rowOff>
    </xdr:from>
    <xdr:to>
      <xdr:col>15</xdr:col>
      <xdr:colOff>50800</xdr:colOff>
      <xdr:row>92</xdr:row>
      <xdr:rowOff>55575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5754908"/>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152958</xdr:rowOff>
    </xdr:from>
    <xdr:to>
      <xdr:col>10</xdr:col>
      <xdr:colOff>114300</xdr:colOff>
      <xdr:row>94</xdr:row>
      <xdr:rowOff>90911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754908"/>
          <a:ext cx="889000" cy="45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86856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86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72186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7420</xdr:rowOff>
    </xdr:from>
    <xdr:to>
      <xdr:col>24</xdr:col>
      <xdr:colOff>114300</xdr:colOff>
      <xdr:row>97</xdr:row>
      <xdr:rowOff>109020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3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157297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1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77699</xdr:rowOff>
    </xdr:from>
    <xdr:to>
      <xdr:col>20</xdr:col>
      <xdr:colOff>38100</xdr:colOff>
      <xdr:row>97</xdr:row>
      <xdr:rowOff>7849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170426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6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4775</xdr:rowOff>
    </xdr:from>
    <xdr:to>
      <xdr:col>15</xdr:col>
      <xdr:colOff>101600</xdr:colOff>
      <xdr:row>92</xdr:row>
      <xdr:rowOff>106375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77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97502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87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102158</xdr:rowOff>
    </xdr:from>
    <xdr:to>
      <xdr:col>10</xdr:col>
      <xdr:colOff>165100</xdr:colOff>
      <xdr:row>92</xdr:row>
      <xdr:rowOff>32308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7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48835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47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40111</xdr:rowOff>
    </xdr:from>
    <xdr:to>
      <xdr:col>6</xdr:col>
      <xdr:colOff>38100</xdr:colOff>
      <xdr:row>94</xdr:row>
      <xdr:rowOff>141711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15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132838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4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111506</xdr:rowOff>
    </xdr:from>
    <xdr:to>
      <xdr:col>55</xdr:col>
      <xdr:colOff>0</xdr:colOff>
      <xdr:row>38</xdr:row>
      <xdr:rowOff>35687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55156"/>
          <a:ext cx="8382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17289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8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169037</xdr:rowOff>
    </xdr:from>
    <xdr:to>
      <xdr:col>50</xdr:col>
      <xdr:colOff>114300</xdr:colOff>
      <xdr:row>38</xdr:row>
      <xdr:rowOff>35687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12687"/>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170451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169037</xdr:rowOff>
    </xdr:from>
    <xdr:to>
      <xdr:col>45</xdr:col>
      <xdr:colOff>177800</xdr:colOff>
      <xdr:row>38</xdr:row>
      <xdr:rowOff>25019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1268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26052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139700</xdr:rowOff>
    </xdr:from>
    <xdr:to>
      <xdr:col>41</xdr:col>
      <xdr:colOff>50800</xdr:colOff>
      <xdr:row>38</xdr:row>
      <xdr:rowOff>25019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83350"/>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150258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1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60706</xdr:rowOff>
    </xdr:from>
    <xdr:to>
      <xdr:col>55</xdr:col>
      <xdr:colOff>50800</xdr:colOff>
      <xdr:row>37</xdr:row>
      <xdr:rowOff>162306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39133</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156337</xdr:rowOff>
    </xdr:from>
    <xdr:to>
      <xdr:col>50</xdr:col>
      <xdr:colOff>165100</xdr:colOff>
      <xdr:row>38</xdr:row>
      <xdr:rowOff>86487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77614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659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118237</xdr:rowOff>
    </xdr:from>
    <xdr:to>
      <xdr:col>46</xdr:col>
      <xdr:colOff>38100</xdr:colOff>
      <xdr:row>38</xdr:row>
      <xdr:rowOff>48387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39514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145669</xdr:rowOff>
    </xdr:from>
    <xdr:to>
      <xdr:col>41</xdr:col>
      <xdr:colOff>101600</xdr:colOff>
      <xdr:row>38</xdr:row>
      <xdr:rowOff>75819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66946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88900</xdr:rowOff>
    </xdr:from>
    <xdr:to>
      <xdr:col>36</xdr:col>
      <xdr:colOff>165100</xdr:colOff>
      <xdr:row>38</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10177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62956</xdr:rowOff>
    </xdr:from>
    <xdr:to>
      <xdr:col>55</xdr:col>
      <xdr:colOff>0</xdr:colOff>
      <xdr:row>57</xdr:row>
      <xdr:rowOff>88428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64156"/>
          <a:ext cx="838200" cy="19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163343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2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19456</xdr:rowOff>
    </xdr:from>
    <xdr:to>
      <xdr:col>50</xdr:col>
      <xdr:colOff>114300</xdr:colOff>
      <xdr:row>56</xdr:row>
      <xdr:rowOff>62956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20656"/>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105170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3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19456</xdr:rowOff>
    </xdr:from>
    <xdr:to>
      <xdr:col>45</xdr:col>
      <xdr:colOff>177800</xdr:colOff>
      <xdr:row>57</xdr:row>
      <xdr:rowOff>1201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20656"/>
          <a:ext cx="889000" cy="1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1201</xdr:rowOff>
    </xdr:from>
    <xdr:to>
      <xdr:col>41</xdr:col>
      <xdr:colOff>50800</xdr:colOff>
      <xdr:row>57</xdr:row>
      <xdr:rowOff>23539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73851"/>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99193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93315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37628</xdr:rowOff>
    </xdr:from>
    <xdr:to>
      <xdr:col>55</xdr:col>
      <xdr:colOff>50800</xdr:colOff>
      <xdr:row>57</xdr:row>
      <xdr:rowOff>139228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1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16055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12156</xdr:rowOff>
    </xdr:from>
    <xdr:to>
      <xdr:col>50</xdr:col>
      <xdr:colOff>165100</xdr:colOff>
      <xdr:row>56</xdr:row>
      <xdr:rowOff>113756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104883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970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140106</xdr:rowOff>
    </xdr:from>
    <xdr:to>
      <xdr:col>46</xdr:col>
      <xdr:colOff>38100</xdr:colOff>
      <xdr:row>56</xdr:row>
      <xdr:rowOff>70256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86783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121851</xdr:rowOff>
    </xdr:from>
    <xdr:to>
      <xdr:col>41</xdr:col>
      <xdr:colOff>101600</xdr:colOff>
      <xdr:row>57</xdr:row>
      <xdr:rowOff>52001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43128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1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144189</xdr:rowOff>
    </xdr:from>
    <xdr:to>
      <xdr:col>36</xdr:col>
      <xdr:colOff>165100</xdr:colOff>
      <xdr:row>57</xdr:row>
      <xdr:rowOff>74339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65466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28154</xdr:rowOff>
    </xdr:from>
    <xdr:to>
      <xdr:col>54</xdr:col>
      <xdr:colOff>189865</xdr:colOff>
      <xdr:row>78</xdr:row>
      <xdr:rowOff>168112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715454"/>
          <a:ext cx="1270" cy="82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168112</xdr:rowOff>
    </xdr:from>
    <xdr:to>
      <xdr:col>55</xdr:col>
      <xdr:colOff>88900</xdr:colOff>
      <xdr:row>78</xdr:row>
      <xdr:rowOff>168112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4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146281</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4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28154</xdr:rowOff>
    </xdr:from>
    <xdr:to>
      <xdr:col>55</xdr:col>
      <xdr:colOff>88900</xdr:colOff>
      <xdr:row>74</xdr:row>
      <xdr:rowOff>28154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71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123404</xdr:rowOff>
    </xdr:from>
    <xdr:to>
      <xdr:col>55</xdr:col>
      <xdr:colOff>0</xdr:colOff>
      <xdr:row>74</xdr:row>
      <xdr:rowOff>50862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467804"/>
          <a:ext cx="838200" cy="2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127122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8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148695</xdr:rowOff>
    </xdr:from>
    <xdr:to>
      <xdr:col>55</xdr:col>
      <xdr:colOff>50800</xdr:colOff>
      <xdr:row>76</xdr:row>
      <xdr:rowOff>78845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0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69574</xdr:rowOff>
    </xdr:from>
    <xdr:to>
      <xdr:col>50</xdr:col>
      <xdr:colOff>114300</xdr:colOff>
      <xdr:row>72</xdr:row>
      <xdr:rowOff>123404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242524"/>
          <a:ext cx="889000" cy="22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39130</xdr:rowOff>
    </xdr:from>
    <xdr:to>
      <xdr:col>50</xdr:col>
      <xdr:colOff>165100</xdr:colOff>
      <xdr:row>75</xdr:row>
      <xdr:rowOff>140730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131858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9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62803</xdr:rowOff>
    </xdr:from>
    <xdr:to>
      <xdr:col>45</xdr:col>
      <xdr:colOff>177800</xdr:colOff>
      <xdr:row>71</xdr:row>
      <xdr:rowOff>69574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235753"/>
          <a:ext cx="8890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45052</xdr:rowOff>
    </xdr:from>
    <xdr:to>
      <xdr:col>46</xdr:col>
      <xdr:colOff>38100</xdr:colOff>
      <xdr:row>74</xdr:row>
      <xdr:rowOff>146652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73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137779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8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49871</xdr:rowOff>
    </xdr:from>
    <xdr:to>
      <xdr:col>41</xdr:col>
      <xdr:colOff>50800</xdr:colOff>
      <xdr:row>71</xdr:row>
      <xdr:rowOff>62803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222821"/>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139627</xdr:rowOff>
    </xdr:from>
    <xdr:to>
      <xdr:col>41</xdr:col>
      <xdr:colOff>101600</xdr:colOff>
      <xdr:row>74</xdr:row>
      <xdr:rowOff>69777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6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60904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29540</xdr:rowOff>
    </xdr:from>
    <xdr:to>
      <xdr:col>36</xdr:col>
      <xdr:colOff>165100</xdr:colOff>
      <xdr:row>74</xdr:row>
      <xdr:rowOff>131140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7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122267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0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62</xdr:rowOff>
    </xdr:from>
    <xdr:to>
      <xdr:col>55</xdr:col>
      <xdr:colOff>50800</xdr:colOff>
      <xdr:row>74</xdr:row>
      <xdr:rowOff>101662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68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101831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1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72604</xdr:rowOff>
    </xdr:from>
    <xdr:to>
      <xdr:col>50</xdr:col>
      <xdr:colOff>165100</xdr:colOff>
      <xdr:row>73</xdr:row>
      <xdr:rowOff>2754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4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71</xdr:row>
      <xdr:rowOff>19281</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27095" y="1219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18774</xdr:rowOff>
    </xdr:from>
    <xdr:to>
      <xdr:col>46</xdr:col>
      <xdr:colOff>38100</xdr:colOff>
      <xdr:row>71</xdr:row>
      <xdr:rowOff>120374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19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136901</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50795" y="1196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12003</xdr:rowOff>
    </xdr:from>
    <xdr:to>
      <xdr:col>41</xdr:col>
      <xdr:colOff>101600</xdr:colOff>
      <xdr:row>71</xdr:row>
      <xdr:rowOff>113603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18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130130</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61795" y="1196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170521</xdr:rowOff>
    </xdr:from>
    <xdr:to>
      <xdr:col>36</xdr:col>
      <xdr:colOff>165100</xdr:colOff>
      <xdr:row>71</xdr:row>
      <xdr:rowOff>100671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1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117198</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19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65596</xdr:rowOff>
    </xdr:from>
    <xdr:to>
      <xdr:col>55</xdr:col>
      <xdr:colOff>0</xdr:colOff>
      <xdr:row>96</xdr:row>
      <xdr:rowOff>111734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24796"/>
          <a:ext cx="8382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16636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101961</xdr:rowOff>
    </xdr:from>
    <xdr:to>
      <xdr:col>50</xdr:col>
      <xdr:colOff>114300</xdr:colOff>
      <xdr:row>96</xdr:row>
      <xdr:rowOff>111734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61161"/>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8501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59411" y="166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101961</xdr:rowOff>
    </xdr:from>
    <xdr:to>
      <xdr:col>45</xdr:col>
      <xdr:colOff>177800</xdr:colOff>
      <xdr:row>96</xdr:row>
      <xdr:rowOff>127127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61161"/>
          <a:ext cx="889000" cy="2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37113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94380</xdr:rowOff>
    </xdr:from>
    <xdr:to>
      <xdr:col>41</xdr:col>
      <xdr:colOff>50800</xdr:colOff>
      <xdr:row>96</xdr:row>
      <xdr:rowOff>127127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53580"/>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117169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6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14796</xdr:rowOff>
    </xdr:from>
    <xdr:to>
      <xdr:col>55</xdr:col>
      <xdr:colOff>50800</xdr:colOff>
      <xdr:row>96</xdr:row>
      <xdr:rowOff>116396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37673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2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60934</xdr:rowOff>
    </xdr:from>
    <xdr:to>
      <xdr:col>50</xdr:col>
      <xdr:colOff>165100</xdr:colOff>
      <xdr:row>96</xdr:row>
      <xdr:rowOff>162534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2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7611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59411" y="1629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51161</xdr:rowOff>
    </xdr:from>
    <xdr:to>
      <xdr:col>46</xdr:col>
      <xdr:colOff>38100</xdr:colOff>
      <xdr:row>96</xdr:row>
      <xdr:rowOff>152761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169288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2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76327</xdr:rowOff>
    </xdr:from>
    <xdr:to>
      <xdr:col>41</xdr:col>
      <xdr:colOff>101600</xdr:colOff>
      <xdr:row>97</xdr:row>
      <xdr:rowOff>6477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169054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2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43580</xdr:rowOff>
    </xdr:from>
    <xdr:to>
      <xdr:col>36</xdr:col>
      <xdr:colOff>165100</xdr:colOff>
      <xdr:row>96</xdr:row>
      <xdr:rowOff>145180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161707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7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6459</xdr:rowOff>
    </xdr:from>
    <xdr:to>
      <xdr:col>85</xdr:col>
      <xdr:colOff>127000</xdr:colOff>
      <xdr:row>37</xdr:row>
      <xdr:rowOff>79611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78659"/>
          <a:ext cx="8382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133621</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3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79611</xdr:rowOff>
    </xdr:from>
    <xdr:to>
      <xdr:col>81</xdr:col>
      <xdr:colOff>50800</xdr:colOff>
      <xdr:row>37</xdr:row>
      <xdr:rowOff>95613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2326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28629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5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95613</xdr:rowOff>
    </xdr:from>
    <xdr:to>
      <xdr:col>76</xdr:col>
      <xdr:colOff>114300</xdr:colOff>
      <xdr:row>38</xdr:row>
      <xdr:rowOff>115370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439263"/>
          <a:ext cx="889000" cy="19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78430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67854</xdr:rowOff>
    </xdr:from>
    <xdr:to>
      <xdr:col>71</xdr:col>
      <xdr:colOff>177800</xdr:colOff>
      <xdr:row>38</xdr:row>
      <xdr:rowOff>115370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582954"/>
          <a:ext cx="889000" cy="4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132569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139336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127109</xdr:rowOff>
    </xdr:from>
    <xdr:to>
      <xdr:col>85</xdr:col>
      <xdr:colOff>177800</xdr:colOff>
      <xdr:row>36</xdr:row>
      <xdr:rowOff>57259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149986</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97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28811</xdr:rowOff>
    </xdr:from>
    <xdr:to>
      <xdr:col>81</xdr:col>
      <xdr:colOff>101600</xdr:colOff>
      <xdr:row>37</xdr:row>
      <xdr:rowOff>130411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146938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61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44813</xdr:rowOff>
    </xdr:from>
    <xdr:to>
      <xdr:col>76</xdr:col>
      <xdr:colOff>165100</xdr:colOff>
      <xdr:row>37</xdr:row>
      <xdr:rowOff>146413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162940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16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64570</xdr:rowOff>
    </xdr:from>
    <xdr:to>
      <xdr:col>72</xdr:col>
      <xdr:colOff>38100</xdr:colOff>
      <xdr:row>38</xdr:row>
      <xdr:rowOff>166170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7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157297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7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17054</xdr:rowOff>
    </xdr:from>
    <xdr:to>
      <xdr:col>67</xdr:col>
      <xdr:colOff>101600</xdr:colOff>
      <xdr:row>38</xdr:row>
      <xdr:rowOff>118654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135181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30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128105</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99140</xdr:rowOff>
    </xdr:from>
    <xdr:to>
      <xdr:col>85</xdr:col>
      <xdr:colOff>126364</xdr:colOff>
      <xdr:row>59</xdr:row>
      <xdr:rowOff>91139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9700340"/>
          <a:ext cx="1269" cy="50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94966</xdr:rowOff>
    </xdr:from>
    <xdr:ext cx="599010"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21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91139</xdr:rowOff>
    </xdr:from>
    <xdr:to>
      <xdr:col>86</xdr:col>
      <xdr:colOff>25400</xdr:colOff>
      <xdr:row>59</xdr:row>
      <xdr:rowOff>91139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20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45817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947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99140</xdr:rowOff>
    </xdr:from>
    <xdr:to>
      <xdr:col>86</xdr:col>
      <xdr:colOff>25400</xdr:colOff>
      <xdr:row>56</xdr:row>
      <xdr:rowOff>99140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7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99140</xdr:rowOff>
    </xdr:from>
    <xdr:to>
      <xdr:col>85</xdr:col>
      <xdr:colOff>127000</xdr:colOff>
      <xdr:row>57</xdr:row>
      <xdr:rowOff>66646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00340"/>
          <a:ext cx="838200" cy="1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69678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42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91251</xdr:rowOff>
    </xdr:from>
    <xdr:to>
      <xdr:col>85</xdr:col>
      <xdr:colOff>177800</xdr:colOff>
      <xdr:row>58</xdr:row>
      <xdr:rowOff>21401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56653</xdr:rowOff>
    </xdr:from>
    <xdr:to>
      <xdr:col>81</xdr:col>
      <xdr:colOff>50800</xdr:colOff>
      <xdr:row>57</xdr:row>
      <xdr:rowOff>66646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8800603"/>
          <a:ext cx="889000" cy="103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114602</xdr:rowOff>
    </xdr:from>
    <xdr:to>
      <xdr:col>81</xdr:col>
      <xdr:colOff>101600</xdr:colOff>
      <xdr:row>60</xdr:row>
      <xdr:rowOff>44752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1023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60</xdr:row>
      <xdr:rowOff>35879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69095" y="1032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56653</xdr:rowOff>
    </xdr:from>
    <xdr:to>
      <xdr:col>76</xdr:col>
      <xdr:colOff>114300</xdr:colOff>
      <xdr:row>52</xdr:row>
      <xdr:rowOff>115142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8800603"/>
          <a:ext cx="889000" cy="22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18295</xdr:rowOff>
    </xdr:from>
    <xdr:to>
      <xdr:col>76</xdr:col>
      <xdr:colOff>165100</xdr:colOff>
      <xdr:row>59</xdr:row>
      <xdr:rowOff>119895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101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59</xdr:row>
      <xdr:rowOff>111022</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22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115142</xdr:rowOff>
    </xdr:from>
    <xdr:to>
      <xdr:col>71</xdr:col>
      <xdr:colOff>177800</xdr:colOff>
      <xdr:row>55</xdr:row>
      <xdr:rowOff>55477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030542"/>
          <a:ext cx="889000" cy="4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53467</xdr:rowOff>
    </xdr:from>
    <xdr:to>
      <xdr:col>72</xdr:col>
      <xdr:colOff>38100</xdr:colOff>
      <xdr:row>58</xdr:row>
      <xdr:rowOff>155067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9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146194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9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95203</xdr:rowOff>
    </xdr:from>
    <xdr:to>
      <xdr:col>67</xdr:col>
      <xdr:colOff>101600</xdr:colOff>
      <xdr:row>59</xdr:row>
      <xdr:rowOff>25353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1003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16480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13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48340</xdr:rowOff>
    </xdr:from>
    <xdr:to>
      <xdr:col>85</xdr:col>
      <xdr:colOff>177800</xdr:colOff>
      <xdr:row>56</xdr:row>
      <xdr:rowOff>149940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4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0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15846</xdr:rowOff>
    </xdr:from>
    <xdr:to>
      <xdr:col>81</xdr:col>
      <xdr:colOff>101600</xdr:colOff>
      <xdr:row>57</xdr:row>
      <xdr:rowOff>117446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133973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69095" y="956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5853</xdr:rowOff>
    </xdr:from>
    <xdr:to>
      <xdr:col>76</xdr:col>
      <xdr:colOff>165100</xdr:colOff>
      <xdr:row>51</xdr:row>
      <xdr:rowOff>107453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87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123980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52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64342</xdr:rowOff>
    </xdr:from>
    <xdr:to>
      <xdr:col>72</xdr:col>
      <xdr:colOff>38100</xdr:colOff>
      <xdr:row>52</xdr:row>
      <xdr:rowOff>165942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89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11019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7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4677</xdr:rowOff>
    </xdr:from>
    <xdr:to>
      <xdr:col>67</xdr:col>
      <xdr:colOff>101600</xdr:colOff>
      <xdr:row>55</xdr:row>
      <xdr:rowOff>106277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3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122804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20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165684</xdr:rowOff>
    </xdr:from>
    <xdr:to>
      <xdr:col>85</xdr:col>
      <xdr:colOff>127000</xdr:colOff>
      <xdr:row>76</xdr:row>
      <xdr:rowOff>48337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024434"/>
          <a:ext cx="838200" cy="5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77487</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276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28753</xdr:rowOff>
    </xdr:from>
    <xdr:to>
      <xdr:col>81</xdr:col>
      <xdr:colOff>50800</xdr:colOff>
      <xdr:row>75</xdr:row>
      <xdr:rowOff>165684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887503"/>
          <a:ext cx="889000" cy="1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115358</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33728" y="12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162103</xdr:rowOff>
    </xdr:from>
    <xdr:to>
      <xdr:col>76</xdr:col>
      <xdr:colOff>114300</xdr:colOff>
      <xdr:row>75</xdr:row>
      <xdr:rowOff>28753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849403"/>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149089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0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162103</xdr:rowOff>
    </xdr:from>
    <xdr:to>
      <xdr:col>71</xdr:col>
      <xdr:colOff>177800</xdr:colOff>
      <xdr:row>75</xdr:row>
      <xdr:rowOff>56794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849403"/>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33799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168987</xdr:rowOff>
    </xdr:from>
    <xdr:to>
      <xdr:col>85</xdr:col>
      <xdr:colOff>177800</xdr:colOff>
      <xdr:row>76</xdr:row>
      <xdr:rowOff>99137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02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147414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0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114884</xdr:rowOff>
    </xdr:from>
    <xdr:to>
      <xdr:col>81</xdr:col>
      <xdr:colOff>101600</xdr:colOff>
      <xdr:row>76</xdr:row>
      <xdr:rowOff>45034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9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36161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33728" y="1306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149403</xdr:rowOff>
    </xdr:from>
    <xdr:to>
      <xdr:col>76</xdr:col>
      <xdr:colOff>165100</xdr:colOff>
      <xdr:row>75</xdr:row>
      <xdr:rowOff>79553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8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96080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26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111303</xdr:rowOff>
    </xdr:from>
    <xdr:to>
      <xdr:col>72</xdr:col>
      <xdr:colOff>38100</xdr:colOff>
      <xdr:row>75</xdr:row>
      <xdr:rowOff>41453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7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57980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257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5994</xdr:rowOff>
    </xdr:from>
    <xdr:to>
      <xdr:col>67</xdr:col>
      <xdr:colOff>101600</xdr:colOff>
      <xdr:row>75</xdr:row>
      <xdr:rowOff>107594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8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98721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295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24028</xdr:rowOff>
    </xdr:from>
    <xdr:to>
      <xdr:col>85</xdr:col>
      <xdr:colOff>127000</xdr:colOff>
      <xdr:row>93</xdr:row>
      <xdr:rowOff>65701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5968878"/>
          <a:ext cx="8382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87809</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03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65701</xdr:rowOff>
    </xdr:from>
    <xdr:to>
      <xdr:col>81</xdr:col>
      <xdr:colOff>50800</xdr:colOff>
      <xdr:row>93</xdr:row>
      <xdr:rowOff>153324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010551"/>
          <a:ext cx="889000" cy="8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47004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01411" y="161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153324</xdr:rowOff>
    </xdr:from>
    <xdr:to>
      <xdr:col>76</xdr:col>
      <xdr:colOff>114300</xdr:colOff>
      <xdr:row>94</xdr:row>
      <xdr:rowOff>11706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098174"/>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50206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11706</xdr:rowOff>
    </xdr:from>
    <xdr:to>
      <xdr:col>71</xdr:col>
      <xdr:colOff>177800</xdr:colOff>
      <xdr:row>94</xdr:row>
      <xdr:rowOff>47461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128006"/>
          <a:ext cx="889000" cy="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5562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56379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144678</xdr:rowOff>
    </xdr:from>
    <xdr:to>
      <xdr:col>85</xdr:col>
      <xdr:colOff>177800</xdr:colOff>
      <xdr:row>93</xdr:row>
      <xdr:rowOff>74828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91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167555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7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14901</xdr:rowOff>
    </xdr:from>
    <xdr:to>
      <xdr:col>81</xdr:col>
      <xdr:colOff>101600</xdr:colOff>
      <xdr:row>93</xdr:row>
      <xdr:rowOff>116501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595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133028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01411" y="1573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102524</xdr:rowOff>
    </xdr:from>
    <xdr:to>
      <xdr:col>76</xdr:col>
      <xdr:colOff>165100</xdr:colOff>
      <xdr:row>94</xdr:row>
      <xdr:rowOff>32674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04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49201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582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132356</xdr:rowOff>
    </xdr:from>
    <xdr:to>
      <xdr:col>72</xdr:col>
      <xdr:colOff>38100</xdr:colOff>
      <xdr:row>94</xdr:row>
      <xdr:rowOff>62506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07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53633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168111</xdr:rowOff>
    </xdr:from>
    <xdr:to>
      <xdr:col>67</xdr:col>
      <xdr:colOff>101600</xdr:colOff>
      <xdr:row>94</xdr:row>
      <xdr:rowOff>98261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11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89388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0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64,041</a:t>
          </a:r>
          <a:r>
            <a:rPr kumimoji="1" lang="ja-JP" altLang="ja-JP" sz="1100">
              <a:solidFill>
                <a:schemeClr val="dk1"/>
              </a:solidFill>
              <a:effectLst/>
              <a:latin typeface="+mn-lt"/>
              <a:ea typeface="+mn-ea"/>
              <a:cs typeface="+mn-cs"/>
            </a:rPr>
            <a:t>円となっており、前年度に比べて住民一人当たりのコストが増加している。これは、</a:t>
          </a:r>
          <a:r>
            <a:rPr kumimoji="1" lang="en-US" altLang="ja-JP" sz="1100">
              <a:solidFill>
                <a:schemeClr val="dk1"/>
              </a:solidFill>
              <a:effectLst/>
              <a:latin typeface="+mn-lt"/>
              <a:ea typeface="+mn-ea"/>
              <a:cs typeface="+mn-cs"/>
            </a:rPr>
            <a:t>SAGA2024</a:t>
          </a:r>
          <a:r>
            <a:rPr kumimoji="1" lang="ja-JP" altLang="en-US" sz="1100">
              <a:solidFill>
                <a:schemeClr val="dk1"/>
              </a:solidFill>
              <a:effectLst/>
              <a:latin typeface="+mn-lt"/>
              <a:ea typeface="+mn-ea"/>
              <a:cs typeface="+mn-cs"/>
            </a:rPr>
            <a:t>国スポ・全障スポ開催や地方消費税市町交付金の増</a:t>
          </a:r>
          <a:r>
            <a:rPr kumimoji="1" lang="ja-JP" altLang="ja-JP" sz="1100">
              <a:solidFill>
                <a:schemeClr val="dk1"/>
              </a:solidFill>
              <a:effectLst/>
              <a:latin typeface="+mn-lt"/>
              <a:ea typeface="+mn-ea"/>
              <a:cs typeface="+mn-cs"/>
            </a:rPr>
            <a:t>などが主な要因である。</a:t>
          </a:r>
          <a:endParaRPr lang="ja-JP" altLang="ja-JP" sz="1400">
            <a:effectLst/>
          </a:endParaRPr>
        </a:p>
        <a:p>
          <a:r>
            <a:rPr kumimoji="1" lang="ja-JP" altLang="ja-JP" sz="1100">
              <a:solidFill>
                <a:schemeClr val="dk1"/>
              </a:solidFill>
              <a:effectLst/>
              <a:latin typeface="+mn-lt"/>
              <a:ea typeface="+mn-ea"/>
              <a:cs typeface="+mn-cs"/>
            </a:rPr>
            <a:t>・商工費は住民一人当たり</a:t>
          </a:r>
          <a:r>
            <a:rPr kumimoji="1" lang="en-US" altLang="ja-JP" sz="1100">
              <a:solidFill>
                <a:schemeClr val="dk1"/>
              </a:solidFill>
              <a:effectLst/>
              <a:latin typeface="+mn-lt"/>
              <a:ea typeface="+mn-ea"/>
              <a:cs typeface="+mn-cs"/>
            </a:rPr>
            <a:t>83,161</a:t>
          </a:r>
          <a:r>
            <a:rPr kumimoji="1" lang="ja-JP" altLang="ja-JP" sz="1100">
              <a:solidFill>
                <a:schemeClr val="dk1"/>
              </a:solidFill>
              <a:effectLst/>
              <a:latin typeface="+mn-lt"/>
              <a:ea typeface="+mn-ea"/>
              <a:cs typeface="+mn-cs"/>
            </a:rPr>
            <a:t>円となっており、前年度に比べて住民一人当たりのコストが減少しているが、グループ内平均と比べて高い水準となっている。これは、令和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年度に新型コロナウイルス感染症対応の中小企業事業資金貸付金が増加したことが主な要因である。</a:t>
          </a:r>
          <a:endParaRPr lang="ja-JP" altLang="ja-JP" sz="1400">
            <a:effectLst/>
          </a:endParaRPr>
        </a:p>
        <a:p>
          <a:r>
            <a:rPr kumimoji="1" lang="ja-JP" altLang="en-US" sz="1100">
              <a:solidFill>
                <a:schemeClr val="dk1"/>
              </a:solidFill>
              <a:effectLst/>
              <a:latin typeface="+mn-lt"/>
              <a:ea typeface="+mn-ea"/>
              <a:cs typeface="+mn-cs"/>
            </a:rPr>
            <a:t>・警察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27,716</a:t>
          </a:r>
          <a:r>
            <a:rPr kumimoji="1" lang="ja-JP" altLang="ja-JP" sz="1100">
              <a:solidFill>
                <a:schemeClr val="dk1"/>
              </a:solidFill>
              <a:effectLst/>
              <a:latin typeface="+mn-lt"/>
              <a:ea typeface="+mn-ea"/>
              <a:cs typeface="+mn-cs"/>
            </a:rPr>
            <a:t>円となっており、前年度に比べて住民一人当たりのコストが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給与改定に伴う人件</a:t>
          </a:r>
          <a:r>
            <a:rPr kumimoji="1" lang="ja-JP" altLang="ja-JP" sz="1100">
              <a:solidFill>
                <a:schemeClr val="dk1"/>
              </a:solidFill>
              <a:effectLst/>
              <a:latin typeface="+mn-lt"/>
              <a:ea typeface="+mn-ea"/>
              <a:cs typeface="+mn-cs"/>
            </a:rPr>
            <a:t>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125,742</a:t>
          </a:r>
          <a:r>
            <a:rPr kumimoji="1" lang="ja-JP" altLang="ja-JP" sz="1100">
              <a:solidFill>
                <a:schemeClr val="dk1"/>
              </a:solidFill>
              <a:effectLst/>
              <a:latin typeface="+mn-lt"/>
              <a:ea typeface="+mn-ea"/>
              <a:cs typeface="+mn-cs"/>
            </a:rPr>
            <a:t>円となっており、前年度に比べて住民一人当たりのコストが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定年延長に伴う退職手当</a:t>
          </a:r>
          <a:r>
            <a:rPr kumimoji="1" lang="ja-JP" altLang="ja-JP" sz="1100">
              <a:solidFill>
                <a:schemeClr val="dk1"/>
              </a:solidFill>
              <a:effectLst/>
              <a:latin typeface="+mn-lt"/>
              <a:ea typeface="+mn-ea"/>
              <a:cs typeface="+mn-cs"/>
            </a:rPr>
            <a:t>の増などが主な要因である。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82,560</a:t>
          </a:r>
          <a:r>
            <a:rPr kumimoji="1" lang="ja-JP" altLang="ja-JP" sz="1100">
              <a:solidFill>
                <a:schemeClr val="dk1"/>
              </a:solidFill>
              <a:effectLst/>
              <a:latin typeface="+mn-lt"/>
              <a:ea typeface="+mn-ea"/>
              <a:cs typeface="+mn-cs"/>
            </a:rPr>
            <a:t>円となっており、前年度に比べて住民一人当たりのコストが増加している。これは、大型事業等の元利償還金の増などが主な要因である。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「佐賀県行財政運営計画</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」の取組方針に基づき、一定額の基金残高の確保に努めており、概ね計画通りの基金残高が確保できる見込みである。</a:t>
          </a:r>
          <a:endParaRPr lang="ja-JP" altLang="ja-JP" sz="1400">
            <a:effectLst/>
          </a:endParaRPr>
        </a:p>
        <a:p>
          <a:r>
            <a:rPr kumimoji="1" lang="ja-JP" altLang="ja-JP" sz="1100">
              <a:solidFill>
                <a:schemeClr val="dk1"/>
              </a:solidFill>
              <a:effectLst/>
              <a:latin typeface="+mn-lt"/>
              <a:ea typeface="+mn-ea"/>
              <a:cs typeface="+mn-cs"/>
            </a:rPr>
            <a:t>　実質収支額は、昭和</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年度以降黒字となっている。令和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は、コロナ禍前とほぼ同規模で</a:t>
          </a:r>
          <a:r>
            <a:rPr kumimoji="1" lang="ja-JP" altLang="en-US" sz="1100">
              <a:solidFill>
                <a:sysClr val="windowText" lastClr="000000"/>
              </a:solidFill>
              <a:effectLst/>
              <a:latin typeface="+mn-lt"/>
              <a:ea typeface="+mn-ea"/>
              <a:cs typeface="+mn-cs"/>
            </a:rPr>
            <a:t>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佐賀県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いずれの会計も黒字であり、連結実質赤字比率は発生していない。</a:t>
          </a:r>
          <a:endParaRPr lang="ja-JP" altLang="ja-JP" sz="1400">
            <a:effectLst/>
          </a:endParaRPr>
        </a:p>
        <a:p>
          <a:r>
            <a:rPr kumimoji="1" lang="ja-JP" altLang="ja-JP" sz="1100">
              <a:solidFill>
                <a:schemeClr val="dk1"/>
              </a:solidFill>
              <a:effectLst/>
              <a:latin typeface="+mn-lt"/>
              <a:ea typeface="+mn-ea"/>
              <a:cs typeface="+mn-cs"/>
            </a:rPr>
            <a:t>　一般会計の実質収支比率は、コロナ</a:t>
          </a:r>
          <a:r>
            <a:rPr kumimoji="1" lang="ja-JP" altLang="en-US" sz="1100">
              <a:solidFill>
                <a:schemeClr val="dk1"/>
              </a:solidFill>
              <a:effectLst/>
              <a:latin typeface="+mn-lt"/>
              <a:ea typeface="+mn-ea"/>
              <a:cs typeface="+mn-cs"/>
            </a:rPr>
            <a:t>禍</a:t>
          </a:r>
          <a:r>
            <a:rPr kumimoji="1" lang="ja-JP" altLang="ja-JP" sz="1100">
              <a:solidFill>
                <a:schemeClr val="dk1"/>
              </a:solidFill>
              <a:effectLst/>
              <a:latin typeface="+mn-lt"/>
              <a:ea typeface="+mn-ea"/>
              <a:cs typeface="+mn-cs"/>
            </a:rPr>
            <a:t>前とほぼ同規模となっている。</a:t>
          </a:r>
          <a:endParaRPr lang="ja-JP" altLang="ja-JP" sz="1400">
            <a:effectLst/>
          </a:endParaRPr>
        </a:p>
        <a:p>
          <a:r>
            <a:rPr kumimoji="1" lang="ja-JP" altLang="ja-JP" sz="1100">
              <a:solidFill>
                <a:schemeClr val="dk1"/>
              </a:solidFill>
              <a:effectLst/>
              <a:latin typeface="+mn-lt"/>
              <a:ea typeface="+mn-ea"/>
              <a:cs typeface="+mn-cs"/>
            </a:rPr>
            <a:t>　一定の財政健全化は確保できているが、「佐賀県行財政運営計画</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」に基づき、引き続き持続可能な財政運営を行っていく。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540929298</v>
      </c>
      <c r="BO4" s="370"/>
      <c r="BP4" s="370"/>
      <c r="BQ4" s="370"/>
      <c r="BR4" s="370"/>
      <c r="BS4" s="370"/>
      <c r="BT4" s="370"/>
      <c r="BU4" s="371"/>
      <c r="BV4" s="369">
        <v>555571022</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2.2000000000000002</v>
      </c>
      <c r="CU4" s="413"/>
      <c r="CV4" s="413"/>
      <c r="CW4" s="413"/>
      <c r="CX4" s="413"/>
      <c r="CY4" s="413"/>
      <c r="CZ4" s="413"/>
      <c r="DA4" s="414"/>
      <c r="DB4" s="412">
        <v>3.6</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528311388</v>
      </c>
      <c r="BO5" s="380"/>
      <c r="BP5" s="380"/>
      <c r="BQ5" s="380"/>
      <c r="BR5" s="380"/>
      <c r="BS5" s="380"/>
      <c r="BT5" s="380"/>
      <c r="BU5" s="381"/>
      <c r="BV5" s="379">
        <v>539531062</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96</v>
      </c>
      <c r="CU5" s="416"/>
      <c r="CV5" s="416"/>
      <c r="CW5" s="416"/>
      <c r="CX5" s="416"/>
      <c r="CY5" s="416"/>
      <c r="CZ5" s="416"/>
      <c r="DA5" s="417"/>
      <c r="DB5" s="415">
        <v>93.9</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12600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12617910</v>
      </c>
      <c r="BO6" s="380"/>
      <c r="BP6" s="380"/>
      <c r="BQ6" s="380"/>
      <c r="BR6" s="380"/>
      <c r="BS6" s="380"/>
      <c r="BT6" s="380"/>
      <c r="BU6" s="381"/>
      <c r="BV6" s="379">
        <v>16039960</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96.3</v>
      </c>
      <c r="CU6" s="386"/>
      <c r="CV6" s="386"/>
      <c r="CW6" s="386"/>
      <c r="CX6" s="386"/>
      <c r="CY6" s="386"/>
      <c r="CZ6" s="386"/>
      <c r="DA6" s="387"/>
      <c r="DB6" s="385">
        <v>94.4</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9900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6510115</v>
      </c>
      <c r="BO7" s="380"/>
      <c r="BP7" s="380"/>
      <c r="BQ7" s="380"/>
      <c r="BR7" s="380"/>
      <c r="BS7" s="380"/>
      <c r="BT7" s="380"/>
      <c r="BU7" s="381"/>
      <c r="BV7" s="379">
        <v>6400755</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274027726</v>
      </c>
      <c r="CU7" s="380"/>
      <c r="CV7" s="380"/>
      <c r="CW7" s="380"/>
      <c r="CX7" s="380"/>
      <c r="CY7" s="380"/>
      <c r="CZ7" s="380"/>
      <c r="DA7" s="381"/>
      <c r="DB7" s="379">
        <v>267714418</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8100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6107795</v>
      </c>
      <c r="BO8" s="380"/>
      <c r="BP8" s="380"/>
      <c r="BQ8" s="380"/>
      <c r="BR8" s="380"/>
      <c r="BS8" s="380"/>
      <c r="BT8" s="380"/>
      <c r="BU8" s="381"/>
      <c r="BV8" s="379">
        <v>9639205</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0.36077999999999999</v>
      </c>
      <c r="CU8" s="462"/>
      <c r="CV8" s="462"/>
      <c r="CW8" s="462"/>
      <c r="CX8" s="462"/>
      <c r="CY8" s="462"/>
      <c r="CZ8" s="462"/>
      <c r="DA8" s="463"/>
      <c r="DB8" s="461">
        <v>0.3412</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811442</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9900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-3531410</v>
      </c>
      <c r="BO9" s="380"/>
      <c r="BP9" s="380"/>
      <c r="BQ9" s="380"/>
      <c r="BR9" s="380"/>
      <c r="BS9" s="380"/>
      <c r="BT9" s="380"/>
      <c r="BU9" s="381"/>
      <c r="BV9" s="379">
        <v>-1441301</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18.3</v>
      </c>
      <c r="CU9" s="416"/>
      <c r="CV9" s="416"/>
      <c r="CW9" s="416"/>
      <c r="CX9" s="416"/>
      <c r="CY9" s="416"/>
      <c r="CZ9" s="416"/>
      <c r="DA9" s="417"/>
      <c r="DB9" s="415">
        <v>18.399999999999999</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832832</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8600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4785259</v>
      </c>
      <c r="BO10" s="380"/>
      <c r="BP10" s="380"/>
      <c r="BQ10" s="380"/>
      <c r="BR10" s="380"/>
      <c r="BS10" s="380"/>
      <c r="BT10" s="380"/>
      <c r="BU10" s="381"/>
      <c r="BV10" s="379">
        <v>5493451</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35</v>
      </c>
      <c r="AJ11" s="373"/>
      <c r="AK11" s="373"/>
      <c r="AL11" s="373"/>
      <c r="AM11" s="373"/>
      <c r="AN11" s="373"/>
      <c r="AO11" s="373"/>
      <c r="AP11" s="374"/>
      <c r="AQ11" s="372">
        <v>8000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16128</v>
      </c>
      <c r="BO11" s="380"/>
      <c r="BP11" s="380"/>
      <c r="BQ11" s="380"/>
      <c r="BR11" s="380"/>
      <c r="BS11" s="380"/>
      <c r="BT11" s="380"/>
      <c r="BU11" s="381"/>
      <c r="BV11" s="379">
        <v>24166</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794252</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5100000</v>
      </c>
      <c r="BO12" s="380"/>
      <c r="BP12" s="380"/>
      <c r="BQ12" s="380"/>
      <c r="BR12" s="380"/>
      <c r="BS12" s="380"/>
      <c r="BT12" s="380"/>
      <c r="BU12" s="381"/>
      <c r="BV12" s="379">
        <v>5700000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56"/>
      <c r="M13" s="485" t="s">
        <v>127</v>
      </c>
      <c r="N13" s="486"/>
      <c r="O13" s="486"/>
      <c r="P13" s="486"/>
      <c r="Q13" s="487"/>
      <c r="R13" s="488">
        <v>783077</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-3830023</v>
      </c>
      <c r="BO13" s="380"/>
      <c r="BP13" s="380"/>
      <c r="BQ13" s="380"/>
      <c r="BR13" s="380"/>
      <c r="BS13" s="380"/>
      <c r="BT13" s="380"/>
      <c r="BU13" s="381"/>
      <c r="BV13" s="379">
        <v>-1623684</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10.6</v>
      </c>
      <c r="CU13" s="416"/>
      <c r="CV13" s="416"/>
      <c r="CW13" s="416"/>
      <c r="CX13" s="416"/>
      <c r="CY13" s="416"/>
      <c r="CZ13" s="416"/>
      <c r="DA13" s="417"/>
      <c r="DB13" s="415">
        <v>9.6999999999999993</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801051</v>
      </c>
      <c r="S14" s="508"/>
      <c r="T14" s="508"/>
      <c r="U14" s="508"/>
      <c r="V14" s="509"/>
      <c r="W14" s="424"/>
      <c r="X14" s="425"/>
      <c r="Y14" s="426"/>
      <c r="Z14" s="458" t="s">
        <v>131</v>
      </c>
      <c r="AA14" s="459"/>
      <c r="AB14" s="459"/>
      <c r="AC14" s="459"/>
      <c r="AD14" s="459"/>
      <c r="AE14" s="459"/>
      <c r="AF14" s="459"/>
      <c r="AG14" s="459"/>
      <c r="AH14" s="460"/>
      <c r="AI14" s="372">
        <v>4179</v>
      </c>
      <c r="AJ14" s="373"/>
      <c r="AK14" s="373"/>
      <c r="AL14" s="373"/>
      <c r="AM14" s="374"/>
      <c r="AN14" s="372">
        <v>13410411</v>
      </c>
      <c r="AO14" s="373"/>
      <c r="AP14" s="373"/>
      <c r="AQ14" s="373"/>
      <c r="AR14" s="373"/>
      <c r="AS14" s="374"/>
      <c r="AT14" s="372">
        <v>3209</v>
      </c>
      <c r="AU14" s="373"/>
      <c r="AV14" s="373"/>
      <c r="AW14" s="373"/>
      <c r="AX14" s="373"/>
      <c r="AY14" s="375"/>
      <c r="AZ14" s="366" t="s">
        <v>132</v>
      </c>
      <c r="BA14" s="367"/>
      <c r="BB14" s="367"/>
      <c r="BC14" s="367"/>
      <c r="BD14" s="367"/>
      <c r="BE14" s="367"/>
      <c r="BF14" s="367"/>
      <c r="BG14" s="367"/>
      <c r="BH14" s="367"/>
      <c r="BI14" s="367"/>
      <c r="BJ14" s="367"/>
      <c r="BK14" s="367"/>
      <c r="BL14" s="367"/>
      <c r="BM14" s="368"/>
      <c r="BN14" s="369">
        <v>92870141</v>
      </c>
      <c r="BO14" s="370"/>
      <c r="BP14" s="370"/>
      <c r="BQ14" s="370"/>
      <c r="BR14" s="370"/>
      <c r="BS14" s="370"/>
      <c r="BT14" s="370"/>
      <c r="BU14" s="371"/>
      <c r="BV14" s="369">
        <v>88341779</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137.19999999999999</v>
      </c>
      <c r="CU14" s="511"/>
      <c r="CV14" s="511"/>
      <c r="CW14" s="511"/>
      <c r="CX14" s="511"/>
      <c r="CY14" s="511"/>
      <c r="CZ14" s="511"/>
      <c r="DA14" s="512"/>
      <c r="DB14" s="510">
        <v>135.30000000000001</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56"/>
      <c r="M15" s="485" t="s">
        <v>127</v>
      </c>
      <c r="N15" s="486"/>
      <c r="O15" s="486"/>
      <c r="P15" s="486"/>
      <c r="Q15" s="487"/>
      <c r="R15" s="507">
        <v>791450</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250883293</v>
      </c>
      <c r="BO15" s="380"/>
      <c r="BP15" s="380"/>
      <c r="BQ15" s="380"/>
      <c r="BR15" s="380"/>
      <c r="BS15" s="380"/>
      <c r="BT15" s="380"/>
      <c r="BU15" s="381"/>
      <c r="BV15" s="379">
        <v>245068692</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43</v>
      </c>
      <c r="AJ16" s="373"/>
      <c r="AK16" s="373"/>
      <c r="AL16" s="373"/>
      <c r="AM16" s="374"/>
      <c r="AN16" s="372">
        <v>136224</v>
      </c>
      <c r="AO16" s="373"/>
      <c r="AP16" s="373"/>
      <c r="AQ16" s="373"/>
      <c r="AR16" s="373"/>
      <c r="AS16" s="374"/>
      <c r="AT16" s="372">
        <v>3168</v>
      </c>
      <c r="AU16" s="373"/>
      <c r="AV16" s="373"/>
      <c r="AW16" s="373"/>
      <c r="AX16" s="373"/>
      <c r="AY16" s="375"/>
      <c r="AZ16" s="376" t="s">
        <v>140</v>
      </c>
      <c r="BA16" s="377"/>
      <c r="BB16" s="377"/>
      <c r="BC16" s="377"/>
      <c r="BD16" s="377"/>
      <c r="BE16" s="377"/>
      <c r="BF16" s="377"/>
      <c r="BG16" s="377"/>
      <c r="BH16" s="377"/>
      <c r="BI16" s="377"/>
      <c r="BJ16" s="377"/>
      <c r="BK16" s="377"/>
      <c r="BL16" s="377"/>
      <c r="BM16" s="378"/>
      <c r="BN16" s="379">
        <v>115328307</v>
      </c>
      <c r="BO16" s="380"/>
      <c r="BP16" s="380"/>
      <c r="BQ16" s="380"/>
      <c r="BR16" s="380"/>
      <c r="BS16" s="380"/>
      <c r="BT16" s="380"/>
      <c r="BU16" s="381"/>
      <c r="BV16" s="379">
        <v>109543485</v>
      </c>
      <c r="BW16" s="380"/>
      <c r="BX16" s="380"/>
      <c r="BY16" s="380"/>
      <c r="BZ16" s="380"/>
      <c r="CA16" s="380"/>
      <c r="CB16" s="380"/>
      <c r="CC16" s="381"/>
      <c r="CD16" s="150"/>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60"/>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1716</v>
      </c>
      <c r="AJ17" s="373"/>
      <c r="AK17" s="373"/>
      <c r="AL17" s="373"/>
      <c r="AM17" s="374"/>
      <c r="AN17" s="372">
        <v>5554692</v>
      </c>
      <c r="AO17" s="373"/>
      <c r="AP17" s="373"/>
      <c r="AQ17" s="373"/>
      <c r="AR17" s="373"/>
      <c r="AS17" s="374"/>
      <c r="AT17" s="372">
        <v>3237</v>
      </c>
      <c r="AU17" s="373"/>
      <c r="AV17" s="373"/>
      <c r="AW17" s="373"/>
      <c r="AX17" s="373"/>
      <c r="AY17" s="375"/>
      <c r="AZ17" s="376" t="s">
        <v>144</v>
      </c>
      <c r="BA17" s="377"/>
      <c r="BB17" s="377"/>
      <c r="BC17" s="377"/>
      <c r="BD17" s="377"/>
      <c r="BE17" s="377"/>
      <c r="BF17" s="377"/>
      <c r="BG17" s="377"/>
      <c r="BH17" s="377"/>
      <c r="BI17" s="377"/>
      <c r="BJ17" s="377"/>
      <c r="BK17" s="377"/>
      <c r="BL17" s="377"/>
      <c r="BM17" s="378"/>
      <c r="BN17" s="379">
        <v>265661058</v>
      </c>
      <c r="BO17" s="380"/>
      <c r="BP17" s="380"/>
      <c r="BQ17" s="380"/>
      <c r="BR17" s="380"/>
      <c r="BS17" s="380"/>
      <c r="BT17" s="380"/>
      <c r="BU17" s="381"/>
      <c r="BV17" s="379">
        <v>253206071</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2441</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7640</v>
      </c>
      <c r="AJ18" s="373"/>
      <c r="AK18" s="373"/>
      <c r="AL18" s="373"/>
      <c r="AM18" s="374"/>
      <c r="AN18" s="372">
        <v>27471004</v>
      </c>
      <c r="AO18" s="373"/>
      <c r="AP18" s="373"/>
      <c r="AQ18" s="373"/>
      <c r="AR18" s="373"/>
      <c r="AS18" s="374"/>
      <c r="AT18" s="372">
        <v>3596</v>
      </c>
      <c r="AU18" s="373"/>
      <c r="AV18" s="373"/>
      <c r="AW18" s="373"/>
      <c r="AX18" s="373"/>
      <c r="AY18" s="375"/>
      <c r="AZ18" s="491" t="s">
        <v>147</v>
      </c>
      <c r="BA18" s="492"/>
      <c r="BB18" s="492"/>
      <c r="BC18" s="492"/>
      <c r="BD18" s="492"/>
      <c r="BE18" s="492"/>
      <c r="BF18" s="492"/>
      <c r="BG18" s="492"/>
      <c r="BH18" s="492"/>
      <c r="BI18" s="492"/>
      <c r="BJ18" s="492"/>
      <c r="BK18" s="492"/>
      <c r="BL18" s="492"/>
      <c r="BM18" s="493"/>
      <c r="BN18" s="529">
        <v>349763795</v>
      </c>
      <c r="BO18" s="530"/>
      <c r="BP18" s="530"/>
      <c r="BQ18" s="530"/>
      <c r="BR18" s="530"/>
      <c r="BS18" s="530"/>
      <c r="BT18" s="530"/>
      <c r="BU18" s="531"/>
      <c r="BV18" s="529">
        <v>341496867</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325</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t="s">
        <v>118</v>
      </c>
      <c r="AJ19" s="373"/>
      <c r="AK19" s="373"/>
      <c r="AL19" s="373"/>
      <c r="AM19" s="374"/>
      <c r="AN19" s="372" t="s">
        <v>118</v>
      </c>
      <c r="AO19" s="373"/>
      <c r="AP19" s="373"/>
      <c r="AQ19" s="373"/>
      <c r="AR19" s="373"/>
      <c r="AS19" s="374"/>
      <c r="AT19" s="372" t="s">
        <v>118</v>
      </c>
      <c r="AU19" s="373"/>
      <c r="AV19" s="373"/>
      <c r="AW19" s="373"/>
      <c r="AX19" s="373"/>
      <c r="AY19" s="375"/>
      <c r="AZ19" s="366" t="s">
        <v>150</v>
      </c>
      <c r="BA19" s="367"/>
      <c r="BB19" s="367"/>
      <c r="BC19" s="367"/>
      <c r="BD19" s="367"/>
      <c r="BE19" s="367"/>
      <c r="BF19" s="367"/>
      <c r="BG19" s="367"/>
      <c r="BH19" s="367"/>
      <c r="BI19" s="367"/>
      <c r="BJ19" s="367"/>
      <c r="BK19" s="367"/>
      <c r="BL19" s="367"/>
      <c r="BM19" s="368"/>
      <c r="BN19" s="369">
        <v>737606809</v>
      </c>
      <c r="BO19" s="370"/>
      <c r="BP19" s="370"/>
      <c r="BQ19" s="370"/>
      <c r="BR19" s="370"/>
      <c r="BS19" s="370"/>
      <c r="BT19" s="370"/>
      <c r="BU19" s="371"/>
      <c r="BV19" s="369">
        <v>750843598</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312680</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13535</v>
      </c>
      <c r="AJ20" s="373"/>
      <c r="AK20" s="373"/>
      <c r="AL20" s="373"/>
      <c r="AM20" s="374"/>
      <c r="AN20" s="372">
        <v>46436107</v>
      </c>
      <c r="AO20" s="373"/>
      <c r="AP20" s="373"/>
      <c r="AQ20" s="373"/>
      <c r="AR20" s="373"/>
      <c r="AS20" s="374"/>
      <c r="AT20" s="372">
        <v>3431</v>
      </c>
      <c r="AU20" s="373"/>
      <c r="AV20" s="373"/>
      <c r="AW20" s="373"/>
      <c r="AX20" s="373"/>
      <c r="AY20" s="375"/>
      <c r="AZ20" s="376" t="s">
        <v>153</v>
      </c>
      <c r="BA20" s="377"/>
      <c r="BB20" s="377"/>
      <c r="BC20" s="377"/>
      <c r="BD20" s="377"/>
      <c r="BE20" s="377"/>
      <c r="BF20" s="377"/>
      <c r="BG20" s="377"/>
      <c r="BH20" s="377"/>
      <c r="BI20" s="377"/>
      <c r="BJ20" s="377"/>
      <c r="BK20" s="377"/>
      <c r="BL20" s="377"/>
      <c r="BM20" s="378"/>
      <c r="BN20" s="379">
        <v>219629222</v>
      </c>
      <c r="BO20" s="380"/>
      <c r="BP20" s="380"/>
      <c r="BQ20" s="380"/>
      <c r="BR20" s="380"/>
      <c r="BS20" s="380"/>
      <c r="BT20" s="380"/>
      <c r="BU20" s="381"/>
      <c r="BV20" s="379">
        <v>222663960</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154</v>
      </c>
      <c r="X21" s="533"/>
      <c r="Y21" s="533"/>
      <c r="Z21" s="533"/>
      <c r="AA21" s="533"/>
      <c r="AB21" s="533"/>
      <c r="AC21" s="533"/>
      <c r="AD21" s="533"/>
      <c r="AE21" s="533"/>
      <c r="AF21" s="533"/>
      <c r="AG21" s="533"/>
      <c r="AH21" s="534"/>
      <c r="AI21" s="535">
        <v>99.6</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525073600</v>
      </c>
      <c r="BO21" s="530"/>
      <c r="BP21" s="530"/>
      <c r="BQ21" s="530"/>
      <c r="BR21" s="530"/>
      <c r="BS21" s="530"/>
      <c r="BT21" s="530"/>
      <c r="BU21" s="531"/>
      <c r="BV21" s="529">
        <v>513658791</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156</v>
      </c>
      <c r="BA22" s="377"/>
      <c r="BB22" s="377"/>
      <c r="BC22" s="377"/>
      <c r="BD22" s="377"/>
      <c r="BE22" s="377"/>
      <c r="BF22" s="377"/>
      <c r="BG22" s="377"/>
      <c r="BH22" s="377"/>
      <c r="BI22" s="377"/>
      <c r="BJ22" s="377"/>
      <c r="BK22" s="377"/>
      <c r="BL22" s="377"/>
      <c r="BM22" s="378"/>
      <c r="BN22" s="379">
        <v>46560218</v>
      </c>
      <c r="BO22" s="380"/>
      <c r="BP22" s="380"/>
      <c r="BQ22" s="380"/>
      <c r="BR22" s="380"/>
      <c r="BS22" s="380"/>
      <c r="BT22" s="380"/>
      <c r="BU22" s="381"/>
      <c r="BV22" s="379">
        <v>47550556</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157</v>
      </c>
      <c r="BA23" s="377"/>
      <c r="BB23" s="377"/>
      <c r="BC23" s="377"/>
      <c r="BD23" s="377"/>
      <c r="BE23" s="377"/>
      <c r="BF23" s="377"/>
      <c r="BG23" s="377"/>
      <c r="BH23" s="377"/>
      <c r="BI23" s="377"/>
      <c r="BJ23" s="377"/>
      <c r="BK23" s="377"/>
      <c r="BL23" s="377"/>
      <c r="BM23" s="378"/>
      <c r="BN23" s="379">
        <v>2425497</v>
      </c>
      <c r="BO23" s="380"/>
      <c r="BP23" s="380"/>
      <c r="BQ23" s="380"/>
      <c r="BR23" s="380"/>
      <c r="BS23" s="380"/>
      <c r="BT23" s="380"/>
      <c r="BU23" s="381"/>
      <c r="BV23" s="379">
        <v>2573824</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158</v>
      </c>
      <c r="BA24" s="377"/>
      <c r="BB24" s="377"/>
      <c r="BC24" s="377"/>
      <c r="BD24" s="377"/>
      <c r="BE24" s="377"/>
      <c r="BF24" s="377"/>
      <c r="BG24" s="377"/>
      <c r="BH24" s="377"/>
      <c r="BI24" s="377"/>
      <c r="BJ24" s="377"/>
      <c r="BK24" s="377"/>
      <c r="BL24" s="377"/>
      <c r="BM24" s="378"/>
      <c r="BN24" s="379">
        <v>9238241</v>
      </c>
      <c r="BO24" s="380"/>
      <c r="BP24" s="380"/>
      <c r="BQ24" s="380"/>
      <c r="BR24" s="380"/>
      <c r="BS24" s="380"/>
      <c r="BT24" s="380"/>
      <c r="BU24" s="381"/>
      <c r="BV24" s="379">
        <v>9234695</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159</v>
      </c>
      <c r="BA25" s="468"/>
      <c r="BB25" s="468"/>
      <c r="BC25" s="468"/>
      <c r="BD25" s="468"/>
      <c r="BE25" s="468"/>
      <c r="BF25" s="468"/>
      <c r="BG25" s="468"/>
      <c r="BH25" s="468"/>
      <c r="BI25" s="468"/>
      <c r="BJ25" s="468"/>
      <c r="BK25" s="468"/>
      <c r="BL25" s="468"/>
      <c r="BM25" s="469"/>
      <c r="BN25" s="529">
        <v>6117369</v>
      </c>
      <c r="BO25" s="530"/>
      <c r="BP25" s="530"/>
      <c r="BQ25" s="530"/>
      <c r="BR25" s="530"/>
      <c r="BS25" s="530"/>
      <c r="BT25" s="530"/>
      <c r="BU25" s="531"/>
      <c r="BV25" s="529">
        <v>6115812</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160</v>
      </c>
      <c r="BA26" s="540"/>
      <c r="BB26" s="540"/>
      <c r="BC26" s="541"/>
      <c r="BD26" s="366" t="s">
        <v>46</v>
      </c>
      <c r="BE26" s="367"/>
      <c r="BF26" s="367"/>
      <c r="BG26" s="367"/>
      <c r="BH26" s="367"/>
      <c r="BI26" s="367"/>
      <c r="BJ26" s="367"/>
      <c r="BK26" s="367"/>
      <c r="BL26" s="367"/>
      <c r="BM26" s="368"/>
      <c r="BN26" s="369">
        <v>17482571</v>
      </c>
      <c r="BO26" s="370"/>
      <c r="BP26" s="370"/>
      <c r="BQ26" s="370"/>
      <c r="BR26" s="370"/>
      <c r="BS26" s="370"/>
      <c r="BT26" s="370"/>
      <c r="BU26" s="371"/>
      <c r="BV26" s="369">
        <v>17797312</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161</v>
      </c>
      <c r="BE27" s="377"/>
      <c r="BF27" s="377"/>
      <c r="BG27" s="377"/>
      <c r="BH27" s="377"/>
      <c r="BI27" s="377"/>
      <c r="BJ27" s="377"/>
      <c r="BK27" s="377"/>
      <c r="BL27" s="377"/>
      <c r="BM27" s="378"/>
      <c r="BN27" s="379">
        <v>18854059</v>
      </c>
      <c r="BO27" s="380"/>
      <c r="BP27" s="380"/>
      <c r="BQ27" s="380"/>
      <c r="BR27" s="380"/>
      <c r="BS27" s="380"/>
      <c r="BT27" s="380"/>
      <c r="BU27" s="381"/>
      <c r="BV27" s="379">
        <v>17165734</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27717001</v>
      </c>
      <c r="BO28" s="530"/>
      <c r="BP28" s="530"/>
      <c r="BQ28" s="530"/>
      <c r="BR28" s="530"/>
      <c r="BS28" s="530"/>
      <c r="BT28" s="530"/>
      <c r="BU28" s="531"/>
      <c r="BV28" s="529">
        <v>40492722</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1"/>
      <c r="U31" s="551" t="s">
        <v>168</v>
      </c>
      <c r="V31" s="551"/>
      <c r="W31" s="439" t="s">
        <v>169</v>
      </c>
      <c r="X31" s="439"/>
      <c r="Y31" s="439"/>
      <c r="Z31" s="439"/>
      <c r="AA31" s="439"/>
      <c r="AB31" s="439"/>
      <c r="AC31" s="439"/>
      <c r="AD31" s="439"/>
      <c r="AE31" s="439"/>
      <c r="AF31" s="439"/>
      <c r="AG31" s="439"/>
      <c r="AH31" s="439"/>
      <c r="AI31" s="439"/>
      <c r="AJ31" s="439"/>
      <c r="AK31" s="439"/>
      <c r="AL31" s="151"/>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1"/>
      <c r="CO31" s="551" t="s">
        <v>168</v>
      </c>
      <c r="CP31" s="551"/>
      <c r="CQ31" s="439" t="s">
        <v>171</v>
      </c>
      <c r="CR31" s="439"/>
      <c r="CS31" s="439"/>
      <c r="CT31" s="439"/>
      <c r="CU31" s="439"/>
      <c r="CV31" s="439"/>
      <c r="CW31" s="439"/>
      <c r="CX31" s="439"/>
      <c r="CY31" s="439"/>
      <c r="CZ31" s="439"/>
      <c r="DA31" s="439"/>
      <c r="DB31" s="439"/>
      <c r="DC31" s="439"/>
      <c r="DD31" s="439"/>
      <c r="DE31" s="439"/>
      <c r="DF31" s="151"/>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国民健康保険事業特別会計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佐賀県工業用水道事業会計</v>
      </c>
      <c r="AP32" s="550"/>
      <c r="AQ32" s="550"/>
      <c r="AR32" s="550"/>
      <c r="AS32" s="550"/>
      <c r="AT32" s="550"/>
      <c r="AU32" s="550"/>
      <c r="AV32" s="550"/>
      <c r="AW32" s="550"/>
      <c r="AX32" s="550"/>
      <c r="AY32" s="550"/>
      <c r="AZ32" s="550"/>
      <c r="BA32" s="550"/>
      <c r="BB32" s="550"/>
      <c r="BC32" s="550"/>
      <c r="BD32" s="144"/>
      <c r="BE32" s="549">
        <f>IF(BG32="","",MAX(C32:D41,U32:V41,AM32:AN41)+1)</f>
        <v>13</v>
      </c>
      <c r="BF32" s="549"/>
      <c r="BG32" s="550" t="str">
        <f>IF('各会計、関係団体の財政状況及び健全化判断比率'!B30="","",'各会計、関係団体の財政状況及び健全化判断比率'!B30)</f>
        <v>佐賀県港湾整備事業特別会計</v>
      </c>
      <c r="BH32" s="550"/>
      <c r="BI32" s="550"/>
      <c r="BJ32" s="550"/>
      <c r="BK32" s="550"/>
      <c r="BL32" s="550"/>
      <c r="BM32" s="550"/>
      <c r="BN32" s="550"/>
      <c r="BO32" s="550"/>
      <c r="BP32" s="550"/>
      <c r="BQ32" s="550"/>
      <c r="BR32" s="550"/>
      <c r="BS32" s="550"/>
      <c r="BT32" s="550"/>
      <c r="BU32" s="550"/>
      <c r="BV32" s="144"/>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44"/>
      <c r="CO32" s="549">
        <f>IF(CQ32="","",MAX(C32:D41,U32:V41,AM32:AN41,BE32:BF41,BW32:BX41)+1)</f>
        <v>15</v>
      </c>
      <c r="CP32" s="549"/>
      <c r="CQ32" s="550" t="str">
        <f>IF('各会計、関係団体の財政状況及び健全化判断比率'!BS7="","",'各会計、関係団体の財政状況及び健全化判断比率'!BS7)</f>
        <v>佐賀県国際交流協会</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災害救助基金特別会計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t="str">
        <f t="shared" ref="AM33:AM41" si="1">IF(AO33="","",AM32+1)</f>
        <v/>
      </c>
      <c r="AN33" s="549"/>
      <c r="AO33" s="550"/>
      <c r="AP33" s="550"/>
      <c r="AQ33" s="550"/>
      <c r="AR33" s="550"/>
      <c r="AS33" s="550"/>
      <c r="AT33" s="550"/>
      <c r="AU33" s="550"/>
      <c r="AV33" s="550"/>
      <c r="AW33" s="550"/>
      <c r="AX33" s="550"/>
      <c r="AY33" s="550"/>
      <c r="AZ33" s="550"/>
      <c r="BA33" s="550"/>
      <c r="BB33" s="550"/>
      <c r="BC33" s="550"/>
      <c r="BD33" s="144"/>
      <c r="BE33" s="549">
        <f t="shared" ref="BE33:BE41" si="2">IF(BG33="","",BE32+1)</f>
        <v>14</v>
      </c>
      <c r="BF33" s="549"/>
      <c r="BG33" s="550" t="str">
        <f>IF('各会計、関係団体の財政状況及び健全化判断比率'!B31="","",'各会計、関係団体の財政状況及び健全化判断比率'!B31)</f>
        <v>佐賀県産業用地造成事業特別会計</v>
      </c>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16</v>
      </c>
      <c r="CP33" s="549"/>
      <c r="CQ33" s="550" t="str">
        <f>IF('各会計、関係団体の財政状況及び健全化判断比率'!BS8="","",'各会計、関係団体の財政状況及び健全化判断比率'!BS8)</f>
        <v>佐賀県女性と生涯学習財団</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母子父子寡婦福祉資金特別会計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t="str">
        <f t="shared" si="1"/>
        <v/>
      </c>
      <c r="AN34" s="549"/>
      <c r="AO34" s="550"/>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17</v>
      </c>
      <c r="CP34" s="549"/>
      <c r="CQ34" s="550" t="str">
        <f>IF('各会計、関係団体の財政状況及び健全化判断比率'!BS9="","",'各会計、関係団体の財政状況及び健全化判断比率'!BS9)</f>
        <v>佐賀県地域福祉振興基金</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就農支援資金特別会計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t="str">
        <f t="shared" si="1"/>
        <v/>
      </c>
      <c r="AN35" s="549"/>
      <c r="AO35" s="550"/>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18</v>
      </c>
      <c r="CP35" s="549"/>
      <c r="CQ35" s="550" t="str">
        <f>IF('各会計、関係団体の財政状況及び健全化判断比率'!BS10="","",'各会計、関係団体の財政状況及び健全化判断比率'!BS10)</f>
        <v>佐賀県長寿社会振興財団</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小規模企業者等設備導入等事業支援特別会計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19</v>
      </c>
      <c r="CP36" s="549"/>
      <c r="CQ36" s="550" t="str">
        <f>IF('各会計、関係団体の財政状況及び健全化判断比率'!BS11="","",'各会計、関係団体の財政状況及び健全化判断比率'!BS11)</f>
        <v>佐賀県臓器バンク</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財政調整積立金特別会計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20</v>
      </c>
      <c r="CP37" s="549"/>
      <c r="CQ37" s="550" t="str">
        <f>IF('各会計、関係団体の財政状況及び健全化判断比率'!BS12="","",'各会計、関係団体の財政状況及び健全化判断比率'!BS12)</f>
        <v>佐賀県食鳥肉衛生協会</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証紙特別会計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21</v>
      </c>
      <c r="CP38" s="549"/>
      <c r="CQ38" s="550" t="str">
        <f>IF('各会計、関係団体の財政状況及び健全化判断比率'!BS13="","",'各会計、関係団体の財政状況及び健全化判断比率'!BS13)</f>
        <v>佐賀県芸術文化協会</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土地取得特別会計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22</v>
      </c>
      <c r="CP39" s="549"/>
      <c r="CQ39" s="550" t="str">
        <f>IF('各会計、関係団体の財政状況及び健全化判断比率'!BS14="","",'各会計、関係団体の財政状況及び健全化判断比率'!BS14)</f>
        <v>佐賀県産業振興機構</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林業改善資金特別会計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23</v>
      </c>
      <c r="CP40" s="549"/>
      <c r="CQ40" s="550" t="str">
        <f>IF('各会計、関係団体の財政状況及び健全化判断比率'!BS15="","",'各会計、関係団体の財政状況及び健全化判断比率'!BS15)</f>
        <v>佐賀県農業公社</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沿岸漁業改善資金特別会計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24</v>
      </c>
      <c r="CP41" s="549"/>
      <c r="CQ41" s="550" t="str">
        <f>IF('各会計、関係団体の財政状況及び健全化判断比率'!BS16="","",'各会計、関係団体の財政状況及び健全化判断比率'!BS16)</f>
        <v>佐賀県森林整備担い手育成基金</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6Se2oB4+cGeawovPp9Hlc1PgH9zwA1ohWcc6AbR6+lrjLr1IGFLf97IgqXJUd69KleFGwEcr9gzOOw/UmizqVA==" saltValue="gXnKxEWsI+tXDlteGgPQZ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513</v>
      </c>
      <c r="G33" s="17" t="s">
        <v>514</v>
      </c>
      <c r="H33" s="17" t="s">
        <v>515</v>
      </c>
      <c r="I33" s="17" t="s">
        <v>516</v>
      </c>
      <c r="J33" s="18" t="s">
        <v>517</v>
      </c>
      <c r="K33" s="10"/>
      <c r="L33" s="10"/>
      <c r="M33" s="10"/>
      <c r="N33" s="10"/>
      <c r="O33" s="10"/>
      <c r="P33" s="10"/>
    </row>
    <row r="34" spans="1:16" ht="39" customHeight="1" x14ac:dyDescent="0.2">
      <c r="A34" s="10"/>
      <c r="B34" s="19"/>
      <c r="C34" s="1112" t="s">
        <v>521</v>
      </c>
      <c r="D34" s="1112"/>
      <c r="E34" s="1113"/>
      <c r="F34" s="20">
        <v>3.54</v>
      </c>
      <c r="G34" s="21">
        <v>0.48</v>
      </c>
      <c r="H34" s="21">
        <v>4.12</v>
      </c>
      <c r="I34" s="21">
        <v>3.55</v>
      </c>
      <c r="J34" s="22">
        <v>2.19</v>
      </c>
      <c r="K34" s="10"/>
      <c r="L34" s="10"/>
      <c r="M34" s="10"/>
      <c r="N34" s="10"/>
      <c r="O34" s="10"/>
      <c r="P34" s="10"/>
    </row>
    <row r="35" spans="1:16" ht="39" customHeight="1" x14ac:dyDescent="0.2">
      <c r="A35" s="10"/>
      <c r="B35" s="23"/>
      <c r="C35" s="1108" t="s">
        <v>522</v>
      </c>
      <c r="D35" s="1108"/>
      <c r="E35" s="1109"/>
      <c r="F35" s="24">
        <v>0.79</v>
      </c>
      <c r="G35" s="25">
        <v>0.77</v>
      </c>
      <c r="H35" s="25">
        <v>0.78</v>
      </c>
      <c r="I35" s="25">
        <v>0.78</v>
      </c>
      <c r="J35" s="26">
        <v>0.75</v>
      </c>
      <c r="K35" s="10"/>
      <c r="L35" s="10"/>
      <c r="M35" s="10"/>
      <c r="N35" s="10"/>
      <c r="O35" s="10"/>
      <c r="P35" s="10"/>
    </row>
    <row r="36" spans="1:16" ht="39" customHeight="1" x14ac:dyDescent="0.2">
      <c r="A36" s="10"/>
      <c r="B36" s="23"/>
      <c r="C36" s="1108" t="s">
        <v>523</v>
      </c>
      <c r="D36" s="1108"/>
      <c r="E36" s="1109"/>
      <c r="F36" s="24">
        <v>1.62</v>
      </c>
      <c r="G36" s="25">
        <v>1.64</v>
      </c>
      <c r="H36" s="25">
        <v>0.37</v>
      </c>
      <c r="I36" s="25">
        <v>0.19</v>
      </c>
      <c r="J36" s="26">
        <v>0.22</v>
      </c>
      <c r="K36" s="10"/>
      <c r="L36" s="10"/>
      <c r="M36" s="10"/>
      <c r="N36" s="10"/>
      <c r="O36" s="10"/>
      <c r="P36" s="10"/>
    </row>
    <row r="37" spans="1:16" ht="39" customHeight="1" x14ac:dyDescent="0.2">
      <c r="A37" s="10"/>
      <c r="B37" s="23"/>
      <c r="C37" s="1108" t="s">
        <v>524</v>
      </c>
      <c r="D37" s="1108"/>
      <c r="E37" s="1109"/>
      <c r="F37" s="24">
        <v>0.22</v>
      </c>
      <c r="G37" s="25">
        <v>0.2</v>
      </c>
      <c r="H37" s="25">
        <v>0.19</v>
      </c>
      <c r="I37" s="25">
        <v>0.16</v>
      </c>
      <c r="J37" s="26">
        <v>0.11</v>
      </c>
      <c r="K37" s="10"/>
      <c r="L37" s="10"/>
      <c r="M37" s="10"/>
      <c r="N37" s="10"/>
      <c r="O37" s="10"/>
      <c r="P37" s="10"/>
    </row>
    <row r="38" spans="1:16" ht="39" customHeight="1" x14ac:dyDescent="0.2">
      <c r="A38" s="10"/>
      <c r="B38" s="23"/>
      <c r="C38" s="1108" t="s">
        <v>525</v>
      </c>
      <c r="D38" s="1108"/>
      <c r="E38" s="1109"/>
      <c r="F38" s="24">
        <v>0.03</v>
      </c>
      <c r="G38" s="25">
        <v>0.02</v>
      </c>
      <c r="H38" s="25">
        <v>0.03</v>
      </c>
      <c r="I38" s="25">
        <v>0.04</v>
      </c>
      <c r="J38" s="26">
        <v>0.03</v>
      </c>
      <c r="K38" s="10"/>
      <c r="L38" s="10"/>
      <c r="M38" s="10"/>
      <c r="N38" s="10"/>
      <c r="O38" s="10"/>
      <c r="P38" s="10"/>
    </row>
    <row r="39" spans="1:16" ht="39" customHeight="1" x14ac:dyDescent="0.2">
      <c r="A39" s="10"/>
      <c r="B39" s="23"/>
      <c r="C39" s="1108" t="s">
        <v>526</v>
      </c>
      <c r="D39" s="1108"/>
      <c r="E39" s="1109"/>
      <c r="F39" s="24">
        <v>0</v>
      </c>
      <c r="G39" s="25">
        <v>0</v>
      </c>
      <c r="H39" s="25">
        <v>0</v>
      </c>
      <c r="I39" s="25">
        <v>0</v>
      </c>
      <c r="J39" s="26">
        <v>0</v>
      </c>
      <c r="K39" s="10"/>
      <c r="L39" s="10"/>
      <c r="M39" s="10"/>
      <c r="N39" s="10"/>
      <c r="O39" s="10"/>
      <c r="P39" s="10"/>
    </row>
    <row r="40" spans="1:16" ht="39" customHeight="1" x14ac:dyDescent="0.2">
      <c r="A40" s="10"/>
      <c r="B40" s="23"/>
      <c r="C40" s="1108" t="s">
        <v>527</v>
      </c>
      <c r="D40" s="1108"/>
      <c r="E40" s="1109"/>
      <c r="F40" s="24">
        <v>0</v>
      </c>
      <c r="G40" s="25">
        <v>0</v>
      </c>
      <c r="H40" s="25">
        <v>0</v>
      </c>
      <c r="I40" s="25">
        <v>0</v>
      </c>
      <c r="J40" s="26">
        <v>0</v>
      </c>
      <c r="K40" s="10"/>
      <c r="L40" s="10"/>
      <c r="M40" s="10"/>
      <c r="N40" s="10"/>
      <c r="O40" s="10"/>
      <c r="P40" s="10"/>
    </row>
    <row r="41" spans="1:16" ht="39" customHeight="1" x14ac:dyDescent="0.2">
      <c r="A41" s="10"/>
      <c r="B41" s="23"/>
      <c r="C41" s="1108" t="s">
        <v>528</v>
      </c>
      <c r="D41" s="1108"/>
      <c r="E41" s="1109"/>
      <c r="F41" s="24">
        <v>0</v>
      </c>
      <c r="G41" s="25">
        <v>0</v>
      </c>
      <c r="H41" s="25">
        <v>0</v>
      </c>
      <c r="I41" s="25">
        <v>0</v>
      </c>
      <c r="J41" s="26">
        <v>0</v>
      </c>
      <c r="K41" s="10"/>
      <c r="L41" s="10"/>
      <c r="M41" s="10"/>
      <c r="N41" s="10"/>
      <c r="O41" s="10"/>
      <c r="P41" s="10"/>
    </row>
    <row r="42" spans="1:16" ht="39" customHeight="1" x14ac:dyDescent="0.2">
      <c r="A42" s="10"/>
      <c r="B42" s="27"/>
      <c r="C42" s="1108" t="s">
        <v>529</v>
      </c>
      <c r="D42" s="1108"/>
      <c r="E42" s="1109"/>
      <c r="F42" s="24" t="s">
        <v>474</v>
      </c>
      <c r="G42" s="25" t="s">
        <v>474</v>
      </c>
      <c r="H42" s="25" t="s">
        <v>474</v>
      </c>
      <c r="I42" s="25" t="s">
        <v>474</v>
      </c>
      <c r="J42" s="26" t="s">
        <v>474</v>
      </c>
      <c r="K42" s="10"/>
      <c r="L42" s="10"/>
      <c r="M42" s="10"/>
      <c r="N42" s="10"/>
      <c r="O42" s="10"/>
      <c r="P42" s="10"/>
    </row>
    <row r="43" spans="1:16" ht="39" customHeight="1" thickBot="1" x14ac:dyDescent="0.25">
      <c r="A43" s="10"/>
      <c r="B43" s="28"/>
      <c r="C43" s="1110" t="s">
        <v>530</v>
      </c>
      <c r="D43" s="1110"/>
      <c r="E43" s="1111"/>
      <c r="F43" s="29">
        <v>0.48</v>
      </c>
      <c r="G43" s="30">
        <v>0.42</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eUyD5Q9G/M/dakMqhE053V3q07uUfK+g6iWMqLQb0Kfgu7dv5QB59bUz6859liuE6RsqAxIwUKZKjkk3f6G9PQ==" saltValue="bktrxE3w8dH+Q/YNqMZm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513</v>
      </c>
      <c r="L44" s="42" t="s">
        <v>514</v>
      </c>
      <c r="M44" s="42" t="s">
        <v>515</v>
      </c>
      <c r="N44" s="42" t="s">
        <v>516</v>
      </c>
      <c r="O44" s="43" t="s">
        <v>517</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58255</v>
      </c>
      <c r="L45" s="46">
        <v>58153</v>
      </c>
      <c r="M45" s="46">
        <v>57984</v>
      </c>
      <c r="N45" s="46">
        <v>59848</v>
      </c>
      <c r="O45" s="47">
        <v>60150</v>
      </c>
      <c r="P45" s="34"/>
      <c r="Q45" s="34"/>
      <c r="R45" s="34"/>
      <c r="S45" s="34"/>
      <c r="T45" s="34"/>
      <c r="U45" s="34"/>
    </row>
    <row r="46" spans="1:21" ht="30.75" customHeight="1" x14ac:dyDescent="0.2">
      <c r="A46" s="34"/>
      <c r="B46" s="1116"/>
      <c r="C46" s="1117"/>
      <c r="D46" s="48"/>
      <c r="E46" s="1122" t="s">
        <v>12</v>
      </c>
      <c r="F46" s="1122"/>
      <c r="G46" s="1122"/>
      <c r="H46" s="1122"/>
      <c r="I46" s="1122"/>
      <c r="J46" s="1123"/>
      <c r="K46" s="49" t="s">
        <v>474</v>
      </c>
      <c r="L46" s="50" t="s">
        <v>474</v>
      </c>
      <c r="M46" s="50" t="s">
        <v>474</v>
      </c>
      <c r="N46" s="50" t="s">
        <v>474</v>
      </c>
      <c r="O46" s="51">
        <v>298</v>
      </c>
      <c r="P46" s="34"/>
      <c r="Q46" s="34"/>
      <c r="R46" s="34"/>
      <c r="S46" s="34"/>
      <c r="T46" s="34"/>
      <c r="U46" s="34"/>
    </row>
    <row r="47" spans="1:21" ht="30.75" customHeight="1" x14ac:dyDescent="0.2">
      <c r="A47" s="34"/>
      <c r="B47" s="1116"/>
      <c r="C47" s="1117"/>
      <c r="D47" s="48"/>
      <c r="E47" s="1122" t="s">
        <v>13</v>
      </c>
      <c r="F47" s="1122"/>
      <c r="G47" s="1122"/>
      <c r="H47" s="1122"/>
      <c r="I47" s="1122"/>
      <c r="J47" s="1123"/>
      <c r="K47" s="49">
        <v>2333</v>
      </c>
      <c r="L47" s="50">
        <v>2750</v>
      </c>
      <c r="M47" s="50">
        <v>3083</v>
      </c>
      <c r="N47" s="50">
        <v>3192</v>
      </c>
      <c r="O47" s="51">
        <v>3583</v>
      </c>
      <c r="P47" s="34"/>
      <c r="Q47" s="34"/>
      <c r="R47" s="34"/>
      <c r="S47" s="34"/>
      <c r="T47" s="34"/>
      <c r="U47" s="34"/>
    </row>
    <row r="48" spans="1:21" ht="30.75" customHeight="1" x14ac:dyDescent="0.2">
      <c r="A48" s="34"/>
      <c r="B48" s="1116"/>
      <c r="C48" s="1117"/>
      <c r="D48" s="48"/>
      <c r="E48" s="1122" t="s">
        <v>14</v>
      </c>
      <c r="F48" s="1122"/>
      <c r="G48" s="1122"/>
      <c r="H48" s="1122"/>
      <c r="I48" s="1122"/>
      <c r="J48" s="1123"/>
      <c r="K48" s="49" t="s">
        <v>474</v>
      </c>
      <c r="L48" s="50">
        <v>0</v>
      </c>
      <c r="M48" s="50">
        <v>0</v>
      </c>
      <c r="N48" s="50">
        <v>8</v>
      </c>
      <c r="O48" s="51">
        <v>14</v>
      </c>
      <c r="P48" s="34"/>
      <c r="Q48" s="34"/>
      <c r="R48" s="34"/>
      <c r="S48" s="34"/>
      <c r="T48" s="34"/>
      <c r="U48" s="34"/>
    </row>
    <row r="49" spans="1:21" ht="30.75" customHeight="1" x14ac:dyDescent="0.2">
      <c r="A49" s="34"/>
      <c r="B49" s="1116"/>
      <c r="C49" s="1117"/>
      <c r="D49" s="48"/>
      <c r="E49" s="1122" t="s">
        <v>15</v>
      </c>
      <c r="F49" s="1122"/>
      <c r="G49" s="1122"/>
      <c r="H49" s="1122"/>
      <c r="I49" s="1122"/>
      <c r="J49" s="1123"/>
      <c r="K49" s="49" t="s">
        <v>474</v>
      </c>
      <c r="L49" s="50" t="s">
        <v>474</v>
      </c>
      <c r="M49" s="50" t="s">
        <v>474</v>
      </c>
      <c r="N49" s="50" t="s">
        <v>474</v>
      </c>
      <c r="O49" s="51" t="s">
        <v>474</v>
      </c>
      <c r="P49" s="34"/>
      <c r="Q49" s="34"/>
      <c r="R49" s="34"/>
      <c r="S49" s="34"/>
      <c r="T49" s="34"/>
      <c r="U49" s="34"/>
    </row>
    <row r="50" spans="1:21" ht="30.75" customHeight="1" x14ac:dyDescent="0.2">
      <c r="A50" s="34"/>
      <c r="B50" s="1116"/>
      <c r="C50" s="1117"/>
      <c r="D50" s="48"/>
      <c r="E50" s="1122" t="s">
        <v>16</v>
      </c>
      <c r="F50" s="1122"/>
      <c r="G50" s="1122"/>
      <c r="H50" s="1122"/>
      <c r="I50" s="1122"/>
      <c r="J50" s="1123"/>
      <c r="K50" s="49">
        <v>911</v>
      </c>
      <c r="L50" s="50">
        <v>681</v>
      </c>
      <c r="M50" s="50">
        <v>376</v>
      </c>
      <c r="N50" s="50">
        <v>274</v>
      </c>
      <c r="O50" s="51">
        <v>233</v>
      </c>
      <c r="P50" s="34"/>
      <c r="Q50" s="34"/>
      <c r="R50" s="34"/>
      <c r="S50" s="34"/>
      <c r="T50" s="34"/>
      <c r="U50" s="34"/>
    </row>
    <row r="51" spans="1:21" ht="30.75" customHeight="1" x14ac:dyDescent="0.2">
      <c r="A51" s="34"/>
      <c r="B51" s="1118"/>
      <c r="C51" s="1119"/>
      <c r="D51" s="52"/>
      <c r="E51" s="1122" t="s">
        <v>17</v>
      </c>
      <c r="F51" s="1122"/>
      <c r="G51" s="1122"/>
      <c r="H51" s="1122"/>
      <c r="I51" s="1122"/>
      <c r="J51" s="1123"/>
      <c r="K51" s="49">
        <v>9</v>
      </c>
      <c r="L51" s="50">
        <v>2</v>
      </c>
      <c r="M51" s="50">
        <v>1</v>
      </c>
      <c r="N51" s="50">
        <v>29</v>
      </c>
      <c r="O51" s="51">
        <v>1</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43168</v>
      </c>
      <c r="L52" s="50">
        <v>40865</v>
      </c>
      <c r="M52" s="50">
        <v>39530</v>
      </c>
      <c r="N52" s="50">
        <v>38922</v>
      </c>
      <c r="O52" s="51">
        <v>36488</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18340</v>
      </c>
      <c r="L53" s="55">
        <v>20721</v>
      </c>
      <c r="M53" s="55">
        <v>21914</v>
      </c>
      <c r="N53" s="55">
        <v>24429</v>
      </c>
      <c r="O53" s="56">
        <v>27791</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531</v>
      </c>
      <c r="P55" s="34"/>
      <c r="Q55" s="34"/>
      <c r="R55" s="34"/>
      <c r="S55" s="34"/>
      <c r="T55" s="34"/>
      <c r="U55" s="34"/>
    </row>
    <row r="56" spans="1:21" ht="30.75" customHeight="1" thickBot="1" x14ac:dyDescent="0.3">
      <c r="A56" s="34"/>
      <c r="B56" s="60"/>
      <c r="C56" s="61"/>
      <c r="D56" s="61"/>
      <c r="E56" s="62"/>
      <c r="F56" s="62"/>
      <c r="G56" s="62"/>
      <c r="H56" s="62"/>
      <c r="I56" s="62"/>
      <c r="J56" s="63" t="s">
        <v>3</v>
      </c>
      <c r="K56" s="64" t="s">
        <v>532</v>
      </c>
      <c r="L56" s="65" t="s">
        <v>533</v>
      </c>
      <c r="M56" s="65" t="s">
        <v>534</v>
      </c>
      <c r="N56" s="65" t="s">
        <v>535</v>
      </c>
      <c r="O56" s="66" t="s">
        <v>536</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v>0</v>
      </c>
      <c r="L57" s="68">
        <v>0</v>
      </c>
      <c r="M57" s="68">
        <v>0</v>
      </c>
      <c r="N57" s="68">
        <v>0</v>
      </c>
      <c r="O57" s="69">
        <v>3333</v>
      </c>
      <c r="P57" s="34"/>
      <c r="Q57" s="34"/>
      <c r="R57" s="34"/>
      <c r="S57" s="34"/>
      <c r="T57" s="34"/>
      <c r="U57" s="34"/>
    </row>
    <row r="58" spans="1:21" ht="30.75" customHeight="1" x14ac:dyDescent="0.2">
      <c r="A58" s="34"/>
      <c r="B58" s="1132"/>
      <c r="C58" s="1133"/>
      <c r="D58" s="1139" t="s">
        <v>26</v>
      </c>
      <c r="E58" s="1140"/>
      <c r="F58" s="1140"/>
      <c r="G58" s="1140"/>
      <c r="H58" s="1140"/>
      <c r="I58" s="1140"/>
      <c r="J58" s="1141"/>
      <c r="K58" s="70">
        <v>3529</v>
      </c>
      <c r="L58" s="71">
        <v>5882</v>
      </c>
      <c r="M58" s="71">
        <v>9164</v>
      </c>
      <c r="N58" s="71">
        <v>13230</v>
      </c>
      <c r="O58" s="72">
        <v>15328</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7000</v>
      </c>
      <c r="L59" s="74">
        <v>9333</v>
      </c>
      <c r="M59" s="74">
        <v>12083</v>
      </c>
      <c r="N59" s="74">
        <v>15875</v>
      </c>
      <c r="O59" s="75">
        <v>15249</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b7RgRwtAQ3l5hUh1q5gwcu7N3BmzIhRsNBpp4XTPtXEQilqBh8XTR/UXUDIzGG4v6uFMgEwED+dXVarRUz0U4g==" saltValue="k9b0Owl7ZQDBQnsAB9k8Gg=="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513</v>
      </c>
      <c r="J40" s="336" t="s">
        <v>514</v>
      </c>
      <c r="K40" s="336" t="s">
        <v>515</v>
      </c>
      <c r="L40" s="336" t="s">
        <v>516</v>
      </c>
      <c r="M40" s="337" t="s">
        <v>517</v>
      </c>
    </row>
    <row r="41" spans="2:13" ht="27.75" customHeight="1" x14ac:dyDescent="0.2">
      <c r="B41" s="1145" t="s">
        <v>30</v>
      </c>
      <c r="C41" s="1146"/>
      <c r="D41" s="85"/>
      <c r="E41" s="1151" t="s">
        <v>31</v>
      </c>
      <c r="F41" s="1151"/>
      <c r="G41" s="1151"/>
      <c r="H41" s="1152"/>
      <c r="I41" s="338">
        <v>727236</v>
      </c>
      <c r="J41" s="339">
        <v>752966</v>
      </c>
      <c r="K41" s="339">
        <v>774249</v>
      </c>
      <c r="L41" s="339">
        <v>765466</v>
      </c>
      <c r="M41" s="340">
        <v>753835</v>
      </c>
    </row>
    <row r="42" spans="2:13" ht="27.75" customHeight="1" x14ac:dyDescent="0.2">
      <c r="B42" s="1147"/>
      <c r="C42" s="1148"/>
      <c r="D42" s="86"/>
      <c r="E42" s="1153" t="s">
        <v>32</v>
      </c>
      <c r="F42" s="1153"/>
      <c r="G42" s="1153"/>
      <c r="H42" s="1154"/>
      <c r="I42" s="341">
        <v>1694</v>
      </c>
      <c r="J42" s="342">
        <v>1085</v>
      </c>
      <c r="K42" s="342">
        <v>775</v>
      </c>
      <c r="L42" s="342">
        <v>593</v>
      </c>
      <c r="M42" s="343">
        <v>445</v>
      </c>
    </row>
    <row r="43" spans="2:13" ht="27.75" customHeight="1" x14ac:dyDescent="0.2">
      <c r="B43" s="1147"/>
      <c r="C43" s="1148"/>
      <c r="D43" s="86"/>
      <c r="E43" s="1153" t="s">
        <v>33</v>
      </c>
      <c r="F43" s="1153"/>
      <c r="G43" s="1153"/>
      <c r="H43" s="1154"/>
      <c r="I43" s="341" t="s">
        <v>474</v>
      </c>
      <c r="J43" s="342" t="s">
        <v>474</v>
      </c>
      <c r="K43" s="342" t="s">
        <v>474</v>
      </c>
      <c r="L43" s="342" t="s">
        <v>474</v>
      </c>
      <c r="M43" s="343" t="s">
        <v>474</v>
      </c>
    </row>
    <row r="44" spans="2:13" ht="27.75" customHeight="1" x14ac:dyDescent="0.2">
      <c r="B44" s="1147"/>
      <c r="C44" s="1148"/>
      <c r="D44" s="86"/>
      <c r="E44" s="1153" t="s">
        <v>34</v>
      </c>
      <c r="F44" s="1153"/>
      <c r="G44" s="1153"/>
      <c r="H44" s="1154"/>
      <c r="I44" s="341" t="s">
        <v>474</v>
      </c>
      <c r="J44" s="342" t="s">
        <v>474</v>
      </c>
      <c r="K44" s="342" t="s">
        <v>474</v>
      </c>
      <c r="L44" s="342" t="s">
        <v>474</v>
      </c>
      <c r="M44" s="343" t="s">
        <v>474</v>
      </c>
    </row>
    <row r="45" spans="2:13" ht="27.75" customHeight="1" x14ac:dyDescent="0.2">
      <c r="B45" s="1147"/>
      <c r="C45" s="1148"/>
      <c r="D45" s="86"/>
      <c r="E45" s="1153" t="s">
        <v>35</v>
      </c>
      <c r="F45" s="1153"/>
      <c r="G45" s="1153"/>
      <c r="H45" s="1154"/>
      <c r="I45" s="341">
        <v>102958</v>
      </c>
      <c r="J45" s="342">
        <v>97549</v>
      </c>
      <c r="K45" s="342">
        <v>95960</v>
      </c>
      <c r="L45" s="342">
        <v>96719</v>
      </c>
      <c r="M45" s="343">
        <v>94564</v>
      </c>
    </row>
    <row r="46" spans="2:13" ht="27.75" customHeight="1" x14ac:dyDescent="0.2">
      <c r="B46" s="1147"/>
      <c r="C46" s="1148"/>
      <c r="D46" s="87"/>
      <c r="E46" s="1155" t="s">
        <v>36</v>
      </c>
      <c r="F46" s="1155"/>
      <c r="G46" s="1155"/>
      <c r="H46" s="1156"/>
      <c r="I46" s="341">
        <v>460</v>
      </c>
      <c r="J46" s="342">
        <v>304</v>
      </c>
      <c r="K46" s="342">
        <v>388</v>
      </c>
      <c r="L46" s="342">
        <v>370</v>
      </c>
      <c r="M46" s="343">
        <v>562</v>
      </c>
    </row>
    <row r="47" spans="2:13" ht="27.75" customHeight="1" x14ac:dyDescent="0.2">
      <c r="B47" s="1147"/>
      <c r="C47" s="1148"/>
      <c r="D47" s="88"/>
      <c r="E47" s="1157" t="s">
        <v>37</v>
      </c>
      <c r="F47" s="1158"/>
      <c r="G47" s="1158"/>
      <c r="H47" s="1159"/>
      <c r="I47" s="341" t="s">
        <v>474</v>
      </c>
      <c r="J47" s="342" t="s">
        <v>474</v>
      </c>
      <c r="K47" s="342" t="s">
        <v>474</v>
      </c>
      <c r="L47" s="342" t="s">
        <v>474</v>
      </c>
      <c r="M47" s="343" t="s">
        <v>474</v>
      </c>
    </row>
    <row r="48" spans="2:13" ht="27.75" customHeight="1" x14ac:dyDescent="0.2">
      <c r="B48" s="1147"/>
      <c r="C48" s="1148"/>
      <c r="D48" s="86"/>
      <c r="E48" s="1153" t="s">
        <v>38</v>
      </c>
      <c r="F48" s="1153"/>
      <c r="G48" s="1153"/>
      <c r="H48" s="1154"/>
      <c r="I48" s="341" t="s">
        <v>474</v>
      </c>
      <c r="J48" s="342" t="s">
        <v>474</v>
      </c>
      <c r="K48" s="342" t="s">
        <v>474</v>
      </c>
      <c r="L48" s="342" t="s">
        <v>474</v>
      </c>
      <c r="M48" s="343" t="s">
        <v>474</v>
      </c>
    </row>
    <row r="49" spans="2:13" ht="27.75" customHeight="1" x14ac:dyDescent="0.2">
      <c r="B49" s="1149"/>
      <c r="C49" s="1150"/>
      <c r="D49" s="86"/>
      <c r="E49" s="1153" t="s">
        <v>39</v>
      </c>
      <c r="F49" s="1153"/>
      <c r="G49" s="1153"/>
      <c r="H49" s="1154"/>
      <c r="I49" s="341" t="s">
        <v>474</v>
      </c>
      <c r="J49" s="342">
        <v>412</v>
      </c>
      <c r="K49" s="342" t="s">
        <v>474</v>
      </c>
      <c r="L49" s="342" t="s">
        <v>474</v>
      </c>
      <c r="M49" s="343" t="s">
        <v>474</v>
      </c>
    </row>
    <row r="50" spans="2:13" ht="27.75" customHeight="1" x14ac:dyDescent="0.2">
      <c r="B50" s="1160" t="s">
        <v>40</v>
      </c>
      <c r="C50" s="1161"/>
      <c r="D50" s="89"/>
      <c r="E50" s="1153" t="s">
        <v>41</v>
      </c>
      <c r="F50" s="1153"/>
      <c r="G50" s="1153"/>
      <c r="H50" s="1154"/>
      <c r="I50" s="341">
        <v>62336</v>
      </c>
      <c r="J50" s="342">
        <v>78774</v>
      </c>
      <c r="K50" s="342">
        <v>83749</v>
      </c>
      <c r="L50" s="342">
        <v>89025</v>
      </c>
      <c r="M50" s="343">
        <v>80557</v>
      </c>
    </row>
    <row r="51" spans="2:13" ht="27.75" customHeight="1" x14ac:dyDescent="0.2">
      <c r="B51" s="1147"/>
      <c r="C51" s="1148"/>
      <c r="D51" s="86"/>
      <c r="E51" s="1153" t="s">
        <v>42</v>
      </c>
      <c r="F51" s="1153"/>
      <c r="G51" s="1153"/>
      <c r="H51" s="1154"/>
      <c r="I51" s="341">
        <v>13048</v>
      </c>
      <c r="J51" s="342">
        <v>13473</v>
      </c>
      <c r="K51" s="342">
        <v>12642</v>
      </c>
      <c r="L51" s="342">
        <v>13236</v>
      </c>
      <c r="M51" s="343">
        <v>13608</v>
      </c>
    </row>
    <row r="52" spans="2:13" ht="27.75" customHeight="1" x14ac:dyDescent="0.2">
      <c r="B52" s="1149"/>
      <c r="C52" s="1150"/>
      <c r="D52" s="86"/>
      <c r="E52" s="1153" t="s">
        <v>43</v>
      </c>
      <c r="F52" s="1153"/>
      <c r="G52" s="1153"/>
      <c r="H52" s="1154"/>
      <c r="I52" s="341">
        <v>493511</v>
      </c>
      <c r="J52" s="342">
        <v>488386</v>
      </c>
      <c r="K52" s="342">
        <v>471732</v>
      </c>
      <c r="L52" s="342">
        <v>449677</v>
      </c>
      <c r="M52" s="343">
        <v>427999</v>
      </c>
    </row>
    <row r="53" spans="2:13" ht="27.75" customHeight="1" thickBot="1" x14ac:dyDescent="0.25">
      <c r="B53" s="1162" t="s">
        <v>20</v>
      </c>
      <c r="C53" s="1163"/>
      <c r="D53" s="90"/>
      <c r="E53" s="1164" t="s">
        <v>44</v>
      </c>
      <c r="F53" s="1164"/>
      <c r="G53" s="1164"/>
      <c r="H53" s="1165"/>
      <c r="I53" s="344">
        <v>263453</v>
      </c>
      <c r="J53" s="345">
        <v>271683</v>
      </c>
      <c r="K53" s="345">
        <v>303250</v>
      </c>
      <c r="L53" s="345">
        <v>311209</v>
      </c>
      <c r="M53" s="346">
        <v>327242</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ALwN85bRbn/i/2AVw+/iwBm5TueoAQAlZOb2rQhyc+nRFR9W8uz0ca6qzci8Pogf1URNC3H2KThyd/eW/feU4w==" saltValue="lpL0IYtFNQpE2+fRGhdR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515</v>
      </c>
      <c r="G54" s="98" t="s">
        <v>516</v>
      </c>
      <c r="H54" s="99" t="s">
        <v>517</v>
      </c>
    </row>
    <row r="55" spans="2:8" ht="52.5" customHeight="1" x14ac:dyDescent="0.2">
      <c r="B55" s="100"/>
      <c r="C55" s="1171" t="s">
        <v>46</v>
      </c>
      <c r="D55" s="1171"/>
      <c r="E55" s="1172"/>
      <c r="F55" s="347">
        <v>18004</v>
      </c>
      <c r="G55" s="347">
        <v>17797</v>
      </c>
      <c r="H55" s="348">
        <v>17483</v>
      </c>
    </row>
    <row r="56" spans="2:8" ht="52.5" customHeight="1" x14ac:dyDescent="0.2">
      <c r="B56" s="101"/>
      <c r="C56" s="1173" t="s">
        <v>47</v>
      </c>
      <c r="D56" s="1173"/>
      <c r="E56" s="1174"/>
      <c r="F56" s="349">
        <v>15929</v>
      </c>
      <c r="G56" s="349">
        <v>17166</v>
      </c>
      <c r="H56" s="350">
        <v>18854</v>
      </c>
    </row>
    <row r="57" spans="2:8" ht="53.25" customHeight="1" x14ac:dyDescent="0.2">
      <c r="B57" s="101"/>
      <c r="C57" s="1175" t="s">
        <v>48</v>
      </c>
      <c r="D57" s="1175"/>
      <c r="E57" s="1176"/>
      <c r="F57" s="351">
        <v>38801</v>
      </c>
      <c r="G57" s="351">
        <v>40493</v>
      </c>
      <c r="H57" s="352">
        <v>27717</v>
      </c>
    </row>
    <row r="58" spans="2:8" ht="45.75" customHeight="1" x14ac:dyDescent="0.2">
      <c r="B58" s="102"/>
      <c r="C58" s="1166" t="s">
        <v>569</v>
      </c>
      <c r="D58" s="1167"/>
      <c r="E58" s="1168"/>
      <c r="F58" s="353">
        <v>11841</v>
      </c>
      <c r="G58" s="353">
        <v>12044</v>
      </c>
      <c r="H58" s="354">
        <v>11156</v>
      </c>
    </row>
    <row r="59" spans="2:8" ht="45.75" customHeight="1" x14ac:dyDescent="0.2">
      <c r="B59" s="102"/>
      <c r="C59" s="1166" t="s">
        <v>565</v>
      </c>
      <c r="D59" s="1167"/>
      <c r="E59" s="1168"/>
      <c r="F59" s="353">
        <v>9743</v>
      </c>
      <c r="G59" s="353">
        <v>10887</v>
      </c>
      <c r="H59" s="354">
        <v>3121</v>
      </c>
    </row>
    <row r="60" spans="2:8" ht="45.75" customHeight="1" x14ac:dyDescent="0.2">
      <c r="B60" s="102"/>
      <c r="C60" s="1166" t="s">
        <v>566</v>
      </c>
      <c r="D60" s="1167"/>
      <c r="E60" s="1168"/>
      <c r="F60" s="353">
        <v>3156</v>
      </c>
      <c r="G60" s="353">
        <v>2632</v>
      </c>
      <c r="H60" s="354">
        <v>1889</v>
      </c>
    </row>
    <row r="61" spans="2:8" ht="45.75" customHeight="1" x14ac:dyDescent="0.2">
      <c r="B61" s="102"/>
      <c r="C61" s="1166" t="s">
        <v>567</v>
      </c>
      <c r="D61" s="1167"/>
      <c r="E61" s="1168"/>
      <c r="F61" s="353">
        <v>1659</v>
      </c>
      <c r="G61" s="353">
        <v>1660</v>
      </c>
      <c r="H61" s="354">
        <v>1660</v>
      </c>
    </row>
    <row r="62" spans="2:8" ht="45.75" customHeight="1" thickBot="1" x14ac:dyDescent="0.25">
      <c r="B62" s="103"/>
      <c r="C62" s="1166" t="s">
        <v>568</v>
      </c>
      <c r="D62" s="1167"/>
      <c r="E62" s="1168"/>
      <c r="F62" s="355">
        <v>2275</v>
      </c>
      <c r="G62" s="355">
        <v>1600</v>
      </c>
      <c r="H62" s="356">
        <v>1398</v>
      </c>
    </row>
    <row r="63" spans="2:8" ht="52.5" customHeight="1" thickBot="1" x14ac:dyDescent="0.25">
      <c r="B63" s="104"/>
      <c r="C63" s="1169" t="s">
        <v>49</v>
      </c>
      <c r="D63" s="1169"/>
      <c r="E63" s="1170"/>
      <c r="F63" s="357">
        <v>72734</v>
      </c>
      <c r="G63" s="357">
        <v>75456</v>
      </c>
      <c r="H63" s="358">
        <v>64054</v>
      </c>
    </row>
    <row r="64" spans="2:8" ht="13" x14ac:dyDescent="0.2"/>
  </sheetData>
  <sheetProtection algorithmName="SHA-512" hashValue="5+P4gsQrpJ6kMf8OFnKq9vrcW2bSBpuWbA3M32SjLwuEx+vWqPe6/KlmPXlHbpWx5bLeZ2rQNCCrhZl6hQn2VQ==" saltValue="GcqQm/nLm0h7fnznNd2c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506</v>
      </c>
      <c r="B3" s="120"/>
      <c r="C3" s="121"/>
      <c r="D3" s="122">
        <v>146166</v>
      </c>
      <c r="E3" s="123"/>
      <c r="F3" s="124">
        <v>122371</v>
      </c>
      <c r="G3" s="125"/>
      <c r="H3" s="126"/>
    </row>
    <row r="4" spans="1:8" x14ac:dyDescent="0.2">
      <c r="A4" s="127"/>
      <c r="B4" s="128"/>
      <c r="C4" s="129"/>
      <c r="D4" s="130">
        <v>62189</v>
      </c>
      <c r="E4" s="131"/>
      <c r="F4" s="132">
        <v>28038</v>
      </c>
      <c r="G4" s="133"/>
      <c r="H4" s="134"/>
    </row>
    <row r="5" spans="1:8" x14ac:dyDescent="0.2">
      <c r="A5" s="115" t="s">
        <v>508</v>
      </c>
      <c r="B5" s="120"/>
      <c r="C5" s="121"/>
      <c r="D5" s="122">
        <v>157479</v>
      </c>
      <c r="E5" s="123"/>
      <c r="F5" s="124">
        <v>125393</v>
      </c>
      <c r="G5" s="125"/>
      <c r="H5" s="126"/>
    </row>
    <row r="6" spans="1:8" x14ac:dyDescent="0.2">
      <c r="A6" s="127"/>
      <c r="B6" s="128"/>
      <c r="C6" s="129"/>
      <c r="D6" s="130">
        <v>69018</v>
      </c>
      <c r="E6" s="131"/>
      <c r="F6" s="132">
        <v>28054</v>
      </c>
      <c r="G6" s="133"/>
      <c r="H6" s="134"/>
    </row>
    <row r="7" spans="1:8" x14ac:dyDescent="0.2">
      <c r="A7" s="115" t="s">
        <v>509</v>
      </c>
      <c r="B7" s="120"/>
      <c r="C7" s="121"/>
      <c r="D7" s="122">
        <v>164078</v>
      </c>
      <c r="E7" s="123"/>
      <c r="F7" s="124">
        <v>115991</v>
      </c>
      <c r="G7" s="125"/>
      <c r="H7" s="126"/>
    </row>
    <row r="8" spans="1:8" x14ac:dyDescent="0.2">
      <c r="A8" s="127"/>
      <c r="B8" s="128"/>
      <c r="C8" s="129"/>
      <c r="D8" s="130">
        <v>77861</v>
      </c>
      <c r="E8" s="131"/>
      <c r="F8" s="132">
        <v>28546</v>
      </c>
      <c r="G8" s="133"/>
      <c r="H8" s="134"/>
    </row>
    <row r="9" spans="1:8" x14ac:dyDescent="0.2">
      <c r="A9" s="115" t="s">
        <v>510</v>
      </c>
      <c r="B9" s="120"/>
      <c r="C9" s="121"/>
      <c r="D9" s="122">
        <v>127377</v>
      </c>
      <c r="E9" s="123"/>
      <c r="F9" s="124">
        <v>118517</v>
      </c>
      <c r="G9" s="125"/>
      <c r="H9" s="126"/>
    </row>
    <row r="10" spans="1:8" x14ac:dyDescent="0.2">
      <c r="A10" s="127"/>
      <c r="B10" s="128"/>
      <c r="C10" s="129"/>
      <c r="D10" s="130">
        <v>47516</v>
      </c>
      <c r="E10" s="131"/>
      <c r="F10" s="132">
        <v>30926</v>
      </c>
      <c r="G10" s="133"/>
      <c r="H10" s="134"/>
    </row>
    <row r="11" spans="1:8" x14ac:dyDescent="0.2">
      <c r="A11" s="115" t="s">
        <v>511</v>
      </c>
      <c r="B11" s="120"/>
      <c r="C11" s="121"/>
      <c r="D11" s="122">
        <v>123886</v>
      </c>
      <c r="E11" s="123"/>
      <c r="F11" s="124">
        <v>117465</v>
      </c>
      <c r="G11" s="125"/>
      <c r="H11" s="126"/>
    </row>
    <row r="12" spans="1:8" x14ac:dyDescent="0.2">
      <c r="A12" s="127"/>
      <c r="B12" s="128"/>
      <c r="C12" s="135"/>
      <c r="D12" s="130">
        <v>51353</v>
      </c>
      <c r="E12" s="131"/>
      <c r="F12" s="132">
        <v>29995</v>
      </c>
      <c r="G12" s="133"/>
      <c r="H12" s="134"/>
    </row>
    <row r="13" spans="1:8" x14ac:dyDescent="0.2">
      <c r="A13" s="115"/>
      <c r="B13" s="120"/>
      <c r="C13" s="121"/>
      <c r="D13" s="122">
        <v>143797</v>
      </c>
      <c r="E13" s="123"/>
      <c r="F13" s="124">
        <v>119947</v>
      </c>
      <c r="G13" s="136"/>
      <c r="H13" s="126"/>
    </row>
    <row r="14" spans="1:8" x14ac:dyDescent="0.2">
      <c r="A14" s="127"/>
      <c r="B14" s="128"/>
      <c r="C14" s="129"/>
      <c r="D14" s="130">
        <v>61587</v>
      </c>
      <c r="E14" s="131"/>
      <c r="F14" s="132">
        <v>29112</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3.58</v>
      </c>
      <c r="C19" s="137">
        <f>ROUND(VALUE(SUBSTITUTE(実質収支比率等に係る経年分析!G$48,"▲","-")),2)</f>
        <v>0.51</v>
      </c>
      <c r="D19" s="137">
        <f>ROUND(VALUE(SUBSTITUTE(実質収支比率等に係る経年分析!H$48,"▲","-")),2)</f>
        <v>4.17</v>
      </c>
      <c r="E19" s="137">
        <f>ROUND(VALUE(SUBSTITUTE(実質収支比率等に係る経年分析!I$48,"▲","-")),2)</f>
        <v>3.6</v>
      </c>
      <c r="F19" s="137">
        <f>ROUND(VALUE(SUBSTITUTE(実質収支比率等に係る経年分析!J$48,"▲","-")),2)</f>
        <v>2.23</v>
      </c>
    </row>
    <row r="20" spans="1:11" x14ac:dyDescent="0.2">
      <c r="A20" s="137" t="s">
        <v>54</v>
      </c>
      <c r="B20" s="137">
        <f>ROUND(VALUE(SUBSTITUTE(実質収支比率等に係る経年分析!F$47,"▲","-")),2)</f>
        <v>6.78</v>
      </c>
      <c r="C20" s="137">
        <f>ROUND(VALUE(SUBSTITUTE(実質収支比率等に係る経年分析!G$47,"▲","-")),2)</f>
        <v>6.89</v>
      </c>
      <c r="D20" s="137">
        <f>ROUND(VALUE(SUBSTITUTE(実質収支比率等に係る経年分析!H$47,"▲","-")),2)</f>
        <v>6.77</v>
      </c>
      <c r="E20" s="137">
        <f>ROUND(VALUE(SUBSTITUTE(実質収支比率等に係る経年分析!I$47,"▲","-")),2)</f>
        <v>6.65</v>
      </c>
      <c r="F20" s="137">
        <f>ROUND(VALUE(SUBSTITUTE(実質収支比率等に係る経年分析!J$47,"▲","-")),2)</f>
        <v>6.38</v>
      </c>
    </row>
    <row r="21" spans="1:11" x14ac:dyDescent="0.2">
      <c r="A21" s="137" t="s">
        <v>55</v>
      </c>
      <c r="B21" s="137">
        <f>IF(ISNUMBER(VALUE(SUBSTITUTE(実質収支比率等に係る経年分析!F$49,"▲","-"))),ROUND(VALUE(SUBSTITUTE(実質収支比率等に係る経年分析!F$49,"▲","-")),2),NA())</f>
        <v>1.76</v>
      </c>
      <c r="C21" s="137">
        <f>IF(ISNUMBER(VALUE(SUBSTITUTE(実質収支比率等に係る経年分析!G$49,"▲","-"))),ROUND(VALUE(SUBSTITUTE(実質収支比率等に係る経年分析!G$49,"▲","-")),2),NA())</f>
        <v>-2.56</v>
      </c>
      <c r="D21" s="137">
        <f>IF(ISNUMBER(VALUE(SUBSTITUTE(実質収支比率等に係る経年分析!H$49,"▲","-"))),ROUND(VALUE(SUBSTITUTE(実質収支比率等に係る経年分析!H$49,"▲","-")),2),NA())</f>
        <v>3.37</v>
      </c>
      <c r="E21" s="137">
        <f>IF(ISNUMBER(VALUE(SUBSTITUTE(実質収支比率等に係る経年分析!I$49,"▲","-"))),ROUND(VALUE(SUBSTITUTE(実質収支比率等に係る経年分析!I$49,"▲","-")),2),NA())</f>
        <v>-0.61</v>
      </c>
      <c r="F21" s="137">
        <f>IF(ISNUMBER(VALUE(SUBSTITUTE(実質収支比率等に係る経年分析!J$49,"▲","-"))),ROUND(VALUE(SUBSTITUTE(実質収支比率等に係る経年分析!J$49,"▲","-")),2),NA())</f>
        <v>-1.4</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0.48</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0.42</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就農支援資金特別会計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2">
      <c r="A30" s="138" t="str">
        <f>IF(連結実質赤字比率に係る赤字・黒字の構成分析!C$40="",NA(),連結実質赤字比率に係る赤字・黒字の構成分析!C$40)</f>
        <v>母子父子寡婦福祉資金特別会計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2">
      <c r="A31" s="138" t="str">
        <f>IF(連結実質赤字比率に係る赤字・黒字の構成分析!C$39="",NA(),連結実質赤字比率に係る赤字・黒字の構成分析!C$39)</f>
        <v>災害救助基金特別会計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v>
      </c>
    </row>
    <row r="32" spans="1:11" x14ac:dyDescent="0.2">
      <c r="A32" s="138" t="str">
        <f>IF(連結実質赤字比率に係る赤字・黒字の構成分析!C$38="",NA(),連結実質赤字比率に係る赤字・黒字の構成分析!C$38)</f>
        <v>証紙特別会計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0.03</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0.02</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0.03</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0.04</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0.03</v>
      </c>
    </row>
    <row r="33" spans="1:16" x14ac:dyDescent="0.2">
      <c r="A33" s="138" t="str">
        <f>IF(連結実質赤字比率に係る赤字・黒字の構成分析!C$37="",NA(),連結実質赤字比率に係る赤字・黒字の構成分析!C$37)</f>
        <v>佐賀県港湾整備事業特別会計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0.22</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0.2</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0.19</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0.16</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0.11</v>
      </c>
    </row>
    <row r="34" spans="1:16" x14ac:dyDescent="0.2">
      <c r="A34" s="138" t="str">
        <f>IF(連結実質赤字比率に係る赤字・黒字の構成分析!C$36="",NA(),連結実質赤字比率に係る赤字・黒字の構成分析!C$36)</f>
        <v>国民健康保険事業特別会計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1.62</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1.64</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0.37</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0.19</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0.22</v>
      </c>
    </row>
    <row r="35" spans="1:16" x14ac:dyDescent="0.2">
      <c r="A35" s="138" t="str">
        <f>IF(連結実質赤字比率に係る赤字・黒字の構成分析!C$35="",NA(),連結実質赤字比率に係る赤字・黒字の構成分析!C$35)</f>
        <v>佐賀県工業用水道事業会計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0.79</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0.77</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0.78</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0.78</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0.75</v>
      </c>
    </row>
    <row r="36" spans="1:16" x14ac:dyDescent="0.2">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3.54</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0.48</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4.12</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3.55</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2.19</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43168</v>
      </c>
      <c r="E42" s="139"/>
      <c r="F42" s="139"/>
      <c r="G42" s="139">
        <f>'実質公債費比率（分子）の構造'!L$52</f>
        <v>40865</v>
      </c>
      <c r="H42" s="139"/>
      <c r="I42" s="139"/>
      <c r="J42" s="139">
        <f>'実質公債費比率（分子）の構造'!M$52</f>
        <v>39530</v>
      </c>
      <c r="K42" s="139"/>
      <c r="L42" s="139"/>
      <c r="M42" s="139">
        <f>'実質公債費比率（分子）の構造'!N$52</f>
        <v>38922</v>
      </c>
      <c r="N42" s="139"/>
      <c r="O42" s="139"/>
      <c r="P42" s="139">
        <f>'実質公債費比率（分子）の構造'!O$52</f>
        <v>36488</v>
      </c>
    </row>
    <row r="43" spans="1:16" x14ac:dyDescent="0.2">
      <c r="A43" s="139" t="s">
        <v>17</v>
      </c>
      <c r="B43" s="139">
        <f>'実質公債費比率（分子）の構造'!K$51</f>
        <v>9</v>
      </c>
      <c r="C43" s="139"/>
      <c r="D43" s="139"/>
      <c r="E43" s="139">
        <f>'実質公債費比率（分子）の構造'!L$51</f>
        <v>2</v>
      </c>
      <c r="F43" s="139"/>
      <c r="G43" s="139"/>
      <c r="H43" s="139">
        <f>'実質公債費比率（分子）の構造'!M$51</f>
        <v>1</v>
      </c>
      <c r="I43" s="139"/>
      <c r="J43" s="139"/>
      <c r="K43" s="139">
        <f>'実質公債費比率（分子）の構造'!N$51</f>
        <v>29</v>
      </c>
      <c r="L43" s="139"/>
      <c r="M43" s="139"/>
      <c r="N43" s="139">
        <f>'実質公債費比率（分子）の構造'!O$51</f>
        <v>1</v>
      </c>
      <c r="O43" s="139"/>
      <c r="P43" s="139"/>
    </row>
    <row r="44" spans="1:16" x14ac:dyDescent="0.2">
      <c r="A44" s="139" t="s">
        <v>63</v>
      </c>
      <c r="B44" s="139">
        <f>'実質公債費比率（分子）の構造'!K$50</f>
        <v>911</v>
      </c>
      <c r="C44" s="139"/>
      <c r="D44" s="139"/>
      <c r="E44" s="139">
        <f>'実質公債費比率（分子）の構造'!L$50</f>
        <v>681</v>
      </c>
      <c r="F44" s="139"/>
      <c r="G44" s="139"/>
      <c r="H44" s="139">
        <f>'実質公債費比率（分子）の構造'!M$50</f>
        <v>376</v>
      </c>
      <c r="I44" s="139"/>
      <c r="J44" s="139"/>
      <c r="K44" s="139">
        <f>'実質公債費比率（分子）の構造'!N$50</f>
        <v>274</v>
      </c>
      <c r="L44" s="139"/>
      <c r="M44" s="139"/>
      <c r="N44" s="139">
        <f>'実質公債費比率（分子）の構造'!O$50</f>
        <v>233</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t="str">
        <f>'実質公債費比率（分子）の構造'!K$48</f>
        <v>-</v>
      </c>
      <c r="C46" s="139"/>
      <c r="D46" s="139"/>
      <c r="E46" s="139">
        <f>'実質公債費比率（分子）の構造'!L$48</f>
        <v>0</v>
      </c>
      <c r="F46" s="139"/>
      <c r="G46" s="139"/>
      <c r="H46" s="139">
        <f>'実質公債費比率（分子）の構造'!M$48</f>
        <v>0</v>
      </c>
      <c r="I46" s="139"/>
      <c r="J46" s="139"/>
      <c r="K46" s="139">
        <f>'実質公債費比率（分子）の構造'!N$48</f>
        <v>8</v>
      </c>
      <c r="L46" s="139"/>
      <c r="M46" s="139"/>
      <c r="N46" s="139">
        <f>'実質公債費比率（分子）の構造'!O$48</f>
        <v>14</v>
      </c>
      <c r="O46" s="139"/>
      <c r="P46" s="139"/>
    </row>
    <row r="47" spans="1:16" x14ac:dyDescent="0.2">
      <c r="A47" s="139" t="s">
        <v>13</v>
      </c>
      <c r="B47" s="139">
        <f>'実質公債費比率（分子）の構造'!K$47</f>
        <v>2333</v>
      </c>
      <c r="C47" s="139"/>
      <c r="D47" s="139"/>
      <c r="E47" s="139">
        <f>'実質公債費比率（分子）の構造'!L$47</f>
        <v>2750</v>
      </c>
      <c r="F47" s="139"/>
      <c r="G47" s="139"/>
      <c r="H47" s="139">
        <f>'実質公債費比率（分子）の構造'!M$47</f>
        <v>3083</v>
      </c>
      <c r="I47" s="139"/>
      <c r="J47" s="139"/>
      <c r="K47" s="139">
        <f>'実質公債費比率（分子）の構造'!N$47</f>
        <v>3192</v>
      </c>
      <c r="L47" s="139"/>
      <c r="M47" s="139"/>
      <c r="N47" s="139">
        <f>'実質公債費比率（分子）の構造'!O$47</f>
        <v>3583</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f>'実質公債費比率（分子）の構造'!O$46</f>
        <v>298</v>
      </c>
      <c r="O48" s="139"/>
      <c r="P48" s="139"/>
    </row>
    <row r="49" spans="1:16" x14ac:dyDescent="0.2">
      <c r="A49" s="139" t="s">
        <v>67</v>
      </c>
      <c r="B49" s="139">
        <f>'実質公債費比率（分子）の構造'!K$45</f>
        <v>58255</v>
      </c>
      <c r="C49" s="139"/>
      <c r="D49" s="139"/>
      <c r="E49" s="139">
        <f>'実質公債費比率（分子）の構造'!L$45</f>
        <v>58153</v>
      </c>
      <c r="F49" s="139"/>
      <c r="G49" s="139"/>
      <c r="H49" s="139">
        <f>'実質公債費比率（分子）の構造'!M$45</f>
        <v>57984</v>
      </c>
      <c r="I49" s="139"/>
      <c r="J49" s="139"/>
      <c r="K49" s="139">
        <f>'実質公債費比率（分子）の構造'!N$45</f>
        <v>59848</v>
      </c>
      <c r="L49" s="139"/>
      <c r="M49" s="139"/>
      <c r="N49" s="139">
        <f>'実質公債費比率（分子）の構造'!O$45</f>
        <v>60150</v>
      </c>
      <c r="O49" s="139"/>
      <c r="P49" s="139"/>
    </row>
    <row r="50" spans="1:16" x14ac:dyDescent="0.2">
      <c r="A50" s="139" t="s">
        <v>68</v>
      </c>
      <c r="B50" s="139" t="e">
        <f>NA()</f>
        <v>#N/A</v>
      </c>
      <c r="C50" s="139">
        <f>IF(ISNUMBER('実質公債費比率（分子）の構造'!K$53),'実質公債費比率（分子）の構造'!K$53,NA())</f>
        <v>18340</v>
      </c>
      <c r="D50" s="139" t="e">
        <f>NA()</f>
        <v>#N/A</v>
      </c>
      <c r="E50" s="139" t="e">
        <f>NA()</f>
        <v>#N/A</v>
      </c>
      <c r="F50" s="139">
        <f>IF(ISNUMBER('実質公債費比率（分子）の構造'!L$53),'実質公債費比率（分子）の構造'!L$53,NA())</f>
        <v>20721</v>
      </c>
      <c r="G50" s="139" t="e">
        <f>NA()</f>
        <v>#N/A</v>
      </c>
      <c r="H50" s="139" t="e">
        <f>NA()</f>
        <v>#N/A</v>
      </c>
      <c r="I50" s="139">
        <f>IF(ISNUMBER('実質公債費比率（分子）の構造'!M$53),'実質公債費比率（分子）の構造'!M$53,NA())</f>
        <v>21914</v>
      </c>
      <c r="J50" s="139" t="e">
        <f>NA()</f>
        <v>#N/A</v>
      </c>
      <c r="K50" s="139" t="e">
        <f>NA()</f>
        <v>#N/A</v>
      </c>
      <c r="L50" s="139">
        <f>IF(ISNUMBER('実質公債費比率（分子）の構造'!N$53),'実質公債費比率（分子）の構造'!N$53,NA())</f>
        <v>24429</v>
      </c>
      <c r="M50" s="139" t="e">
        <f>NA()</f>
        <v>#N/A</v>
      </c>
      <c r="N50" s="139" t="e">
        <f>NA()</f>
        <v>#N/A</v>
      </c>
      <c r="O50" s="139">
        <f>IF(ISNUMBER('実質公債費比率（分子）の構造'!O$53),'実質公債費比率（分子）の構造'!O$53,NA())</f>
        <v>27791</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493511</v>
      </c>
      <c r="E56" s="138"/>
      <c r="F56" s="138"/>
      <c r="G56" s="138">
        <f>'将来負担比率（分子）の構造'!J$52</f>
        <v>488386</v>
      </c>
      <c r="H56" s="138"/>
      <c r="I56" s="138"/>
      <c r="J56" s="138">
        <f>'将来負担比率（分子）の構造'!K$52</f>
        <v>471732</v>
      </c>
      <c r="K56" s="138"/>
      <c r="L56" s="138"/>
      <c r="M56" s="138">
        <f>'将来負担比率（分子）の構造'!L$52</f>
        <v>449677</v>
      </c>
      <c r="N56" s="138"/>
      <c r="O56" s="138"/>
      <c r="P56" s="138">
        <f>'将来負担比率（分子）の構造'!M$52</f>
        <v>427999</v>
      </c>
    </row>
    <row r="57" spans="1:16" x14ac:dyDescent="0.2">
      <c r="A57" s="138" t="s">
        <v>42</v>
      </c>
      <c r="B57" s="138"/>
      <c r="C57" s="138"/>
      <c r="D57" s="138">
        <f>'将来負担比率（分子）の構造'!I$51</f>
        <v>13048</v>
      </c>
      <c r="E57" s="138"/>
      <c r="F57" s="138"/>
      <c r="G57" s="138">
        <f>'将来負担比率（分子）の構造'!J$51</f>
        <v>13473</v>
      </c>
      <c r="H57" s="138"/>
      <c r="I57" s="138"/>
      <c r="J57" s="138">
        <f>'将来負担比率（分子）の構造'!K$51</f>
        <v>12642</v>
      </c>
      <c r="K57" s="138"/>
      <c r="L57" s="138"/>
      <c r="M57" s="138">
        <f>'将来負担比率（分子）の構造'!L$51</f>
        <v>13236</v>
      </c>
      <c r="N57" s="138"/>
      <c r="O57" s="138"/>
      <c r="P57" s="138">
        <f>'将来負担比率（分子）の構造'!M$51</f>
        <v>13608</v>
      </c>
    </row>
    <row r="58" spans="1:16" x14ac:dyDescent="0.2">
      <c r="A58" s="138" t="s">
        <v>41</v>
      </c>
      <c r="B58" s="138"/>
      <c r="C58" s="138"/>
      <c r="D58" s="138">
        <f>'将来負担比率（分子）の構造'!I$50</f>
        <v>62336</v>
      </c>
      <c r="E58" s="138"/>
      <c r="F58" s="138"/>
      <c r="G58" s="138">
        <f>'将来負担比率（分子）の構造'!J$50</f>
        <v>78774</v>
      </c>
      <c r="H58" s="138"/>
      <c r="I58" s="138"/>
      <c r="J58" s="138">
        <f>'将来負担比率（分子）の構造'!K$50</f>
        <v>83749</v>
      </c>
      <c r="K58" s="138"/>
      <c r="L58" s="138"/>
      <c r="M58" s="138">
        <f>'将来負担比率（分子）の構造'!L$50</f>
        <v>89025</v>
      </c>
      <c r="N58" s="138"/>
      <c r="O58" s="138"/>
      <c r="P58" s="138">
        <f>'将来負担比率（分子）の構造'!M$50</f>
        <v>80557</v>
      </c>
    </row>
    <row r="59" spans="1:16" x14ac:dyDescent="0.2">
      <c r="A59" s="138" t="s">
        <v>39</v>
      </c>
      <c r="B59" s="138" t="str">
        <f>'将来負担比率（分子）の構造'!I$49</f>
        <v>-</v>
      </c>
      <c r="C59" s="138"/>
      <c r="D59" s="138"/>
      <c r="E59" s="138">
        <f>'将来負担比率（分子）の構造'!J$49</f>
        <v>412</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460</v>
      </c>
      <c r="C61" s="138"/>
      <c r="D61" s="138"/>
      <c r="E61" s="138">
        <f>'将来負担比率（分子）の構造'!J$46</f>
        <v>304</v>
      </c>
      <c r="F61" s="138"/>
      <c r="G61" s="138"/>
      <c r="H61" s="138">
        <f>'将来負担比率（分子）の構造'!K$46</f>
        <v>388</v>
      </c>
      <c r="I61" s="138"/>
      <c r="J61" s="138"/>
      <c r="K61" s="138">
        <f>'将来負担比率（分子）の構造'!L$46</f>
        <v>370</v>
      </c>
      <c r="L61" s="138"/>
      <c r="M61" s="138"/>
      <c r="N61" s="138">
        <f>'将来負担比率（分子）の構造'!M$46</f>
        <v>562</v>
      </c>
      <c r="O61" s="138"/>
      <c r="P61" s="138"/>
    </row>
    <row r="62" spans="1:16" x14ac:dyDescent="0.2">
      <c r="A62" s="138" t="s">
        <v>35</v>
      </c>
      <c r="B62" s="138">
        <f>'将来負担比率（分子）の構造'!I$45</f>
        <v>102958</v>
      </c>
      <c r="C62" s="138"/>
      <c r="D62" s="138"/>
      <c r="E62" s="138">
        <f>'将来負担比率（分子）の構造'!J$45</f>
        <v>97549</v>
      </c>
      <c r="F62" s="138"/>
      <c r="G62" s="138"/>
      <c r="H62" s="138">
        <f>'将来負担比率（分子）の構造'!K$45</f>
        <v>95960</v>
      </c>
      <c r="I62" s="138"/>
      <c r="J62" s="138"/>
      <c r="K62" s="138">
        <f>'将来負担比率（分子）の構造'!L$45</f>
        <v>96719</v>
      </c>
      <c r="L62" s="138"/>
      <c r="M62" s="138"/>
      <c r="N62" s="138">
        <f>'将来負担比率（分子）の構造'!M$45</f>
        <v>94564</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t="str">
        <f>'将来負担比率（分子）の構造'!I$43</f>
        <v>-</v>
      </c>
      <c r="C64" s="138"/>
      <c r="D64" s="138"/>
      <c r="E64" s="138" t="str">
        <f>'将来負担比率（分子）の構造'!J$43</f>
        <v>-</v>
      </c>
      <c r="F64" s="138"/>
      <c r="G64" s="138"/>
      <c r="H64" s="138" t="str">
        <f>'将来負担比率（分子）の構造'!K$43</f>
        <v>-</v>
      </c>
      <c r="I64" s="138"/>
      <c r="J64" s="138"/>
      <c r="K64" s="138" t="str">
        <f>'将来負担比率（分子）の構造'!L$43</f>
        <v>-</v>
      </c>
      <c r="L64" s="138"/>
      <c r="M64" s="138"/>
      <c r="N64" s="138" t="str">
        <f>'将来負担比率（分子）の構造'!M$43</f>
        <v>-</v>
      </c>
      <c r="O64" s="138"/>
      <c r="P64" s="138"/>
    </row>
    <row r="65" spans="1:16" x14ac:dyDescent="0.2">
      <c r="A65" s="138" t="s">
        <v>32</v>
      </c>
      <c r="B65" s="138">
        <f>'将来負担比率（分子）の構造'!I$42</f>
        <v>1694</v>
      </c>
      <c r="C65" s="138"/>
      <c r="D65" s="138"/>
      <c r="E65" s="138">
        <f>'将来負担比率（分子）の構造'!J$42</f>
        <v>1085</v>
      </c>
      <c r="F65" s="138"/>
      <c r="G65" s="138"/>
      <c r="H65" s="138">
        <f>'将来負担比率（分子）の構造'!K$42</f>
        <v>775</v>
      </c>
      <c r="I65" s="138"/>
      <c r="J65" s="138"/>
      <c r="K65" s="138">
        <f>'将来負担比率（分子）の構造'!L$42</f>
        <v>593</v>
      </c>
      <c r="L65" s="138"/>
      <c r="M65" s="138"/>
      <c r="N65" s="138">
        <f>'将来負担比率（分子）の構造'!M$42</f>
        <v>445</v>
      </c>
      <c r="O65" s="138"/>
      <c r="P65" s="138"/>
    </row>
    <row r="66" spans="1:16" x14ac:dyDescent="0.2">
      <c r="A66" s="138" t="s">
        <v>31</v>
      </c>
      <c r="B66" s="138">
        <f>'将来負担比率（分子）の構造'!I$41</f>
        <v>727236</v>
      </c>
      <c r="C66" s="138"/>
      <c r="D66" s="138"/>
      <c r="E66" s="138">
        <f>'将来負担比率（分子）の構造'!J$41</f>
        <v>752966</v>
      </c>
      <c r="F66" s="138"/>
      <c r="G66" s="138"/>
      <c r="H66" s="138">
        <f>'将来負担比率（分子）の構造'!K$41</f>
        <v>774249</v>
      </c>
      <c r="I66" s="138"/>
      <c r="J66" s="138"/>
      <c r="K66" s="138">
        <f>'将来負担比率（分子）の構造'!L$41</f>
        <v>765466</v>
      </c>
      <c r="L66" s="138"/>
      <c r="M66" s="138"/>
      <c r="N66" s="138">
        <f>'将来負担比率（分子）の構造'!M$41</f>
        <v>753835</v>
      </c>
      <c r="O66" s="138"/>
      <c r="P66" s="138"/>
    </row>
    <row r="67" spans="1:16" x14ac:dyDescent="0.2">
      <c r="A67" s="138" t="s">
        <v>72</v>
      </c>
      <c r="B67" s="138" t="e">
        <f>NA()</f>
        <v>#N/A</v>
      </c>
      <c r="C67" s="138">
        <f>IF(ISNUMBER('将来負担比率（分子）の構造'!I$53), IF('将来負担比率（分子）の構造'!I$53 &lt; 0, 0, '将来負担比率（分子）の構造'!I$53), NA())</f>
        <v>263453</v>
      </c>
      <c r="D67" s="138" t="e">
        <f>NA()</f>
        <v>#N/A</v>
      </c>
      <c r="E67" s="138" t="e">
        <f>NA()</f>
        <v>#N/A</v>
      </c>
      <c r="F67" s="138">
        <f>IF(ISNUMBER('将来負担比率（分子）の構造'!J$53), IF('将来負担比率（分子）の構造'!J$53 &lt; 0, 0, '将来負担比率（分子）の構造'!J$53), NA())</f>
        <v>271683</v>
      </c>
      <c r="G67" s="138" t="e">
        <f>NA()</f>
        <v>#N/A</v>
      </c>
      <c r="H67" s="138" t="e">
        <f>NA()</f>
        <v>#N/A</v>
      </c>
      <c r="I67" s="138">
        <f>IF(ISNUMBER('将来負担比率（分子）の構造'!K$53), IF('将来負担比率（分子）の構造'!K$53 &lt; 0, 0, '将来負担比率（分子）の構造'!K$53), NA())</f>
        <v>303250</v>
      </c>
      <c r="J67" s="138" t="e">
        <f>NA()</f>
        <v>#N/A</v>
      </c>
      <c r="K67" s="138" t="e">
        <f>NA()</f>
        <v>#N/A</v>
      </c>
      <c r="L67" s="138">
        <f>IF(ISNUMBER('将来負担比率（分子）の構造'!L$53), IF('将来負担比率（分子）の構造'!L$53 &lt; 0, 0, '将来負担比率（分子）の構造'!L$53), NA())</f>
        <v>311209</v>
      </c>
      <c r="M67" s="138" t="e">
        <f>NA()</f>
        <v>#N/A</v>
      </c>
      <c r="N67" s="138" t="e">
        <f>NA()</f>
        <v>#N/A</v>
      </c>
      <c r="O67" s="138">
        <f>IF(ISNUMBER('将来負担比率（分子）の構造'!M$53), IF('将来負担比率（分子）の構造'!M$53 &lt; 0, 0, '将来負担比率（分子）の構造'!M$53), NA())</f>
        <v>327242</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18004</v>
      </c>
      <c r="C72" s="142">
        <f>基金残高に係る経年分析!G55</f>
        <v>17797</v>
      </c>
      <c r="D72" s="142">
        <f>基金残高に係る経年分析!H55</f>
        <v>17483</v>
      </c>
    </row>
    <row r="73" spans="1:16" x14ac:dyDescent="0.2">
      <c r="A73" s="141" t="s">
        <v>75</v>
      </c>
      <c r="B73" s="142">
        <f>基金残高に係る経年分析!F56</f>
        <v>15929</v>
      </c>
      <c r="C73" s="142">
        <f>基金残高に係る経年分析!G56</f>
        <v>17166</v>
      </c>
      <c r="D73" s="142">
        <f>基金残高に係る経年分析!H56</f>
        <v>18854</v>
      </c>
    </row>
    <row r="74" spans="1:16" x14ac:dyDescent="0.2">
      <c r="A74" s="141" t="s">
        <v>76</v>
      </c>
      <c r="B74" s="142">
        <f>基金残高に係る経年分析!F57</f>
        <v>38801</v>
      </c>
      <c r="C74" s="142">
        <f>基金残高に係る経年分析!G57</f>
        <v>40493</v>
      </c>
      <c r="D74" s="142">
        <f>基金残高に係る経年分析!H57</f>
        <v>27717</v>
      </c>
    </row>
  </sheetData>
  <sheetProtection algorithmName="SHA-512" hashValue="0NoH5tq3DGI3YsmCoKsARNNS1x7AsIsY9EDntydgimoCw840vsAVvuxkoVjuDtDPdRpXMu0FhmhLI9l3IuE+Mw==" saltValue="v0LaEgJkjC9G8MUhNbfp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125820794</v>
      </c>
      <c r="S5" s="565"/>
      <c r="T5" s="565"/>
      <c r="U5" s="565"/>
      <c r="V5" s="565"/>
      <c r="W5" s="565"/>
      <c r="X5" s="565"/>
      <c r="Y5" s="566"/>
      <c r="Z5" s="567">
        <v>23.3</v>
      </c>
      <c r="AA5" s="567"/>
      <c r="AB5" s="567"/>
      <c r="AC5" s="567"/>
      <c r="AD5" s="568">
        <v>95555366</v>
      </c>
      <c r="AE5" s="568"/>
      <c r="AF5" s="568"/>
      <c r="AG5" s="568"/>
      <c r="AH5" s="568"/>
      <c r="AI5" s="568"/>
      <c r="AJ5" s="568"/>
      <c r="AK5" s="568"/>
      <c r="AL5" s="569">
        <v>34.6</v>
      </c>
      <c r="AM5" s="570"/>
      <c r="AN5" s="570"/>
      <c r="AO5" s="571"/>
      <c r="AP5" s="561" t="s">
        <v>195</v>
      </c>
      <c r="AQ5" s="562"/>
      <c r="AR5" s="562"/>
      <c r="AS5" s="562"/>
      <c r="AT5" s="562"/>
      <c r="AU5" s="562"/>
      <c r="AV5" s="562"/>
      <c r="AW5" s="562"/>
      <c r="AX5" s="562"/>
      <c r="AY5" s="562"/>
      <c r="AZ5" s="562"/>
      <c r="BA5" s="562"/>
      <c r="BB5" s="562"/>
      <c r="BC5" s="563"/>
      <c r="BD5" s="575">
        <v>125662819</v>
      </c>
      <c r="BE5" s="576"/>
      <c r="BF5" s="576"/>
      <c r="BG5" s="576"/>
      <c r="BH5" s="576"/>
      <c r="BI5" s="576"/>
      <c r="BJ5" s="576"/>
      <c r="BK5" s="577"/>
      <c r="BL5" s="578">
        <v>99.9</v>
      </c>
      <c r="BM5" s="578"/>
      <c r="BN5" s="578"/>
      <c r="BO5" s="578"/>
      <c r="BP5" s="579">
        <v>808075</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18981854</v>
      </c>
      <c r="S6" s="576"/>
      <c r="T6" s="576"/>
      <c r="U6" s="576"/>
      <c r="V6" s="576"/>
      <c r="W6" s="576"/>
      <c r="X6" s="576"/>
      <c r="Y6" s="577"/>
      <c r="Z6" s="578">
        <v>3.5</v>
      </c>
      <c r="AA6" s="578"/>
      <c r="AB6" s="578"/>
      <c r="AC6" s="578"/>
      <c r="AD6" s="579">
        <v>18981854</v>
      </c>
      <c r="AE6" s="579"/>
      <c r="AF6" s="579"/>
      <c r="AG6" s="579"/>
      <c r="AH6" s="579"/>
      <c r="AI6" s="579"/>
      <c r="AJ6" s="579"/>
      <c r="AK6" s="579"/>
      <c r="AL6" s="580">
        <v>6.9</v>
      </c>
      <c r="AM6" s="581"/>
      <c r="AN6" s="581"/>
      <c r="AO6" s="582"/>
      <c r="AP6" s="572" t="s">
        <v>200</v>
      </c>
      <c r="AQ6" s="573"/>
      <c r="AR6" s="573"/>
      <c r="AS6" s="573"/>
      <c r="AT6" s="573"/>
      <c r="AU6" s="573"/>
      <c r="AV6" s="573"/>
      <c r="AW6" s="573"/>
      <c r="AX6" s="573"/>
      <c r="AY6" s="573"/>
      <c r="AZ6" s="573"/>
      <c r="BA6" s="573"/>
      <c r="BB6" s="573"/>
      <c r="BC6" s="574"/>
      <c r="BD6" s="575">
        <v>121667199</v>
      </c>
      <c r="BE6" s="576"/>
      <c r="BF6" s="576"/>
      <c r="BG6" s="576"/>
      <c r="BH6" s="576"/>
      <c r="BI6" s="576"/>
      <c r="BJ6" s="576"/>
      <c r="BK6" s="577"/>
      <c r="BL6" s="578">
        <v>96.7</v>
      </c>
      <c r="BM6" s="578"/>
      <c r="BN6" s="578"/>
      <c r="BO6" s="578"/>
      <c r="BP6" s="579">
        <v>808075</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1071296</v>
      </c>
      <c r="CN6" s="576"/>
      <c r="CO6" s="576"/>
      <c r="CP6" s="576"/>
      <c r="CQ6" s="576"/>
      <c r="CR6" s="576"/>
      <c r="CS6" s="576"/>
      <c r="CT6" s="577"/>
      <c r="CU6" s="578">
        <v>0.2</v>
      </c>
      <c r="CV6" s="578"/>
      <c r="CW6" s="578"/>
      <c r="CX6" s="578"/>
      <c r="CY6" s="584" t="s">
        <v>118</v>
      </c>
      <c r="CZ6" s="576"/>
      <c r="DA6" s="576"/>
      <c r="DB6" s="576"/>
      <c r="DC6" s="576"/>
      <c r="DD6" s="576"/>
      <c r="DE6" s="576"/>
      <c r="DF6" s="576"/>
      <c r="DG6" s="576"/>
      <c r="DH6" s="576"/>
      <c r="DI6" s="576"/>
      <c r="DJ6" s="576"/>
      <c r="DK6" s="577"/>
      <c r="DL6" s="584">
        <v>1071296</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1274045</v>
      </c>
      <c r="S7" s="576"/>
      <c r="T7" s="576"/>
      <c r="U7" s="576"/>
      <c r="V7" s="576"/>
      <c r="W7" s="576"/>
      <c r="X7" s="576"/>
      <c r="Y7" s="577"/>
      <c r="Z7" s="578">
        <v>0.2</v>
      </c>
      <c r="AA7" s="578"/>
      <c r="AB7" s="578"/>
      <c r="AC7" s="578"/>
      <c r="AD7" s="579">
        <v>1274045</v>
      </c>
      <c r="AE7" s="579"/>
      <c r="AF7" s="579"/>
      <c r="AG7" s="579"/>
      <c r="AH7" s="579"/>
      <c r="AI7" s="579"/>
      <c r="AJ7" s="579"/>
      <c r="AK7" s="579"/>
      <c r="AL7" s="580">
        <v>0.5</v>
      </c>
      <c r="AM7" s="581"/>
      <c r="AN7" s="581"/>
      <c r="AO7" s="582"/>
      <c r="AP7" s="572" t="s">
        <v>203</v>
      </c>
      <c r="AQ7" s="573"/>
      <c r="AR7" s="573"/>
      <c r="AS7" s="573"/>
      <c r="AT7" s="573"/>
      <c r="AU7" s="573"/>
      <c r="AV7" s="573"/>
      <c r="AW7" s="573"/>
      <c r="AX7" s="573"/>
      <c r="AY7" s="573"/>
      <c r="AZ7" s="573"/>
      <c r="BA7" s="573"/>
      <c r="BB7" s="573"/>
      <c r="BC7" s="574"/>
      <c r="BD7" s="575">
        <v>27783603</v>
      </c>
      <c r="BE7" s="576"/>
      <c r="BF7" s="576"/>
      <c r="BG7" s="576"/>
      <c r="BH7" s="576"/>
      <c r="BI7" s="576"/>
      <c r="BJ7" s="576"/>
      <c r="BK7" s="577"/>
      <c r="BL7" s="578">
        <v>22.1</v>
      </c>
      <c r="BM7" s="578"/>
      <c r="BN7" s="578"/>
      <c r="BO7" s="578"/>
      <c r="BP7" s="579">
        <v>808075</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50864414</v>
      </c>
      <c r="CN7" s="576"/>
      <c r="CO7" s="576"/>
      <c r="CP7" s="576"/>
      <c r="CQ7" s="576"/>
      <c r="CR7" s="576"/>
      <c r="CS7" s="576"/>
      <c r="CT7" s="577"/>
      <c r="CU7" s="578">
        <v>9.6</v>
      </c>
      <c r="CV7" s="578"/>
      <c r="CW7" s="578"/>
      <c r="CX7" s="578"/>
      <c r="CY7" s="584">
        <v>4154419</v>
      </c>
      <c r="CZ7" s="576"/>
      <c r="DA7" s="576"/>
      <c r="DB7" s="576"/>
      <c r="DC7" s="576"/>
      <c r="DD7" s="576"/>
      <c r="DE7" s="576"/>
      <c r="DF7" s="576"/>
      <c r="DG7" s="576"/>
      <c r="DH7" s="576"/>
      <c r="DI7" s="576"/>
      <c r="DJ7" s="576"/>
      <c r="DK7" s="577"/>
      <c r="DL7" s="584">
        <v>35592114</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634441</v>
      </c>
      <c r="BE8" s="576"/>
      <c r="BF8" s="576"/>
      <c r="BG8" s="576"/>
      <c r="BH8" s="576"/>
      <c r="BI8" s="576"/>
      <c r="BJ8" s="576"/>
      <c r="BK8" s="577"/>
      <c r="BL8" s="578">
        <v>0.5</v>
      </c>
      <c r="BM8" s="578"/>
      <c r="BN8" s="578"/>
      <c r="BO8" s="578"/>
      <c r="BP8" s="579">
        <v>204041</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72956274</v>
      </c>
      <c r="CN8" s="576"/>
      <c r="CO8" s="576"/>
      <c r="CP8" s="576"/>
      <c r="CQ8" s="576"/>
      <c r="CR8" s="576"/>
      <c r="CS8" s="576"/>
      <c r="CT8" s="577"/>
      <c r="CU8" s="580">
        <v>13.8</v>
      </c>
      <c r="CV8" s="581"/>
      <c r="CW8" s="581"/>
      <c r="CX8" s="586"/>
      <c r="CY8" s="584">
        <v>985887</v>
      </c>
      <c r="CZ8" s="576"/>
      <c r="DA8" s="576"/>
      <c r="DB8" s="576"/>
      <c r="DC8" s="576"/>
      <c r="DD8" s="576"/>
      <c r="DE8" s="576"/>
      <c r="DF8" s="576"/>
      <c r="DG8" s="576"/>
      <c r="DH8" s="576"/>
      <c r="DI8" s="576"/>
      <c r="DJ8" s="576"/>
      <c r="DK8" s="577"/>
      <c r="DL8" s="584">
        <v>65186795</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40279</v>
      </c>
      <c r="S9" s="576"/>
      <c r="T9" s="576"/>
      <c r="U9" s="576"/>
      <c r="V9" s="576"/>
      <c r="W9" s="576"/>
      <c r="X9" s="576"/>
      <c r="Y9" s="577"/>
      <c r="Z9" s="580">
        <v>0</v>
      </c>
      <c r="AA9" s="581"/>
      <c r="AB9" s="581"/>
      <c r="AC9" s="586"/>
      <c r="AD9" s="584">
        <v>40279</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22504869</v>
      </c>
      <c r="BE9" s="576"/>
      <c r="BF9" s="576"/>
      <c r="BG9" s="576"/>
      <c r="BH9" s="576"/>
      <c r="BI9" s="576"/>
      <c r="BJ9" s="576"/>
      <c r="BK9" s="577"/>
      <c r="BL9" s="578">
        <v>17.899999999999999</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17270714</v>
      </c>
      <c r="CN9" s="576"/>
      <c r="CO9" s="576"/>
      <c r="CP9" s="576"/>
      <c r="CQ9" s="576"/>
      <c r="CR9" s="576"/>
      <c r="CS9" s="576"/>
      <c r="CT9" s="577"/>
      <c r="CU9" s="580">
        <v>3.3</v>
      </c>
      <c r="CV9" s="581"/>
      <c r="CW9" s="581"/>
      <c r="CX9" s="586"/>
      <c r="CY9" s="584">
        <v>2209787</v>
      </c>
      <c r="CZ9" s="576"/>
      <c r="DA9" s="576"/>
      <c r="DB9" s="576"/>
      <c r="DC9" s="576"/>
      <c r="DD9" s="576"/>
      <c r="DE9" s="576"/>
      <c r="DF9" s="576"/>
      <c r="DG9" s="576"/>
      <c r="DH9" s="576"/>
      <c r="DI9" s="576"/>
      <c r="DJ9" s="576"/>
      <c r="DK9" s="577"/>
      <c r="DL9" s="584">
        <v>11717826</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112381</v>
      </c>
      <c r="S10" s="576"/>
      <c r="T10" s="576"/>
      <c r="U10" s="576"/>
      <c r="V10" s="576"/>
      <c r="W10" s="576"/>
      <c r="X10" s="576"/>
      <c r="Y10" s="577"/>
      <c r="Z10" s="580">
        <v>0</v>
      </c>
      <c r="AA10" s="581"/>
      <c r="AB10" s="581"/>
      <c r="AC10" s="586"/>
      <c r="AD10" s="584">
        <v>112381</v>
      </c>
      <c r="AE10" s="576"/>
      <c r="AF10" s="576"/>
      <c r="AG10" s="576"/>
      <c r="AH10" s="576"/>
      <c r="AI10" s="576"/>
      <c r="AJ10" s="576"/>
      <c r="AK10" s="577"/>
      <c r="AL10" s="580">
        <v>0</v>
      </c>
      <c r="AM10" s="581"/>
      <c r="AN10" s="581"/>
      <c r="AO10" s="582"/>
      <c r="AP10" s="572" t="s">
        <v>212</v>
      </c>
      <c r="AQ10" s="573"/>
      <c r="AR10" s="573"/>
      <c r="AS10" s="573"/>
      <c r="AT10" s="573"/>
      <c r="AU10" s="573"/>
      <c r="AV10" s="573"/>
      <c r="AW10" s="573"/>
      <c r="AX10" s="573"/>
      <c r="AY10" s="573"/>
      <c r="AZ10" s="573"/>
      <c r="BA10" s="573"/>
      <c r="BB10" s="573"/>
      <c r="BC10" s="574"/>
      <c r="BD10" s="575">
        <v>1040675</v>
      </c>
      <c r="BE10" s="576"/>
      <c r="BF10" s="576"/>
      <c r="BG10" s="576"/>
      <c r="BH10" s="576"/>
      <c r="BI10" s="576"/>
      <c r="BJ10" s="576"/>
      <c r="BK10" s="577"/>
      <c r="BL10" s="578">
        <v>0.8</v>
      </c>
      <c r="BM10" s="578"/>
      <c r="BN10" s="578"/>
      <c r="BO10" s="578"/>
      <c r="BP10" s="579">
        <v>49788</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1368989</v>
      </c>
      <c r="CN10" s="576"/>
      <c r="CO10" s="576"/>
      <c r="CP10" s="576"/>
      <c r="CQ10" s="576"/>
      <c r="CR10" s="576"/>
      <c r="CS10" s="576"/>
      <c r="CT10" s="577"/>
      <c r="CU10" s="580">
        <v>0.3</v>
      </c>
      <c r="CV10" s="581"/>
      <c r="CW10" s="581"/>
      <c r="CX10" s="586"/>
      <c r="CY10" s="584">
        <v>36342</v>
      </c>
      <c r="CZ10" s="576"/>
      <c r="DA10" s="576"/>
      <c r="DB10" s="576"/>
      <c r="DC10" s="576"/>
      <c r="DD10" s="576"/>
      <c r="DE10" s="576"/>
      <c r="DF10" s="576"/>
      <c r="DG10" s="576"/>
      <c r="DH10" s="576"/>
      <c r="DI10" s="576"/>
      <c r="DJ10" s="576"/>
      <c r="DK10" s="577"/>
      <c r="DL10" s="584">
        <v>810107</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v>10783</v>
      </c>
      <c r="S11" s="576"/>
      <c r="T11" s="576"/>
      <c r="U11" s="576"/>
      <c r="V11" s="576"/>
      <c r="W11" s="576"/>
      <c r="X11" s="576"/>
      <c r="Y11" s="577"/>
      <c r="Z11" s="580">
        <v>0</v>
      </c>
      <c r="AA11" s="581"/>
      <c r="AB11" s="581"/>
      <c r="AC11" s="586"/>
      <c r="AD11" s="584">
        <v>10783</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1292088</v>
      </c>
      <c r="BE11" s="576"/>
      <c r="BF11" s="576"/>
      <c r="BG11" s="576"/>
      <c r="BH11" s="576"/>
      <c r="BI11" s="576"/>
      <c r="BJ11" s="576"/>
      <c r="BK11" s="577"/>
      <c r="BL11" s="578">
        <v>1</v>
      </c>
      <c r="BM11" s="578"/>
      <c r="BN11" s="578"/>
      <c r="BO11" s="578"/>
      <c r="BP11" s="579">
        <v>554246</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32421383</v>
      </c>
      <c r="CN11" s="576"/>
      <c r="CO11" s="576"/>
      <c r="CP11" s="576"/>
      <c r="CQ11" s="576"/>
      <c r="CR11" s="576"/>
      <c r="CS11" s="576"/>
      <c r="CT11" s="577"/>
      <c r="CU11" s="580">
        <v>6.1</v>
      </c>
      <c r="CV11" s="581"/>
      <c r="CW11" s="581"/>
      <c r="CX11" s="586"/>
      <c r="CY11" s="584">
        <v>20170197</v>
      </c>
      <c r="CZ11" s="576"/>
      <c r="DA11" s="576"/>
      <c r="DB11" s="576"/>
      <c r="DC11" s="576"/>
      <c r="DD11" s="576"/>
      <c r="DE11" s="576"/>
      <c r="DF11" s="576"/>
      <c r="DG11" s="576"/>
      <c r="DH11" s="576"/>
      <c r="DI11" s="576"/>
      <c r="DJ11" s="576"/>
      <c r="DK11" s="577"/>
      <c r="DL11" s="584">
        <v>12411503</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43364</v>
      </c>
      <c r="S12" s="576"/>
      <c r="T12" s="576"/>
      <c r="U12" s="576"/>
      <c r="V12" s="576"/>
      <c r="W12" s="576"/>
      <c r="X12" s="576"/>
      <c r="Y12" s="577"/>
      <c r="Z12" s="580">
        <v>0</v>
      </c>
      <c r="AA12" s="581"/>
      <c r="AB12" s="581"/>
      <c r="AC12" s="586"/>
      <c r="AD12" s="584">
        <v>43364</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107549</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66050765</v>
      </c>
      <c r="CN12" s="576"/>
      <c r="CO12" s="576"/>
      <c r="CP12" s="576"/>
      <c r="CQ12" s="576"/>
      <c r="CR12" s="576"/>
      <c r="CS12" s="576"/>
      <c r="CT12" s="577"/>
      <c r="CU12" s="580">
        <v>12.5</v>
      </c>
      <c r="CV12" s="581"/>
      <c r="CW12" s="581"/>
      <c r="CX12" s="586"/>
      <c r="CY12" s="584">
        <v>4659441</v>
      </c>
      <c r="CZ12" s="576"/>
      <c r="DA12" s="576"/>
      <c r="DB12" s="576"/>
      <c r="DC12" s="576"/>
      <c r="DD12" s="576"/>
      <c r="DE12" s="576"/>
      <c r="DF12" s="576"/>
      <c r="DG12" s="576"/>
      <c r="DH12" s="576"/>
      <c r="DI12" s="576"/>
      <c r="DJ12" s="576"/>
      <c r="DK12" s="577"/>
      <c r="DL12" s="584">
        <v>14528633</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17501002</v>
      </c>
      <c r="S13" s="576"/>
      <c r="T13" s="576"/>
      <c r="U13" s="576"/>
      <c r="V13" s="576"/>
      <c r="W13" s="576"/>
      <c r="X13" s="576"/>
      <c r="Y13" s="577"/>
      <c r="Z13" s="580">
        <v>3.2</v>
      </c>
      <c r="AA13" s="581"/>
      <c r="AB13" s="581"/>
      <c r="AC13" s="586"/>
      <c r="AD13" s="584">
        <v>17501002</v>
      </c>
      <c r="AE13" s="576"/>
      <c r="AF13" s="576"/>
      <c r="AG13" s="576"/>
      <c r="AH13" s="576"/>
      <c r="AI13" s="576"/>
      <c r="AJ13" s="576"/>
      <c r="AK13" s="577"/>
      <c r="AL13" s="580">
        <v>6.3</v>
      </c>
      <c r="AM13" s="581"/>
      <c r="AN13" s="581"/>
      <c r="AO13" s="582"/>
      <c r="AP13" s="572" t="s">
        <v>221</v>
      </c>
      <c r="AQ13" s="573"/>
      <c r="AR13" s="573"/>
      <c r="AS13" s="573"/>
      <c r="AT13" s="573"/>
      <c r="AU13" s="573"/>
      <c r="AV13" s="573"/>
      <c r="AW13" s="573"/>
      <c r="AX13" s="573"/>
      <c r="AY13" s="573"/>
      <c r="AZ13" s="573"/>
      <c r="BA13" s="573"/>
      <c r="BB13" s="573"/>
      <c r="BC13" s="574"/>
      <c r="BD13" s="575">
        <v>996063</v>
      </c>
      <c r="BE13" s="576"/>
      <c r="BF13" s="576"/>
      <c r="BG13" s="576"/>
      <c r="BH13" s="576"/>
      <c r="BI13" s="576"/>
      <c r="BJ13" s="576"/>
      <c r="BK13" s="577"/>
      <c r="BL13" s="578">
        <v>0.8</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68218024</v>
      </c>
      <c r="CN13" s="576"/>
      <c r="CO13" s="576"/>
      <c r="CP13" s="576"/>
      <c r="CQ13" s="576"/>
      <c r="CR13" s="576"/>
      <c r="CS13" s="576"/>
      <c r="CT13" s="577"/>
      <c r="CU13" s="580">
        <v>12.9</v>
      </c>
      <c r="CV13" s="581"/>
      <c r="CW13" s="581"/>
      <c r="CX13" s="586"/>
      <c r="CY13" s="584">
        <v>60455201</v>
      </c>
      <c r="CZ13" s="576"/>
      <c r="DA13" s="576"/>
      <c r="DB13" s="576"/>
      <c r="DC13" s="576"/>
      <c r="DD13" s="576"/>
      <c r="DE13" s="576"/>
      <c r="DF13" s="576"/>
      <c r="DG13" s="576"/>
      <c r="DH13" s="576"/>
      <c r="DI13" s="576"/>
      <c r="DJ13" s="576"/>
      <c r="DK13" s="577"/>
      <c r="DL13" s="584">
        <v>13613049</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1207918</v>
      </c>
      <c r="BE14" s="576"/>
      <c r="BF14" s="576"/>
      <c r="BG14" s="576"/>
      <c r="BH14" s="576"/>
      <c r="BI14" s="576"/>
      <c r="BJ14" s="576"/>
      <c r="BK14" s="577"/>
      <c r="BL14" s="578">
        <v>1</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22013138</v>
      </c>
      <c r="CN14" s="576"/>
      <c r="CO14" s="576"/>
      <c r="CP14" s="576"/>
      <c r="CQ14" s="576"/>
      <c r="CR14" s="576"/>
      <c r="CS14" s="576"/>
      <c r="CT14" s="577"/>
      <c r="CU14" s="580">
        <v>4.2</v>
      </c>
      <c r="CV14" s="581"/>
      <c r="CW14" s="581"/>
      <c r="CX14" s="586"/>
      <c r="CY14" s="584">
        <v>1541354</v>
      </c>
      <c r="CZ14" s="576"/>
      <c r="DA14" s="576"/>
      <c r="DB14" s="576"/>
      <c r="DC14" s="576"/>
      <c r="DD14" s="576"/>
      <c r="DE14" s="576"/>
      <c r="DF14" s="576"/>
      <c r="DG14" s="576"/>
      <c r="DH14" s="576"/>
      <c r="DI14" s="576"/>
      <c r="DJ14" s="576"/>
      <c r="DK14" s="577"/>
      <c r="DL14" s="584">
        <v>19488025</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2846382</v>
      </c>
      <c r="S15" s="576"/>
      <c r="T15" s="576"/>
      <c r="U15" s="576"/>
      <c r="V15" s="576"/>
      <c r="W15" s="576"/>
      <c r="X15" s="576"/>
      <c r="Y15" s="577"/>
      <c r="Z15" s="580">
        <v>0.5</v>
      </c>
      <c r="AA15" s="581"/>
      <c r="AB15" s="581"/>
      <c r="AC15" s="586"/>
      <c r="AD15" s="584">
        <v>2846382</v>
      </c>
      <c r="AE15" s="576"/>
      <c r="AF15" s="576"/>
      <c r="AG15" s="576"/>
      <c r="AH15" s="576"/>
      <c r="AI15" s="576"/>
      <c r="AJ15" s="576"/>
      <c r="AK15" s="577"/>
      <c r="AL15" s="580">
        <v>1</v>
      </c>
      <c r="AM15" s="581"/>
      <c r="AN15" s="581"/>
      <c r="AO15" s="582"/>
      <c r="AP15" s="572" t="s">
        <v>227</v>
      </c>
      <c r="AQ15" s="573"/>
      <c r="AR15" s="573"/>
      <c r="AS15" s="573"/>
      <c r="AT15" s="573"/>
      <c r="AU15" s="573"/>
      <c r="AV15" s="573"/>
      <c r="AW15" s="573"/>
      <c r="AX15" s="573"/>
      <c r="AY15" s="573"/>
      <c r="AZ15" s="573"/>
      <c r="BA15" s="573"/>
      <c r="BB15" s="573"/>
      <c r="BC15" s="574"/>
      <c r="BD15" s="575">
        <v>26333980</v>
      </c>
      <c r="BE15" s="576"/>
      <c r="BF15" s="576"/>
      <c r="BG15" s="576"/>
      <c r="BH15" s="576"/>
      <c r="BI15" s="576"/>
      <c r="BJ15" s="576"/>
      <c r="BK15" s="577"/>
      <c r="BL15" s="578">
        <v>20.9</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550980</v>
      </c>
      <c r="S16" s="576"/>
      <c r="T16" s="576"/>
      <c r="U16" s="576"/>
      <c r="V16" s="576"/>
      <c r="W16" s="576"/>
      <c r="X16" s="576"/>
      <c r="Y16" s="577"/>
      <c r="Z16" s="580">
        <v>0.1</v>
      </c>
      <c r="AA16" s="581"/>
      <c r="AB16" s="581"/>
      <c r="AC16" s="586"/>
      <c r="AD16" s="584">
        <v>550980</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1125690</v>
      </c>
      <c r="BE16" s="576"/>
      <c r="BF16" s="576"/>
      <c r="BG16" s="576"/>
      <c r="BH16" s="576"/>
      <c r="BI16" s="576"/>
      <c r="BJ16" s="576"/>
      <c r="BK16" s="577"/>
      <c r="BL16" s="578">
        <v>0.9</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99870499</v>
      </c>
      <c r="CN16" s="576"/>
      <c r="CO16" s="576"/>
      <c r="CP16" s="576"/>
      <c r="CQ16" s="576"/>
      <c r="CR16" s="576"/>
      <c r="CS16" s="576"/>
      <c r="CT16" s="577"/>
      <c r="CU16" s="580">
        <v>18.899999999999999</v>
      </c>
      <c r="CV16" s="581"/>
      <c r="CW16" s="581"/>
      <c r="CX16" s="586"/>
      <c r="CY16" s="584">
        <v>4184243</v>
      </c>
      <c r="CZ16" s="576"/>
      <c r="DA16" s="576"/>
      <c r="DB16" s="576"/>
      <c r="DC16" s="576"/>
      <c r="DD16" s="576"/>
      <c r="DE16" s="576"/>
      <c r="DF16" s="576"/>
      <c r="DG16" s="576"/>
      <c r="DH16" s="576"/>
      <c r="DI16" s="576"/>
      <c r="DJ16" s="576"/>
      <c r="DK16" s="577"/>
      <c r="DL16" s="584">
        <v>75638160</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2295402</v>
      </c>
      <c r="S17" s="576"/>
      <c r="T17" s="576"/>
      <c r="U17" s="576"/>
      <c r="V17" s="576"/>
      <c r="W17" s="576"/>
      <c r="X17" s="576"/>
      <c r="Y17" s="577"/>
      <c r="Z17" s="580">
        <v>0.4</v>
      </c>
      <c r="AA17" s="581"/>
      <c r="AB17" s="581"/>
      <c r="AC17" s="586"/>
      <c r="AD17" s="584">
        <v>2295402</v>
      </c>
      <c r="AE17" s="576"/>
      <c r="AF17" s="576"/>
      <c r="AG17" s="576"/>
      <c r="AH17" s="576"/>
      <c r="AI17" s="576"/>
      <c r="AJ17" s="576"/>
      <c r="AK17" s="577"/>
      <c r="AL17" s="580">
        <v>0.8</v>
      </c>
      <c r="AM17" s="581"/>
      <c r="AN17" s="581"/>
      <c r="AO17" s="582"/>
      <c r="AP17" s="572" t="s">
        <v>233</v>
      </c>
      <c r="AQ17" s="573"/>
      <c r="AR17" s="573"/>
      <c r="AS17" s="573"/>
      <c r="AT17" s="573"/>
      <c r="AU17" s="573"/>
      <c r="AV17" s="573"/>
      <c r="AW17" s="573"/>
      <c r="AX17" s="573"/>
      <c r="AY17" s="573"/>
      <c r="AZ17" s="573"/>
      <c r="BA17" s="573"/>
      <c r="BB17" s="573"/>
      <c r="BC17" s="574"/>
      <c r="BD17" s="575">
        <v>25208290</v>
      </c>
      <c r="BE17" s="576"/>
      <c r="BF17" s="576"/>
      <c r="BG17" s="576"/>
      <c r="BH17" s="576"/>
      <c r="BI17" s="576"/>
      <c r="BJ17" s="576"/>
      <c r="BK17" s="577"/>
      <c r="BL17" s="578">
        <v>20</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5321008</v>
      </c>
      <c r="CN17" s="576"/>
      <c r="CO17" s="576"/>
      <c r="CP17" s="576"/>
      <c r="CQ17" s="576"/>
      <c r="CR17" s="576"/>
      <c r="CS17" s="576"/>
      <c r="CT17" s="577"/>
      <c r="CU17" s="580">
        <v>1</v>
      </c>
      <c r="CV17" s="581"/>
      <c r="CW17" s="581"/>
      <c r="CX17" s="586"/>
      <c r="CY17" s="584" t="s">
        <v>118</v>
      </c>
      <c r="CZ17" s="576"/>
      <c r="DA17" s="576"/>
      <c r="DB17" s="576"/>
      <c r="DC17" s="576"/>
      <c r="DD17" s="576"/>
      <c r="DE17" s="576"/>
      <c r="DF17" s="576"/>
      <c r="DG17" s="576"/>
      <c r="DH17" s="576"/>
      <c r="DI17" s="576"/>
      <c r="DJ17" s="576"/>
      <c r="DK17" s="577"/>
      <c r="DL17" s="584">
        <v>47347</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43688817</v>
      </c>
      <c r="BE18" s="576"/>
      <c r="BF18" s="576"/>
      <c r="BG18" s="576"/>
      <c r="BH18" s="576"/>
      <c r="BI18" s="576"/>
      <c r="BJ18" s="576"/>
      <c r="BK18" s="577"/>
      <c r="BL18" s="578">
        <v>34.700000000000003</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65573194</v>
      </c>
      <c r="CN18" s="576"/>
      <c r="CO18" s="576"/>
      <c r="CP18" s="576"/>
      <c r="CQ18" s="576"/>
      <c r="CR18" s="576"/>
      <c r="CS18" s="576"/>
      <c r="CT18" s="577"/>
      <c r="CU18" s="580">
        <v>12.4</v>
      </c>
      <c r="CV18" s="581"/>
      <c r="CW18" s="581"/>
      <c r="CX18" s="586"/>
      <c r="CY18" s="584" t="s">
        <v>118</v>
      </c>
      <c r="CZ18" s="576"/>
      <c r="DA18" s="576"/>
      <c r="DB18" s="576"/>
      <c r="DC18" s="576"/>
      <c r="DD18" s="576"/>
      <c r="DE18" s="576"/>
      <c r="DF18" s="576"/>
      <c r="DG18" s="576"/>
      <c r="DH18" s="576"/>
      <c r="DI18" s="576"/>
      <c r="DJ18" s="576"/>
      <c r="DK18" s="577"/>
      <c r="DL18" s="584">
        <v>63873239</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160913849</v>
      </c>
      <c r="S19" s="576"/>
      <c r="T19" s="576"/>
      <c r="U19" s="576"/>
      <c r="V19" s="576"/>
      <c r="W19" s="576"/>
      <c r="X19" s="576"/>
      <c r="Y19" s="577"/>
      <c r="Z19" s="580">
        <v>29.7</v>
      </c>
      <c r="AA19" s="581"/>
      <c r="AB19" s="581"/>
      <c r="AC19" s="586"/>
      <c r="AD19" s="584">
        <v>158010948</v>
      </c>
      <c r="AE19" s="576"/>
      <c r="AF19" s="576"/>
      <c r="AG19" s="576"/>
      <c r="AH19" s="576"/>
      <c r="AI19" s="576"/>
      <c r="AJ19" s="576"/>
      <c r="AK19" s="577"/>
      <c r="AL19" s="580">
        <v>57.3</v>
      </c>
      <c r="AM19" s="581"/>
      <c r="AN19" s="581"/>
      <c r="AO19" s="582"/>
      <c r="AP19" s="572" t="s">
        <v>239</v>
      </c>
      <c r="AQ19" s="573"/>
      <c r="AR19" s="573"/>
      <c r="AS19" s="573"/>
      <c r="AT19" s="573"/>
      <c r="AU19" s="573"/>
      <c r="AV19" s="573"/>
      <c r="AW19" s="573"/>
      <c r="AX19" s="573"/>
      <c r="AY19" s="573"/>
      <c r="AZ19" s="573"/>
      <c r="BA19" s="573"/>
      <c r="BB19" s="573"/>
      <c r="BC19" s="574"/>
      <c r="BD19" s="575">
        <v>2356786</v>
      </c>
      <c r="BE19" s="576"/>
      <c r="BF19" s="576"/>
      <c r="BG19" s="576"/>
      <c r="BH19" s="576"/>
      <c r="BI19" s="576"/>
      <c r="BJ19" s="576"/>
      <c r="BK19" s="577"/>
      <c r="BL19" s="578">
        <v>1.9</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158010948</v>
      </c>
      <c r="S20" s="576"/>
      <c r="T20" s="576"/>
      <c r="U20" s="576"/>
      <c r="V20" s="576"/>
      <c r="W20" s="576"/>
      <c r="X20" s="576"/>
      <c r="Y20" s="577"/>
      <c r="Z20" s="580">
        <v>29.2</v>
      </c>
      <c r="AA20" s="581"/>
      <c r="AB20" s="581"/>
      <c r="AC20" s="586"/>
      <c r="AD20" s="584">
        <v>158010948</v>
      </c>
      <c r="AE20" s="576"/>
      <c r="AF20" s="576"/>
      <c r="AG20" s="576"/>
      <c r="AH20" s="576"/>
      <c r="AI20" s="576"/>
      <c r="AJ20" s="576"/>
      <c r="AK20" s="577"/>
      <c r="AL20" s="580">
        <v>57.3</v>
      </c>
      <c r="AM20" s="581"/>
      <c r="AN20" s="581"/>
      <c r="AO20" s="582"/>
      <c r="AP20" s="572" t="s">
        <v>242</v>
      </c>
      <c r="AQ20" s="590"/>
      <c r="AR20" s="590"/>
      <c r="AS20" s="590"/>
      <c r="AT20" s="590"/>
      <c r="AU20" s="590"/>
      <c r="AV20" s="590"/>
      <c r="AW20" s="590"/>
      <c r="AX20" s="590"/>
      <c r="AY20" s="590"/>
      <c r="AZ20" s="590"/>
      <c r="BA20" s="590"/>
      <c r="BB20" s="590"/>
      <c r="BC20" s="591"/>
      <c r="BD20" s="575">
        <v>1065107</v>
      </c>
      <c r="BE20" s="576"/>
      <c r="BF20" s="576"/>
      <c r="BG20" s="576"/>
      <c r="BH20" s="576"/>
      <c r="BI20" s="576"/>
      <c r="BJ20" s="576"/>
      <c r="BK20" s="577"/>
      <c r="BL20" s="580">
        <v>0.8</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2901077</v>
      </c>
      <c r="S21" s="576"/>
      <c r="T21" s="576"/>
      <c r="U21" s="576"/>
      <c r="V21" s="576"/>
      <c r="W21" s="576"/>
      <c r="X21" s="576"/>
      <c r="Y21" s="577"/>
      <c r="Z21" s="580">
        <v>0.5</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298260</v>
      </c>
      <c r="BE21" s="576"/>
      <c r="BF21" s="576"/>
      <c r="BG21" s="576"/>
      <c r="BH21" s="576"/>
      <c r="BI21" s="576"/>
      <c r="BJ21" s="576"/>
      <c r="BK21" s="577"/>
      <c r="BL21" s="580">
        <v>0.2</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37890</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37890</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1824</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8789389</v>
      </c>
      <c r="BE22" s="576"/>
      <c r="BF22" s="576"/>
      <c r="BG22" s="576"/>
      <c r="BH22" s="576"/>
      <c r="BI22" s="576"/>
      <c r="BJ22" s="576"/>
      <c r="BK22" s="577"/>
      <c r="BL22" s="580">
        <v>7</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581429</v>
      </c>
      <c r="CN22" s="576"/>
      <c r="CO22" s="576"/>
      <c r="CP22" s="576"/>
      <c r="CQ22" s="576"/>
      <c r="CR22" s="576"/>
      <c r="CS22" s="576"/>
      <c r="CT22" s="577"/>
      <c r="CU22" s="580">
        <v>0.1</v>
      </c>
      <c r="CV22" s="581"/>
      <c r="CW22" s="581"/>
      <c r="CX22" s="586"/>
      <c r="CY22" s="584" t="s">
        <v>118</v>
      </c>
      <c r="CZ22" s="576"/>
      <c r="DA22" s="576"/>
      <c r="DB22" s="576"/>
      <c r="DC22" s="576"/>
      <c r="DD22" s="576"/>
      <c r="DE22" s="576"/>
      <c r="DF22" s="576"/>
      <c r="DG22" s="576"/>
      <c r="DH22" s="576"/>
      <c r="DI22" s="576"/>
      <c r="DJ22" s="576"/>
      <c r="DK22" s="577"/>
      <c r="DL22" s="584">
        <v>581429</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308562879</v>
      </c>
      <c r="S23" s="576"/>
      <c r="T23" s="576"/>
      <c r="U23" s="576"/>
      <c r="V23" s="576"/>
      <c r="W23" s="576"/>
      <c r="X23" s="576"/>
      <c r="Y23" s="577"/>
      <c r="Z23" s="580">
        <v>57</v>
      </c>
      <c r="AA23" s="581"/>
      <c r="AB23" s="581"/>
      <c r="AC23" s="586"/>
      <c r="AD23" s="584">
        <v>275394550</v>
      </c>
      <c r="AE23" s="576"/>
      <c r="AF23" s="576"/>
      <c r="AG23" s="576"/>
      <c r="AH23" s="576"/>
      <c r="AI23" s="576"/>
      <c r="AJ23" s="576"/>
      <c r="AK23" s="577"/>
      <c r="AL23" s="580">
        <v>99.8</v>
      </c>
      <c r="AM23" s="581"/>
      <c r="AN23" s="581"/>
      <c r="AO23" s="582"/>
      <c r="AP23" s="572" t="s">
        <v>251</v>
      </c>
      <c r="AQ23" s="573"/>
      <c r="AR23" s="573"/>
      <c r="AS23" s="573"/>
      <c r="AT23" s="573"/>
      <c r="AU23" s="573"/>
      <c r="AV23" s="573"/>
      <c r="AW23" s="573"/>
      <c r="AX23" s="573"/>
      <c r="AY23" s="573"/>
      <c r="AZ23" s="573"/>
      <c r="BA23" s="573"/>
      <c r="BB23" s="573"/>
      <c r="BC23" s="574"/>
      <c r="BD23" s="575">
        <v>11160278</v>
      </c>
      <c r="BE23" s="576"/>
      <c r="BF23" s="576"/>
      <c r="BG23" s="576"/>
      <c r="BH23" s="576"/>
      <c r="BI23" s="576"/>
      <c r="BJ23" s="576"/>
      <c r="BK23" s="577"/>
      <c r="BL23" s="580">
        <v>8.9</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717771</v>
      </c>
      <c r="CN23" s="576"/>
      <c r="CO23" s="576"/>
      <c r="CP23" s="576"/>
      <c r="CQ23" s="576"/>
      <c r="CR23" s="576"/>
      <c r="CS23" s="576"/>
      <c r="CT23" s="577"/>
      <c r="CU23" s="580">
        <v>0.1</v>
      </c>
      <c r="CV23" s="581"/>
      <c r="CW23" s="581"/>
      <c r="CX23" s="586"/>
      <c r="CY23" s="584" t="s">
        <v>118</v>
      </c>
      <c r="CZ23" s="576"/>
      <c r="DA23" s="576"/>
      <c r="DB23" s="576"/>
      <c r="DC23" s="576"/>
      <c r="DD23" s="576"/>
      <c r="DE23" s="576"/>
      <c r="DF23" s="576"/>
      <c r="DG23" s="576"/>
      <c r="DH23" s="576"/>
      <c r="DI23" s="576"/>
      <c r="DJ23" s="576"/>
      <c r="DK23" s="577"/>
      <c r="DL23" s="584">
        <v>717771</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227370</v>
      </c>
      <c r="S24" s="576"/>
      <c r="T24" s="576"/>
      <c r="U24" s="576"/>
      <c r="V24" s="576"/>
      <c r="W24" s="576"/>
      <c r="X24" s="576"/>
      <c r="Y24" s="577"/>
      <c r="Z24" s="580">
        <v>0</v>
      </c>
      <c r="AA24" s="581"/>
      <c r="AB24" s="581"/>
      <c r="AC24" s="586"/>
      <c r="AD24" s="584">
        <v>227370</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231</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1985034</v>
      </c>
      <c r="S25" s="576"/>
      <c r="T25" s="576"/>
      <c r="U25" s="576"/>
      <c r="V25" s="576"/>
      <c r="W25" s="576"/>
      <c r="X25" s="576"/>
      <c r="Y25" s="577"/>
      <c r="Z25" s="580">
        <v>0.4</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v>190748</v>
      </c>
      <c r="BE25" s="576"/>
      <c r="BF25" s="576"/>
      <c r="BG25" s="576"/>
      <c r="BH25" s="576"/>
      <c r="BI25" s="576"/>
      <c r="BJ25" s="576"/>
      <c r="BK25" s="577"/>
      <c r="BL25" s="580">
        <v>0.2</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21506844</v>
      </c>
      <c r="CN25" s="576"/>
      <c r="CO25" s="576"/>
      <c r="CP25" s="576"/>
      <c r="CQ25" s="576"/>
      <c r="CR25" s="576"/>
      <c r="CS25" s="576"/>
      <c r="CT25" s="577"/>
      <c r="CU25" s="580">
        <v>4.0999999999999996</v>
      </c>
      <c r="CV25" s="581"/>
      <c r="CW25" s="581"/>
      <c r="CX25" s="586"/>
      <c r="CY25" s="584" t="s">
        <v>118</v>
      </c>
      <c r="CZ25" s="576"/>
      <c r="DA25" s="576"/>
      <c r="DB25" s="576"/>
      <c r="DC25" s="576"/>
      <c r="DD25" s="576"/>
      <c r="DE25" s="576"/>
      <c r="DF25" s="576"/>
      <c r="DG25" s="576"/>
      <c r="DH25" s="576"/>
      <c r="DI25" s="576"/>
      <c r="DJ25" s="576"/>
      <c r="DK25" s="577"/>
      <c r="DL25" s="584">
        <v>21506844</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4066850</v>
      </c>
      <c r="S26" s="576"/>
      <c r="T26" s="576"/>
      <c r="U26" s="576"/>
      <c r="V26" s="576"/>
      <c r="W26" s="576"/>
      <c r="X26" s="576"/>
      <c r="Y26" s="577"/>
      <c r="Z26" s="580">
        <v>0.8</v>
      </c>
      <c r="AA26" s="581"/>
      <c r="AB26" s="581"/>
      <c r="AC26" s="586"/>
      <c r="AD26" s="584">
        <v>281880</v>
      </c>
      <c r="AE26" s="576"/>
      <c r="AF26" s="576"/>
      <c r="AG26" s="576"/>
      <c r="AH26" s="576"/>
      <c r="AI26" s="576"/>
      <c r="AJ26" s="576"/>
      <c r="AK26" s="577"/>
      <c r="AL26" s="580">
        <v>0.1</v>
      </c>
      <c r="AM26" s="581"/>
      <c r="AN26" s="581"/>
      <c r="AO26" s="582"/>
      <c r="AP26" s="572" t="s">
        <v>260</v>
      </c>
      <c r="AQ26" s="573"/>
      <c r="AR26" s="573"/>
      <c r="AS26" s="573"/>
      <c r="AT26" s="573"/>
      <c r="AU26" s="573"/>
      <c r="AV26" s="573"/>
      <c r="AW26" s="573"/>
      <c r="AX26" s="573"/>
      <c r="AY26" s="573"/>
      <c r="AZ26" s="573"/>
      <c r="BA26" s="573"/>
      <c r="BB26" s="573"/>
      <c r="BC26" s="574"/>
      <c r="BD26" s="575">
        <v>3995620</v>
      </c>
      <c r="BE26" s="576"/>
      <c r="BF26" s="576"/>
      <c r="BG26" s="576"/>
      <c r="BH26" s="576"/>
      <c r="BI26" s="576"/>
      <c r="BJ26" s="576"/>
      <c r="BK26" s="577"/>
      <c r="BL26" s="580">
        <v>3.2</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208854</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208854</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1284534</v>
      </c>
      <c r="S27" s="576"/>
      <c r="T27" s="576"/>
      <c r="U27" s="576"/>
      <c r="V27" s="576"/>
      <c r="W27" s="576"/>
      <c r="X27" s="576"/>
      <c r="Y27" s="577"/>
      <c r="Z27" s="580">
        <v>0.2</v>
      </c>
      <c r="AA27" s="581"/>
      <c r="AB27" s="581"/>
      <c r="AC27" s="586"/>
      <c r="AD27" s="584">
        <v>4998</v>
      </c>
      <c r="AE27" s="576"/>
      <c r="AF27" s="576"/>
      <c r="AG27" s="576"/>
      <c r="AH27" s="576"/>
      <c r="AI27" s="576"/>
      <c r="AJ27" s="576"/>
      <c r="AK27" s="577"/>
      <c r="AL27" s="580">
        <v>0</v>
      </c>
      <c r="AM27" s="581"/>
      <c r="AN27" s="581"/>
      <c r="AO27" s="582"/>
      <c r="AP27" s="572" t="s">
        <v>263</v>
      </c>
      <c r="AQ27" s="573"/>
      <c r="AR27" s="573"/>
      <c r="AS27" s="573"/>
      <c r="AT27" s="573"/>
      <c r="AU27" s="573"/>
      <c r="AV27" s="573"/>
      <c r="AW27" s="573"/>
      <c r="AX27" s="573"/>
      <c r="AY27" s="573"/>
      <c r="AZ27" s="573"/>
      <c r="BA27" s="573"/>
      <c r="BB27" s="573"/>
      <c r="BC27" s="574"/>
      <c r="BD27" s="575">
        <v>157975</v>
      </c>
      <c r="BE27" s="576"/>
      <c r="BF27" s="576"/>
      <c r="BG27" s="576"/>
      <c r="BH27" s="576"/>
      <c r="BI27" s="576"/>
      <c r="BJ27" s="576"/>
      <c r="BK27" s="577"/>
      <c r="BL27" s="580">
        <v>0.1</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70868960</v>
      </c>
      <c r="S28" s="576"/>
      <c r="T28" s="576"/>
      <c r="U28" s="576"/>
      <c r="V28" s="576"/>
      <c r="W28" s="576"/>
      <c r="X28" s="576"/>
      <c r="Y28" s="577"/>
      <c r="Z28" s="580">
        <v>13.1</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7932</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7932</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321981</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321981</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1042839</v>
      </c>
      <c r="S30" s="576"/>
      <c r="T30" s="576"/>
      <c r="U30" s="576"/>
      <c r="V30" s="576"/>
      <c r="W30" s="576"/>
      <c r="X30" s="576"/>
      <c r="Y30" s="577"/>
      <c r="Z30" s="580">
        <v>0.2</v>
      </c>
      <c r="AA30" s="581"/>
      <c r="AB30" s="581"/>
      <c r="AC30" s="586"/>
      <c r="AD30" s="584">
        <v>13536</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v>150043</v>
      </c>
      <c r="BE30" s="576"/>
      <c r="BF30" s="576"/>
      <c r="BG30" s="576"/>
      <c r="BH30" s="576"/>
      <c r="BI30" s="576"/>
      <c r="BJ30" s="576"/>
      <c r="BK30" s="577"/>
      <c r="BL30" s="580">
        <v>0.1</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1936921</v>
      </c>
      <c r="CN30" s="576"/>
      <c r="CO30" s="576"/>
      <c r="CP30" s="576"/>
      <c r="CQ30" s="576"/>
      <c r="CR30" s="576"/>
      <c r="CS30" s="576"/>
      <c r="CT30" s="577"/>
      <c r="CU30" s="580">
        <v>0.4</v>
      </c>
      <c r="CV30" s="581"/>
      <c r="CW30" s="581"/>
      <c r="CX30" s="586"/>
      <c r="CY30" s="584" t="s">
        <v>118</v>
      </c>
      <c r="CZ30" s="576"/>
      <c r="DA30" s="576"/>
      <c r="DB30" s="576"/>
      <c r="DC30" s="576"/>
      <c r="DD30" s="576"/>
      <c r="DE30" s="576"/>
      <c r="DF30" s="576"/>
      <c r="DG30" s="576"/>
      <c r="DH30" s="576"/>
      <c r="DI30" s="576"/>
      <c r="DJ30" s="576"/>
      <c r="DK30" s="577"/>
      <c r="DL30" s="584">
        <v>1936921</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1482644</v>
      </c>
      <c r="S31" s="576"/>
      <c r="T31" s="576"/>
      <c r="U31" s="576"/>
      <c r="V31" s="576"/>
      <c r="W31" s="576"/>
      <c r="X31" s="576"/>
      <c r="Y31" s="577"/>
      <c r="Z31" s="580">
        <v>0.3</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27305890</v>
      </c>
      <c r="S32" s="576"/>
      <c r="T32" s="576"/>
      <c r="U32" s="576"/>
      <c r="V32" s="576"/>
      <c r="W32" s="576"/>
      <c r="X32" s="576"/>
      <c r="Y32" s="577"/>
      <c r="Z32" s="580">
        <v>5</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125820794</v>
      </c>
      <c r="BE32" s="576"/>
      <c r="BF32" s="576"/>
      <c r="BG32" s="576"/>
      <c r="BH32" s="576"/>
      <c r="BI32" s="576"/>
      <c r="BJ32" s="576"/>
      <c r="BK32" s="577"/>
      <c r="BL32" s="580">
        <v>100</v>
      </c>
      <c r="BM32" s="581"/>
      <c r="BN32" s="581"/>
      <c r="BO32" s="586"/>
      <c r="BP32" s="584">
        <v>808075</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528311388</v>
      </c>
      <c r="CN32" s="596"/>
      <c r="CO32" s="596"/>
      <c r="CP32" s="596"/>
      <c r="CQ32" s="596"/>
      <c r="CR32" s="596"/>
      <c r="CS32" s="596"/>
      <c r="CT32" s="597"/>
      <c r="CU32" s="601">
        <v>100</v>
      </c>
      <c r="CV32" s="602"/>
      <c r="CW32" s="602"/>
      <c r="CX32" s="603"/>
      <c r="CY32" s="584">
        <v>98396871</v>
      </c>
      <c r="CZ32" s="576"/>
      <c r="DA32" s="576"/>
      <c r="DB32" s="576"/>
      <c r="DC32" s="576"/>
      <c r="DD32" s="576"/>
      <c r="DE32" s="576"/>
      <c r="DF32" s="576"/>
      <c r="DG32" s="576"/>
      <c r="DH32" s="576"/>
      <c r="DI32" s="576"/>
      <c r="DJ32" s="576"/>
      <c r="DK32" s="577"/>
      <c r="DL32" s="584">
        <v>339289784</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16039960</v>
      </c>
      <c r="S33" s="576"/>
      <c r="T33" s="576"/>
      <c r="U33" s="576"/>
      <c r="V33" s="576"/>
      <c r="W33" s="576"/>
      <c r="X33" s="576"/>
      <c r="Y33" s="577"/>
      <c r="Z33" s="580">
        <v>3</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58668330</v>
      </c>
      <c r="S34" s="576"/>
      <c r="T34" s="576"/>
      <c r="U34" s="576"/>
      <c r="V34" s="576"/>
      <c r="W34" s="576"/>
      <c r="X34" s="576"/>
      <c r="Y34" s="577"/>
      <c r="Z34" s="580">
        <v>10.8</v>
      </c>
      <c r="AA34" s="581"/>
      <c r="AB34" s="581"/>
      <c r="AC34" s="586"/>
      <c r="AD34" s="584">
        <v>28121</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49394008</v>
      </c>
      <c r="S35" s="576"/>
      <c r="T35" s="576"/>
      <c r="U35" s="576"/>
      <c r="V35" s="576"/>
      <c r="W35" s="576"/>
      <c r="X35" s="576"/>
      <c r="Y35" s="577"/>
      <c r="Z35" s="580">
        <v>9.1</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205366514</v>
      </c>
      <c r="CN35" s="565"/>
      <c r="CO35" s="565"/>
      <c r="CP35" s="565"/>
      <c r="CQ35" s="565"/>
      <c r="CR35" s="565"/>
      <c r="CS35" s="565"/>
      <c r="CT35" s="566"/>
      <c r="CU35" s="569">
        <v>38.9</v>
      </c>
      <c r="CV35" s="570"/>
      <c r="CW35" s="570"/>
      <c r="CX35" s="609"/>
      <c r="CY35" s="610">
        <v>181624455</v>
      </c>
      <c r="CZ35" s="565"/>
      <c r="DA35" s="565"/>
      <c r="DB35" s="565"/>
      <c r="DC35" s="565"/>
      <c r="DD35" s="565"/>
      <c r="DE35" s="565"/>
      <c r="DF35" s="566"/>
      <c r="DG35" s="610">
        <v>181155568</v>
      </c>
      <c r="DH35" s="565"/>
      <c r="DI35" s="565"/>
      <c r="DJ35" s="565"/>
      <c r="DK35" s="565"/>
      <c r="DL35" s="565"/>
      <c r="DM35" s="565"/>
      <c r="DN35" s="565"/>
      <c r="DO35" s="565"/>
      <c r="DP35" s="565"/>
      <c r="DQ35" s="566"/>
      <c r="DR35" s="569">
        <v>65.5</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128527545</v>
      </c>
      <c r="CN36" s="604"/>
      <c r="CO36" s="604"/>
      <c r="CP36" s="604"/>
      <c r="CQ36" s="604"/>
      <c r="CR36" s="604"/>
      <c r="CS36" s="604"/>
      <c r="CT36" s="605"/>
      <c r="CU36" s="580">
        <v>24.3</v>
      </c>
      <c r="CV36" s="606"/>
      <c r="CW36" s="606"/>
      <c r="CX36" s="607"/>
      <c r="CY36" s="584">
        <v>111624974</v>
      </c>
      <c r="CZ36" s="604"/>
      <c r="DA36" s="604"/>
      <c r="DB36" s="604"/>
      <c r="DC36" s="604"/>
      <c r="DD36" s="604"/>
      <c r="DE36" s="604"/>
      <c r="DF36" s="605"/>
      <c r="DG36" s="584">
        <v>111183379</v>
      </c>
      <c r="DH36" s="604"/>
      <c r="DI36" s="604"/>
      <c r="DJ36" s="604"/>
      <c r="DK36" s="604"/>
      <c r="DL36" s="604"/>
      <c r="DM36" s="604"/>
      <c r="DN36" s="604"/>
      <c r="DO36" s="604"/>
      <c r="DP36" s="604"/>
      <c r="DQ36" s="605"/>
      <c r="DR36" s="580">
        <v>40.200000000000003</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v>688000</v>
      </c>
      <c r="S37" s="576"/>
      <c r="T37" s="576"/>
      <c r="U37" s="576"/>
      <c r="V37" s="576"/>
      <c r="W37" s="576"/>
      <c r="X37" s="576"/>
      <c r="Y37" s="577"/>
      <c r="Z37" s="580">
        <v>0.1</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93247956</v>
      </c>
      <c r="CN37" s="576"/>
      <c r="CO37" s="576"/>
      <c r="CP37" s="576"/>
      <c r="CQ37" s="576"/>
      <c r="CR37" s="576"/>
      <c r="CS37" s="576"/>
      <c r="CT37" s="577"/>
      <c r="CU37" s="580">
        <v>17.7</v>
      </c>
      <c r="CV37" s="606"/>
      <c r="CW37" s="606"/>
      <c r="CX37" s="607"/>
      <c r="CY37" s="584">
        <v>81724313</v>
      </c>
      <c r="CZ37" s="604"/>
      <c r="DA37" s="604"/>
      <c r="DB37" s="604"/>
      <c r="DC37" s="604"/>
      <c r="DD37" s="604"/>
      <c r="DE37" s="604"/>
      <c r="DF37" s="605"/>
      <c r="DG37" s="584">
        <v>81724313</v>
      </c>
      <c r="DH37" s="604"/>
      <c r="DI37" s="604"/>
      <c r="DJ37" s="604"/>
      <c r="DK37" s="604"/>
      <c r="DL37" s="604"/>
      <c r="DM37" s="604"/>
      <c r="DN37" s="604"/>
      <c r="DO37" s="604"/>
      <c r="DP37" s="604"/>
      <c r="DQ37" s="605"/>
      <c r="DR37" s="580">
        <v>29.5</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540929298</v>
      </c>
      <c r="S38" s="596"/>
      <c r="T38" s="596"/>
      <c r="U38" s="596"/>
      <c r="V38" s="596"/>
      <c r="W38" s="596"/>
      <c r="X38" s="596"/>
      <c r="Y38" s="597"/>
      <c r="Z38" s="601">
        <v>100</v>
      </c>
      <c r="AA38" s="602"/>
      <c r="AB38" s="602"/>
      <c r="AC38" s="603"/>
      <c r="AD38" s="611">
        <v>275950455</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11268606</v>
      </c>
      <c r="CN38" s="604"/>
      <c r="CO38" s="604"/>
      <c r="CP38" s="604"/>
      <c r="CQ38" s="604"/>
      <c r="CR38" s="604"/>
      <c r="CS38" s="604"/>
      <c r="CT38" s="605"/>
      <c r="CU38" s="580">
        <v>2.1</v>
      </c>
      <c r="CV38" s="606"/>
      <c r="CW38" s="606"/>
      <c r="CX38" s="607"/>
      <c r="CY38" s="584">
        <v>6129073</v>
      </c>
      <c r="CZ38" s="604"/>
      <c r="DA38" s="604"/>
      <c r="DB38" s="604"/>
      <c r="DC38" s="604"/>
      <c r="DD38" s="604"/>
      <c r="DE38" s="604"/>
      <c r="DF38" s="605"/>
      <c r="DG38" s="584">
        <v>6102378</v>
      </c>
      <c r="DH38" s="604"/>
      <c r="DI38" s="604"/>
      <c r="DJ38" s="604"/>
      <c r="DK38" s="604"/>
      <c r="DL38" s="604"/>
      <c r="DM38" s="604"/>
      <c r="DN38" s="604"/>
      <c r="DO38" s="604"/>
      <c r="DP38" s="604"/>
      <c r="DQ38" s="605"/>
      <c r="DR38" s="580">
        <v>2.2000000000000002</v>
      </c>
      <c r="DS38" s="606"/>
      <c r="DT38" s="606"/>
      <c r="DU38" s="606"/>
      <c r="DV38" s="606"/>
      <c r="DW38" s="606"/>
      <c r="DX38" s="608"/>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295</v>
      </c>
      <c r="BZ39" s="573"/>
      <c r="CA39" s="573"/>
      <c r="CB39" s="573"/>
      <c r="CC39" s="573"/>
      <c r="CD39" s="573"/>
      <c r="CE39" s="573"/>
      <c r="CF39" s="573"/>
      <c r="CG39" s="573"/>
      <c r="CH39" s="573"/>
      <c r="CI39" s="573"/>
      <c r="CJ39" s="573"/>
      <c r="CK39" s="573"/>
      <c r="CL39" s="574"/>
      <c r="CM39" s="575">
        <v>65570363</v>
      </c>
      <c r="CN39" s="576"/>
      <c r="CO39" s="576"/>
      <c r="CP39" s="576"/>
      <c r="CQ39" s="576"/>
      <c r="CR39" s="576"/>
      <c r="CS39" s="576"/>
      <c r="CT39" s="577"/>
      <c r="CU39" s="580">
        <v>12.4</v>
      </c>
      <c r="CV39" s="606"/>
      <c r="CW39" s="606"/>
      <c r="CX39" s="607"/>
      <c r="CY39" s="584">
        <v>63870408</v>
      </c>
      <c r="CZ39" s="604"/>
      <c r="DA39" s="604"/>
      <c r="DB39" s="604"/>
      <c r="DC39" s="604"/>
      <c r="DD39" s="604"/>
      <c r="DE39" s="604"/>
      <c r="DF39" s="605"/>
      <c r="DG39" s="584">
        <v>63869811</v>
      </c>
      <c r="DH39" s="604"/>
      <c r="DI39" s="604"/>
      <c r="DJ39" s="604"/>
      <c r="DK39" s="604"/>
      <c r="DL39" s="604"/>
      <c r="DM39" s="604"/>
      <c r="DN39" s="604"/>
      <c r="DO39" s="604"/>
      <c r="DP39" s="604"/>
      <c r="DQ39" s="605"/>
      <c r="DR39" s="580">
        <v>23.1</v>
      </c>
      <c r="DS39" s="606"/>
      <c r="DT39" s="606"/>
      <c r="DU39" s="606"/>
      <c r="DV39" s="606"/>
      <c r="DW39" s="606"/>
      <c r="DX39" s="608"/>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296</v>
      </c>
      <c r="BZ40" s="614"/>
      <c r="CA40" s="572" t="s">
        <v>67</v>
      </c>
      <c r="CB40" s="573"/>
      <c r="CC40" s="573"/>
      <c r="CD40" s="573"/>
      <c r="CE40" s="573"/>
      <c r="CF40" s="573"/>
      <c r="CG40" s="573"/>
      <c r="CH40" s="573"/>
      <c r="CI40" s="573"/>
      <c r="CJ40" s="573"/>
      <c r="CK40" s="573"/>
      <c r="CL40" s="574"/>
      <c r="CM40" s="575">
        <v>65569766</v>
      </c>
      <c r="CN40" s="604"/>
      <c r="CO40" s="604"/>
      <c r="CP40" s="604"/>
      <c r="CQ40" s="604"/>
      <c r="CR40" s="604"/>
      <c r="CS40" s="604"/>
      <c r="CT40" s="605"/>
      <c r="CU40" s="580">
        <v>12.4</v>
      </c>
      <c r="CV40" s="606"/>
      <c r="CW40" s="606"/>
      <c r="CX40" s="607"/>
      <c r="CY40" s="584">
        <v>63869811</v>
      </c>
      <c r="CZ40" s="604"/>
      <c r="DA40" s="604"/>
      <c r="DB40" s="604"/>
      <c r="DC40" s="604"/>
      <c r="DD40" s="604"/>
      <c r="DE40" s="604"/>
      <c r="DF40" s="605"/>
      <c r="DG40" s="584">
        <v>63869811</v>
      </c>
      <c r="DH40" s="604"/>
      <c r="DI40" s="604"/>
      <c r="DJ40" s="604"/>
      <c r="DK40" s="604"/>
      <c r="DL40" s="604"/>
      <c r="DM40" s="604"/>
      <c r="DN40" s="604"/>
      <c r="DO40" s="604"/>
      <c r="DP40" s="604"/>
      <c r="DQ40" s="605"/>
      <c r="DR40" s="580">
        <v>23.1</v>
      </c>
      <c r="DS40" s="606"/>
      <c r="DT40" s="606"/>
      <c r="DU40" s="606"/>
      <c r="DV40" s="606"/>
      <c r="DW40" s="606"/>
      <c r="DX40" s="608"/>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62630797</v>
      </c>
      <c r="CN41" s="576"/>
      <c r="CO41" s="576"/>
      <c r="CP41" s="576"/>
      <c r="CQ41" s="576"/>
      <c r="CR41" s="576"/>
      <c r="CS41" s="576"/>
      <c r="CT41" s="577"/>
      <c r="CU41" s="580">
        <v>11.9</v>
      </c>
      <c r="CV41" s="606"/>
      <c r="CW41" s="606"/>
      <c r="CX41" s="607"/>
      <c r="CY41" s="584">
        <v>61112989</v>
      </c>
      <c r="CZ41" s="604"/>
      <c r="DA41" s="604"/>
      <c r="DB41" s="604"/>
      <c r="DC41" s="604"/>
      <c r="DD41" s="604"/>
      <c r="DE41" s="604"/>
      <c r="DF41" s="605"/>
      <c r="DG41" s="584">
        <v>61112989</v>
      </c>
      <c r="DH41" s="604"/>
      <c r="DI41" s="604"/>
      <c r="DJ41" s="604"/>
      <c r="DK41" s="604"/>
      <c r="DL41" s="604"/>
      <c r="DM41" s="604"/>
      <c r="DN41" s="604"/>
      <c r="DO41" s="604"/>
      <c r="DP41" s="604"/>
      <c r="DQ41" s="605"/>
      <c r="DR41" s="580">
        <v>22.1</v>
      </c>
      <c r="DS41" s="606"/>
      <c r="DT41" s="606"/>
      <c r="DU41" s="606"/>
      <c r="DV41" s="606"/>
      <c r="DW41" s="606"/>
      <c r="DX41" s="608"/>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301</v>
      </c>
      <c r="AQ42" s="623"/>
      <c r="AR42" s="623"/>
      <c r="AS42" s="623"/>
      <c r="AT42" s="628" t="s">
        <v>302</v>
      </c>
      <c r="AU42" s="195"/>
      <c r="AV42" s="195"/>
      <c r="AW42" s="195"/>
      <c r="AX42" s="561" t="s">
        <v>152</v>
      </c>
      <c r="AY42" s="562"/>
      <c r="AZ42" s="562"/>
      <c r="BA42" s="562"/>
      <c r="BB42" s="562"/>
      <c r="BC42" s="563"/>
      <c r="BD42" s="631">
        <v>99.4</v>
      </c>
      <c r="BE42" s="632"/>
      <c r="BF42" s="632"/>
      <c r="BG42" s="632"/>
      <c r="BH42" s="632"/>
      <c r="BI42" s="632">
        <v>99.2</v>
      </c>
      <c r="BJ42" s="632"/>
      <c r="BK42" s="632"/>
      <c r="BL42" s="632"/>
      <c r="BM42" s="633"/>
      <c r="BN42" s="631">
        <v>99.4</v>
      </c>
      <c r="BO42" s="632"/>
      <c r="BP42" s="632"/>
      <c r="BQ42" s="632"/>
      <c r="BR42" s="632"/>
      <c r="BS42" s="632">
        <v>99.1</v>
      </c>
      <c r="BT42" s="632"/>
      <c r="BU42" s="632"/>
      <c r="BV42" s="632"/>
      <c r="BW42" s="633"/>
      <c r="BY42" s="615"/>
      <c r="BZ42" s="616"/>
      <c r="CA42" s="572" t="s">
        <v>303</v>
      </c>
      <c r="CB42" s="573"/>
      <c r="CC42" s="573"/>
      <c r="CD42" s="573"/>
      <c r="CE42" s="573"/>
      <c r="CF42" s="573"/>
      <c r="CG42" s="573"/>
      <c r="CH42" s="573"/>
      <c r="CI42" s="573"/>
      <c r="CJ42" s="573"/>
      <c r="CK42" s="573"/>
      <c r="CL42" s="574"/>
      <c r="CM42" s="575">
        <v>2938969</v>
      </c>
      <c r="CN42" s="604"/>
      <c r="CO42" s="604"/>
      <c r="CP42" s="604"/>
      <c r="CQ42" s="604"/>
      <c r="CR42" s="604"/>
      <c r="CS42" s="604"/>
      <c r="CT42" s="605"/>
      <c r="CU42" s="580">
        <v>0.6</v>
      </c>
      <c r="CV42" s="606"/>
      <c r="CW42" s="606"/>
      <c r="CX42" s="607"/>
      <c r="CY42" s="584">
        <v>2756822</v>
      </c>
      <c r="CZ42" s="604"/>
      <c r="DA42" s="604"/>
      <c r="DB42" s="604"/>
      <c r="DC42" s="604"/>
      <c r="DD42" s="604"/>
      <c r="DE42" s="604"/>
      <c r="DF42" s="605"/>
      <c r="DG42" s="584">
        <v>2756822</v>
      </c>
      <c r="DH42" s="604"/>
      <c r="DI42" s="604"/>
      <c r="DJ42" s="604"/>
      <c r="DK42" s="604"/>
      <c r="DL42" s="604"/>
      <c r="DM42" s="604"/>
      <c r="DN42" s="604"/>
      <c r="DO42" s="604"/>
      <c r="DP42" s="604"/>
      <c r="DQ42" s="605"/>
      <c r="DR42" s="580">
        <v>1</v>
      </c>
      <c r="DS42" s="606"/>
      <c r="DT42" s="606"/>
      <c r="DU42" s="606"/>
      <c r="DV42" s="606"/>
      <c r="DW42" s="606"/>
      <c r="DX42" s="608"/>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304</v>
      </c>
      <c r="AX43" s="572" t="s">
        <v>305</v>
      </c>
      <c r="AY43" s="573"/>
      <c r="AZ43" s="573"/>
      <c r="BA43" s="573"/>
      <c r="BB43" s="573"/>
      <c r="BC43" s="574"/>
      <c r="BD43" s="619">
        <v>99.2</v>
      </c>
      <c r="BE43" s="620"/>
      <c r="BF43" s="620"/>
      <c r="BG43" s="620"/>
      <c r="BH43" s="620"/>
      <c r="BI43" s="620">
        <v>98.1</v>
      </c>
      <c r="BJ43" s="620"/>
      <c r="BK43" s="620"/>
      <c r="BL43" s="620"/>
      <c r="BM43" s="621"/>
      <c r="BN43" s="619">
        <v>99.2</v>
      </c>
      <c r="BO43" s="620"/>
      <c r="BP43" s="620"/>
      <c r="BQ43" s="620"/>
      <c r="BR43" s="620"/>
      <c r="BS43" s="620">
        <v>98.1</v>
      </c>
      <c r="BT43" s="620"/>
      <c r="BU43" s="620"/>
      <c r="BV43" s="620"/>
      <c r="BW43" s="621"/>
      <c r="BY43" s="617"/>
      <c r="BZ43" s="618"/>
      <c r="CA43" s="572" t="s">
        <v>306</v>
      </c>
      <c r="CB43" s="573"/>
      <c r="CC43" s="573"/>
      <c r="CD43" s="573"/>
      <c r="CE43" s="573"/>
      <c r="CF43" s="573"/>
      <c r="CG43" s="573"/>
      <c r="CH43" s="573"/>
      <c r="CI43" s="573"/>
      <c r="CJ43" s="573"/>
      <c r="CK43" s="573"/>
      <c r="CL43" s="574"/>
      <c r="CM43" s="575">
        <v>597</v>
      </c>
      <c r="CN43" s="576"/>
      <c r="CO43" s="576"/>
      <c r="CP43" s="576"/>
      <c r="CQ43" s="576"/>
      <c r="CR43" s="576"/>
      <c r="CS43" s="576"/>
      <c r="CT43" s="577"/>
      <c r="CU43" s="580">
        <v>0</v>
      </c>
      <c r="CV43" s="606"/>
      <c r="CW43" s="606"/>
      <c r="CX43" s="607"/>
      <c r="CY43" s="584">
        <v>597</v>
      </c>
      <c r="CZ43" s="604"/>
      <c r="DA43" s="604"/>
      <c r="DB43" s="604"/>
      <c r="DC43" s="604"/>
      <c r="DD43" s="604"/>
      <c r="DE43" s="604"/>
      <c r="DF43" s="605"/>
      <c r="DG43" s="584">
        <v>597</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2">
      <c r="AP44" s="626"/>
      <c r="AQ44" s="627"/>
      <c r="AR44" s="627"/>
      <c r="AS44" s="627"/>
      <c r="AT44" s="630"/>
      <c r="AU44" s="196"/>
      <c r="AV44" s="196"/>
      <c r="AW44" s="196"/>
      <c r="AX44" s="592" t="s">
        <v>307</v>
      </c>
      <c r="AY44" s="593"/>
      <c r="AZ44" s="593"/>
      <c r="BA44" s="593"/>
      <c r="BB44" s="593"/>
      <c r="BC44" s="594"/>
      <c r="BD44" s="634">
        <v>99.9</v>
      </c>
      <c r="BE44" s="635"/>
      <c r="BF44" s="635"/>
      <c r="BG44" s="635"/>
      <c r="BH44" s="635"/>
      <c r="BI44" s="635">
        <v>99.9</v>
      </c>
      <c r="BJ44" s="635"/>
      <c r="BK44" s="635"/>
      <c r="BL44" s="635"/>
      <c r="BM44" s="636"/>
      <c r="BN44" s="634">
        <v>99.9</v>
      </c>
      <c r="BO44" s="635"/>
      <c r="BP44" s="635"/>
      <c r="BQ44" s="635"/>
      <c r="BR44" s="635"/>
      <c r="BS44" s="635">
        <v>99.8</v>
      </c>
      <c r="BT44" s="635"/>
      <c r="BU44" s="635"/>
      <c r="BV44" s="635"/>
      <c r="BW44" s="636"/>
      <c r="BY44" s="572" t="s">
        <v>308</v>
      </c>
      <c r="BZ44" s="573"/>
      <c r="CA44" s="573"/>
      <c r="CB44" s="573"/>
      <c r="CC44" s="573"/>
      <c r="CD44" s="573"/>
      <c r="CE44" s="573"/>
      <c r="CF44" s="573"/>
      <c r="CG44" s="573"/>
      <c r="CH44" s="573"/>
      <c r="CI44" s="573"/>
      <c r="CJ44" s="573"/>
      <c r="CK44" s="573"/>
      <c r="CL44" s="574"/>
      <c r="CM44" s="575">
        <v>219226995</v>
      </c>
      <c r="CN44" s="604"/>
      <c r="CO44" s="604"/>
      <c r="CP44" s="604"/>
      <c r="CQ44" s="604"/>
      <c r="CR44" s="604"/>
      <c r="CS44" s="604"/>
      <c r="CT44" s="605"/>
      <c r="CU44" s="580">
        <v>41.5</v>
      </c>
      <c r="CV44" s="606"/>
      <c r="CW44" s="606"/>
      <c r="CX44" s="607"/>
      <c r="CY44" s="584">
        <v>140594733</v>
      </c>
      <c r="CZ44" s="604"/>
      <c r="DA44" s="604"/>
      <c r="DB44" s="604"/>
      <c r="DC44" s="604"/>
      <c r="DD44" s="604"/>
      <c r="DE44" s="604"/>
      <c r="DF44" s="605"/>
      <c r="DG44" s="584">
        <v>84505490</v>
      </c>
      <c r="DH44" s="604"/>
      <c r="DI44" s="604"/>
      <c r="DJ44" s="604"/>
      <c r="DK44" s="604"/>
      <c r="DL44" s="604"/>
      <c r="DM44" s="604"/>
      <c r="DN44" s="604"/>
      <c r="DO44" s="604"/>
      <c r="DP44" s="604"/>
      <c r="DQ44" s="605"/>
      <c r="DR44" s="580">
        <v>30.5</v>
      </c>
      <c r="DS44" s="606"/>
      <c r="DT44" s="606"/>
      <c r="DU44" s="606"/>
      <c r="DV44" s="606"/>
      <c r="DW44" s="606"/>
      <c r="DX44" s="608"/>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309</v>
      </c>
      <c r="AQ45" s="645"/>
      <c r="AR45" s="645"/>
      <c r="AS45" s="645"/>
      <c r="AT45" s="645"/>
      <c r="AU45" s="645"/>
      <c r="AV45" s="645"/>
      <c r="AW45" s="646"/>
      <c r="AX45" s="647" t="s">
        <v>310</v>
      </c>
      <c r="AY45" s="648"/>
      <c r="AZ45" s="648"/>
      <c r="BA45" s="648"/>
      <c r="BB45" s="648"/>
      <c r="BC45" s="649"/>
      <c r="BD45" s="650">
        <v>608338</v>
      </c>
      <c r="BE45" s="651"/>
      <c r="BF45" s="651"/>
      <c r="BG45" s="651"/>
      <c r="BH45" s="651"/>
      <c r="BI45" s="651"/>
      <c r="BJ45" s="651"/>
      <c r="BK45" s="651"/>
      <c r="BL45" s="651"/>
      <c r="BM45" s="652"/>
      <c r="BN45" s="650">
        <v>509737</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22929177</v>
      </c>
      <c r="CN45" s="576"/>
      <c r="CO45" s="576"/>
      <c r="CP45" s="576"/>
      <c r="CQ45" s="576"/>
      <c r="CR45" s="576"/>
      <c r="CS45" s="576"/>
      <c r="CT45" s="577"/>
      <c r="CU45" s="580">
        <v>4.3</v>
      </c>
      <c r="CV45" s="606"/>
      <c r="CW45" s="606"/>
      <c r="CX45" s="607"/>
      <c r="CY45" s="584">
        <v>17549683</v>
      </c>
      <c r="CZ45" s="604"/>
      <c r="DA45" s="604"/>
      <c r="DB45" s="604"/>
      <c r="DC45" s="604"/>
      <c r="DD45" s="604"/>
      <c r="DE45" s="604"/>
      <c r="DF45" s="605"/>
      <c r="DG45" s="584">
        <v>13777155</v>
      </c>
      <c r="DH45" s="604"/>
      <c r="DI45" s="604"/>
      <c r="DJ45" s="604"/>
      <c r="DK45" s="604"/>
      <c r="DL45" s="604"/>
      <c r="DM45" s="604"/>
      <c r="DN45" s="604"/>
      <c r="DO45" s="604"/>
      <c r="DP45" s="604"/>
      <c r="DQ45" s="605"/>
      <c r="DR45" s="580">
        <v>5</v>
      </c>
      <c r="DS45" s="606"/>
      <c r="DT45" s="606"/>
      <c r="DU45" s="606"/>
      <c r="DV45" s="606"/>
      <c r="DW45" s="606"/>
      <c r="DX45" s="608"/>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312</v>
      </c>
      <c r="AQ46" s="638"/>
      <c r="AR46" s="638"/>
      <c r="AS46" s="638"/>
      <c r="AT46" s="638"/>
      <c r="AU46" s="638"/>
      <c r="AV46" s="638"/>
      <c r="AW46" s="639"/>
      <c r="AX46" s="640" t="s">
        <v>313</v>
      </c>
      <c r="AY46" s="640"/>
      <c r="AZ46" s="640"/>
      <c r="BA46" s="640"/>
      <c r="BB46" s="640"/>
      <c r="BC46" s="640"/>
      <c r="BD46" s="641">
        <v>608338</v>
      </c>
      <c r="BE46" s="642"/>
      <c r="BF46" s="642"/>
      <c r="BG46" s="642"/>
      <c r="BH46" s="642"/>
      <c r="BI46" s="642"/>
      <c r="BJ46" s="642"/>
      <c r="BK46" s="642"/>
      <c r="BL46" s="642"/>
      <c r="BM46" s="643"/>
      <c r="BN46" s="641">
        <v>509737</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2549258</v>
      </c>
      <c r="CN46" s="604"/>
      <c r="CO46" s="604"/>
      <c r="CP46" s="604"/>
      <c r="CQ46" s="604"/>
      <c r="CR46" s="604"/>
      <c r="CS46" s="604"/>
      <c r="CT46" s="605"/>
      <c r="CU46" s="580">
        <v>0.5</v>
      </c>
      <c r="CV46" s="606"/>
      <c r="CW46" s="606"/>
      <c r="CX46" s="607"/>
      <c r="CY46" s="584">
        <v>1548038</v>
      </c>
      <c r="CZ46" s="604"/>
      <c r="DA46" s="604"/>
      <c r="DB46" s="604"/>
      <c r="DC46" s="604"/>
      <c r="DD46" s="604"/>
      <c r="DE46" s="604"/>
      <c r="DF46" s="605"/>
      <c r="DG46" s="584">
        <v>1543750</v>
      </c>
      <c r="DH46" s="604"/>
      <c r="DI46" s="604"/>
      <c r="DJ46" s="604"/>
      <c r="DK46" s="604"/>
      <c r="DL46" s="604"/>
      <c r="DM46" s="604"/>
      <c r="DN46" s="604"/>
      <c r="DO46" s="604"/>
      <c r="DP46" s="604"/>
      <c r="DQ46" s="605"/>
      <c r="DR46" s="580">
        <v>0.6</v>
      </c>
      <c r="DS46" s="606"/>
      <c r="DT46" s="606"/>
      <c r="DU46" s="606"/>
      <c r="DV46" s="606"/>
      <c r="DW46" s="606"/>
      <c r="DX46" s="608"/>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315</v>
      </c>
      <c r="BZ47" s="573"/>
      <c r="CA47" s="573"/>
      <c r="CB47" s="573"/>
      <c r="CC47" s="573"/>
      <c r="CD47" s="573"/>
      <c r="CE47" s="573"/>
      <c r="CF47" s="573"/>
      <c r="CG47" s="573"/>
      <c r="CH47" s="573"/>
      <c r="CI47" s="573"/>
      <c r="CJ47" s="573"/>
      <c r="CK47" s="573"/>
      <c r="CL47" s="574"/>
      <c r="CM47" s="575">
        <v>122390556</v>
      </c>
      <c r="CN47" s="576"/>
      <c r="CO47" s="576"/>
      <c r="CP47" s="576"/>
      <c r="CQ47" s="576"/>
      <c r="CR47" s="576"/>
      <c r="CS47" s="576"/>
      <c r="CT47" s="577"/>
      <c r="CU47" s="580">
        <v>23.2</v>
      </c>
      <c r="CV47" s="606"/>
      <c r="CW47" s="606"/>
      <c r="CX47" s="607"/>
      <c r="CY47" s="584">
        <v>103230729</v>
      </c>
      <c r="CZ47" s="604"/>
      <c r="DA47" s="604"/>
      <c r="DB47" s="604"/>
      <c r="DC47" s="604"/>
      <c r="DD47" s="604"/>
      <c r="DE47" s="604"/>
      <c r="DF47" s="605"/>
      <c r="DG47" s="584">
        <v>64044012</v>
      </c>
      <c r="DH47" s="604"/>
      <c r="DI47" s="604"/>
      <c r="DJ47" s="604"/>
      <c r="DK47" s="604"/>
      <c r="DL47" s="604"/>
      <c r="DM47" s="604"/>
      <c r="DN47" s="604"/>
      <c r="DO47" s="604"/>
      <c r="DP47" s="604"/>
      <c r="DQ47" s="605"/>
      <c r="DR47" s="580">
        <v>23.2</v>
      </c>
      <c r="DS47" s="606"/>
      <c r="DT47" s="606"/>
      <c r="DU47" s="606"/>
      <c r="DV47" s="606"/>
      <c r="DW47" s="606"/>
      <c r="DX47" s="608"/>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317</v>
      </c>
      <c r="BZ48" s="573"/>
      <c r="CA48" s="573"/>
      <c r="CB48" s="573"/>
      <c r="CC48" s="573"/>
      <c r="CD48" s="573"/>
      <c r="CE48" s="573"/>
      <c r="CF48" s="573"/>
      <c r="CG48" s="573"/>
      <c r="CH48" s="573"/>
      <c r="CI48" s="573"/>
      <c r="CJ48" s="573"/>
      <c r="CK48" s="573"/>
      <c r="CL48" s="574"/>
      <c r="CM48" s="575">
        <v>5354498</v>
      </c>
      <c r="CN48" s="604"/>
      <c r="CO48" s="604"/>
      <c r="CP48" s="604"/>
      <c r="CQ48" s="604"/>
      <c r="CR48" s="604"/>
      <c r="CS48" s="604"/>
      <c r="CT48" s="605"/>
      <c r="CU48" s="580">
        <v>1</v>
      </c>
      <c r="CV48" s="606"/>
      <c r="CW48" s="606"/>
      <c r="CX48" s="607"/>
      <c r="CY48" s="584">
        <v>5166431</v>
      </c>
      <c r="CZ48" s="604"/>
      <c r="DA48" s="604"/>
      <c r="DB48" s="604"/>
      <c r="DC48" s="604"/>
      <c r="DD48" s="604"/>
      <c r="DE48" s="604"/>
      <c r="DF48" s="605"/>
      <c r="DG48" s="584">
        <v>5127927</v>
      </c>
      <c r="DH48" s="604"/>
      <c r="DI48" s="604"/>
      <c r="DJ48" s="604"/>
      <c r="DK48" s="604"/>
      <c r="DL48" s="604"/>
      <c r="DM48" s="604"/>
      <c r="DN48" s="604"/>
      <c r="DO48" s="604"/>
      <c r="DP48" s="604"/>
      <c r="DQ48" s="605"/>
      <c r="DR48" s="580">
        <v>1.9</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15046151</v>
      </c>
      <c r="CN49" s="576"/>
      <c r="CO49" s="576"/>
      <c r="CP49" s="576"/>
      <c r="CQ49" s="576"/>
      <c r="CR49" s="576"/>
      <c r="CS49" s="576"/>
      <c r="CT49" s="577"/>
      <c r="CU49" s="580">
        <v>2.8</v>
      </c>
      <c r="CV49" s="606"/>
      <c r="CW49" s="606"/>
      <c r="CX49" s="607"/>
      <c r="CY49" s="584">
        <v>13086187</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t="s">
        <v>118</v>
      </c>
      <c r="CN50" s="604"/>
      <c r="CO50" s="604"/>
      <c r="CP50" s="604"/>
      <c r="CQ50" s="604"/>
      <c r="CR50" s="604"/>
      <c r="CS50" s="604"/>
      <c r="CT50" s="605"/>
      <c r="CU50" s="580" t="s">
        <v>118</v>
      </c>
      <c r="CV50" s="606"/>
      <c r="CW50" s="606"/>
      <c r="CX50" s="607"/>
      <c r="CY50" s="584" t="s">
        <v>118</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50957355</v>
      </c>
      <c r="CN51" s="576"/>
      <c r="CO51" s="576"/>
      <c r="CP51" s="576"/>
      <c r="CQ51" s="576"/>
      <c r="CR51" s="576"/>
      <c r="CS51" s="576"/>
      <c r="CT51" s="577"/>
      <c r="CU51" s="580">
        <v>9.6</v>
      </c>
      <c r="CV51" s="606"/>
      <c r="CW51" s="606"/>
      <c r="CX51" s="607"/>
      <c r="CY51" s="584">
        <v>13665</v>
      </c>
      <c r="CZ51" s="604"/>
      <c r="DA51" s="604"/>
      <c r="DB51" s="604"/>
      <c r="DC51" s="604"/>
      <c r="DD51" s="604"/>
      <c r="DE51" s="604"/>
      <c r="DF51" s="605"/>
      <c r="DG51" s="584">
        <v>12646</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324</v>
      </c>
      <c r="BZ53" s="573"/>
      <c r="CA53" s="573"/>
      <c r="CB53" s="573"/>
      <c r="CC53" s="573"/>
      <c r="CD53" s="573"/>
      <c r="CE53" s="573"/>
      <c r="CF53" s="573"/>
      <c r="CG53" s="573"/>
      <c r="CH53" s="573"/>
      <c r="CI53" s="573"/>
      <c r="CJ53" s="573"/>
      <c r="CK53" s="573"/>
      <c r="CL53" s="574"/>
      <c r="CM53" s="575">
        <v>103717879</v>
      </c>
      <c r="CN53" s="576"/>
      <c r="CO53" s="576"/>
      <c r="CP53" s="576"/>
      <c r="CQ53" s="576"/>
      <c r="CR53" s="576"/>
      <c r="CS53" s="576"/>
      <c r="CT53" s="577"/>
      <c r="CU53" s="580">
        <v>19.600000000000001</v>
      </c>
      <c r="CV53" s="606"/>
      <c r="CW53" s="606"/>
      <c r="CX53" s="607"/>
      <c r="CY53" s="584">
        <v>17070596</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325</v>
      </c>
      <c r="BZ54" s="573"/>
      <c r="CA54" s="573"/>
      <c r="CB54" s="573"/>
      <c r="CC54" s="573"/>
      <c r="CD54" s="573"/>
      <c r="CE54" s="573"/>
      <c r="CF54" s="573"/>
      <c r="CG54" s="573"/>
      <c r="CH54" s="573"/>
      <c r="CI54" s="573"/>
      <c r="CJ54" s="573"/>
      <c r="CK54" s="573"/>
      <c r="CL54" s="574"/>
      <c r="CM54" s="575">
        <v>1098592</v>
      </c>
      <c r="CN54" s="576"/>
      <c r="CO54" s="576"/>
      <c r="CP54" s="576"/>
      <c r="CQ54" s="576"/>
      <c r="CR54" s="576"/>
      <c r="CS54" s="576"/>
      <c r="CT54" s="577"/>
      <c r="CU54" s="580">
        <v>0.2</v>
      </c>
      <c r="CV54" s="606"/>
      <c r="CW54" s="606"/>
      <c r="CX54" s="607"/>
      <c r="CY54" s="584">
        <v>375139</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296</v>
      </c>
      <c r="BZ55" s="614"/>
      <c r="CA55" s="572" t="s">
        <v>326</v>
      </c>
      <c r="CB55" s="573"/>
      <c r="CC55" s="573"/>
      <c r="CD55" s="573"/>
      <c r="CE55" s="573"/>
      <c r="CF55" s="573"/>
      <c r="CG55" s="573"/>
      <c r="CH55" s="573"/>
      <c r="CI55" s="573"/>
      <c r="CJ55" s="573"/>
      <c r="CK55" s="573"/>
      <c r="CL55" s="574"/>
      <c r="CM55" s="575">
        <v>98396871</v>
      </c>
      <c r="CN55" s="576"/>
      <c r="CO55" s="576"/>
      <c r="CP55" s="576"/>
      <c r="CQ55" s="576"/>
      <c r="CR55" s="576"/>
      <c r="CS55" s="576"/>
      <c r="CT55" s="577"/>
      <c r="CU55" s="580">
        <v>18.600000000000001</v>
      </c>
      <c r="CV55" s="606"/>
      <c r="CW55" s="606"/>
      <c r="CX55" s="607"/>
      <c r="CY55" s="584">
        <v>17023249</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4"/>
      <c r="BY56" s="615"/>
      <c r="BZ56" s="616"/>
      <c r="CA56" s="572" t="s">
        <v>327</v>
      </c>
      <c r="CB56" s="573"/>
      <c r="CC56" s="573"/>
      <c r="CD56" s="573"/>
      <c r="CE56" s="573"/>
      <c r="CF56" s="573"/>
      <c r="CG56" s="573"/>
      <c r="CH56" s="573"/>
      <c r="CI56" s="573"/>
      <c r="CJ56" s="573"/>
      <c r="CK56" s="573"/>
      <c r="CL56" s="574"/>
      <c r="CM56" s="575">
        <v>50362000</v>
      </c>
      <c r="CN56" s="576"/>
      <c r="CO56" s="576"/>
      <c r="CP56" s="576"/>
      <c r="CQ56" s="576"/>
      <c r="CR56" s="576"/>
      <c r="CS56" s="576"/>
      <c r="CT56" s="577"/>
      <c r="CU56" s="580">
        <v>9.5</v>
      </c>
      <c r="CV56" s="606"/>
      <c r="CW56" s="606"/>
      <c r="CX56" s="607"/>
      <c r="CY56" s="584">
        <v>1317783</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40787512</v>
      </c>
      <c r="CN57" s="576"/>
      <c r="CO57" s="576"/>
      <c r="CP57" s="576"/>
      <c r="CQ57" s="576"/>
      <c r="CR57" s="576"/>
      <c r="CS57" s="576"/>
      <c r="CT57" s="577"/>
      <c r="CU57" s="580">
        <v>7.7</v>
      </c>
      <c r="CV57" s="606"/>
      <c r="CW57" s="606"/>
      <c r="CX57" s="607"/>
      <c r="CY57" s="584">
        <v>15514857</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5321008</v>
      </c>
      <c r="CN58" s="576"/>
      <c r="CO58" s="576"/>
      <c r="CP58" s="576"/>
      <c r="CQ58" s="576"/>
      <c r="CR58" s="576"/>
      <c r="CS58" s="576"/>
      <c r="CT58" s="577"/>
      <c r="CU58" s="580">
        <v>1</v>
      </c>
      <c r="CV58" s="606"/>
      <c r="CW58" s="606"/>
      <c r="CX58" s="607"/>
      <c r="CY58" s="584">
        <v>47347</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331</v>
      </c>
      <c r="BZ60" s="593"/>
      <c r="CA60" s="593"/>
      <c r="CB60" s="593"/>
      <c r="CC60" s="593"/>
      <c r="CD60" s="593"/>
      <c r="CE60" s="593"/>
      <c r="CF60" s="593"/>
      <c r="CG60" s="593"/>
      <c r="CH60" s="593"/>
      <c r="CI60" s="593"/>
      <c r="CJ60" s="593"/>
      <c r="CK60" s="593"/>
      <c r="CL60" s="594"/>
      <c r="CM60" s="595">
        <v>528311388</v>
      </c>
      <c r="CN60" s="596"/>
      <c r="CO60" s="596"/>
      <c r="CP60" s="596"/>
      <c r="CQ60" s="596"/>
      <c r="CR60" s="596"/>
      <c r="CS60" s="596"/>
      <c r="CT60" s="597"/>
      <c r="CU60" s="601">
        <v>100</v>
      </c>
      <c r="CV60" s="660"/>
      <c r="CW60" s="660"/>
      <c r="CX60" s="661"/>
      <c r="CY60" s="611">
        <v>339289784</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WvB4dntv51qsYoj4X/s3E6ldj3Z7rXiz+JWKCn9fIY4x/oBdSMJBPgxJKzqAyL+svCp0I+nCD88YaIDuhtExiA==" saltValue="nvlmHaPexXv25xEynim6Pw=="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3"/>
    </row>
    <row r="6" spans="1:131" s="214"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2">
      <c r="A7" s="215">
        <v>1</v>
      </c>
      <c r="B7" s="698" t="s">
        <v>354</v>
      </c>
      <c r="C7" s="699"/>
      <c r="D7" s="699"/>
      <c r="E7" s="699"/>
      <c r="F7" s="699"/>
      <c r="G7" s="699"/>
      <c r="H7" s="699"/>
      <c r="I7" s="699"/>
      <c r="J7" s="699"/>
      <c r="K7" s="699"/>
      <c r="L7" s="699"/>
      <c r="M7" s="699"/>
      <c r="N7" s="699"/>
      <c r="O7" s="699"/>
      <c r="P7" s="700"/>
      <c r="Q7" s="701">
        <v>552290</v>
      </c>
      <c r="R7" s="702"/>
      <c r="S7" s="702"/>
      <c r="T7" s="702"/>
      <c r="U7" s="702"/>
      <c r="V7" s="702">
        <v>541317</v>
      </c>
      <c r="W7" s="702"/>
      <c r="X7" s="702"/>
      <c r="Y7" s="702"/>
      <c r="Z7" s="702"/>
      <c r="AA7" s="702">
        <v>10973</v>
      </c>
      <c r="AB7" s="702"/>
      <c r="AC7" s="702"/>
      <c r="AD7" s="702"/>
      <c r="AE7" s="703"/>
      <c r="AF7" s="704">
        <v>6016</v>
      </c>
      <c r="AG7" s="705"/>
      <c r="AH7" s="705"/>
      <c r="AI7" s="705"/>
      <c r="AJ7" s="706"/>
      <c r="AK7" s="707">
        <v>23574</v>
      </c>
      <c r="AL7" s="708"/>
      <c r="AM7" s="708"/>
      <c r="AN7" s="708"/>
      <c r="AO7" s="708"/>
      <c r="AP7" s="708">
        <v>739465</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c r="BS7" s="695" t="s">
        <v>537</v>
      </c>
      <c r="BT7" s="696"/>
      <c r="BU7" s="696"/>
      <c r="BV7" s="696"/>
      <c r="BW7" s="696"/>
      <c r="BX7" s="696"/>
      <c r="BY7" s="696"/>
      <c r="BZ7" s="696"/>
      <c r="CA7" s="696"/>
      <c r="CB7" s="696"/>
      <c r="CC7" s="696"/>
      <c r="CD7" s="696"/>
      <c r="CE7" s="696"/>
      <c r="CF7" s="696"/>
      <c r="CG7" s="711"/>
      <c r="CH7" s="692">
        <v>0</v>
      </c>
      <c r="CI7" s="693"/>
      <c r="CJ7" s="693"/>
      <c r="CK7" s="693"/>
      <c r="CL7" s="694"/>
      <c r="CM7" s="692">
        <v>340</v>
      </c>
      <c r="CN7" s="693"/>
      <c r="CO7" s="693"/>
      <c r="CP7" s="693"/>
      <c r="CQ7" s="694"/>
      <c r="CR7" s="692">
        <v>243</v>
      </c>
      <c r="CS7" s="693"/>
      <c r="CT7" s="693"/>
      <c r="CU7" s="693"/>
      <c r="CV7" s="694"/>
      <c r="CW7" s="692">
        <v>32</v>
      </c>
      <c r="CX7" s="693"/>
      <c r="CY7" s="693"/>
      <c r="CZ7" s="693"/>
      <c r="DA7" s="694"/>
      <c r="DB7" s="692">
        <v>0</v>
      </c>
      <c r="DC7" s="693"/>
      <c r="DD7" s="693"/>
      <c r="DE7" s="693"/>
      <c r="DF7" s="694"/>
      <c r="DG7" s="692">
        <v>0</v>
      </c>
      <c r="DH7" s="693"/>
      <c r="DI7" s="693"/>
      <c r="DJ7" s="693"/>
      <c r="DK7" s="694"/>
      <c r="DL7" s="692">
        <v>0</v>
      </c>
      <c r="DM7" s="693"/>
      <c r="DN7" s="693"/>
      <c r="DO7" s="693"/>
      <c r="DP7" s="694"/>
      <c r="DQ7" s="692">
        <v>0</v>
      </c>
      <c r="DR7" s="693"/>
      <c r="DS7" s="693"/>
      <c r="DT7" s="693"/>
      <c r="DU7" s="694"/>
      <c r="DV7" s="695"/>
      <c r="DW7" s="696"/>
      <c r="DX7" s="696"/>
      <c r="DY7" s="696"/>
      <c r="DZ7" s="697"/>
      <c r="EA7" s="213"/>
    </row>
    <row r="8" spans="1:131" s="214" customFormat="1" ht="26.25" customHeight="1" x14ac:dyDescent="0.2">
      <c r="A8" s="217">
        <v>2</v>
      </c>
      <c r="B8" s="729" t="s">
        <v>355</v>
      </c>
      <c r="C8" s="730"/>
      <c r="D8" s="730"/>
      <c r="E8" s="730"/>
      <c r="F8" s="730"/>
      <c r="G8" s="730"/>
      <c r="H8" s="730"/>
      <c r="I8" s="730"/>
      <c r="J8" s="730"/>
      <c r="K8" s="730"/>
      <c r="L8" s="730"/>
      <c r="M8" s="730"/>
      <c r="N8" s="730"/>
      <c r="O8" s="730"/>
      <c r="P8" s="731"/>
      <c r="Q8" s="732">
        <v>14</v>
      </c>
      <c r="R8" s="733"/>
      <c r="S8" s="733"/>
      <c r="T8" s="733"/>
      <c r="U8" s="733"/>
      <c r="V8" s="733">
        <v>14</v>
      </c>
      <c r="W8" s="733"/>
      <c r="X8" s="733"/>
      <c r="Y8" s="733"/>
      <c r="Z8" s="733"/>
      <c r="AA8" s="733">
        <v>0</v>
      </c>
      <c r="AB8" s="733"/>
      <c r="AC8" s="733"/>
      <c r="AD8" s="733"/>
      <c r="AE8" s="734"/>
      <c r="AF8" s="735" t="s">
        <v>118</v>
      </c>
      <c r="AG8" s="736"/>
      <c r="AH8" s="736"/>
      <c r="AI8" s="736"/>
      <c r="AJ8" s="737"/>
      <c r="AK8" s="718">
        <v>14</v>
      </c>
      <c r="AL8" s="719"/>
      <c r="AM8" s="719"/>
      <c r="AN8" s="719"/>
      <c r="AO8" s="719"/>
      <c r="AP8" s="719" t="s">
        <v>564</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538</v>
      </c>
      <c r="BT8" s="723"/>
      <c r="BU8" s="723"/>
      <c r="BV8" s="723"/>
      <c r="BW8" s="723"/>
      <c r="BX8" s="723"/>
      <c r="BY8" s="723"/>
      <c r="BZ8" s="723"/>
      <c r="CA8" s="723"/>
      <c r="CB8" s="723"/>
      <c r="CC8" s="723"/>
      <c r="CD8" s="723"/>
      <c r="CE8" s="723"/>
      <c r="CF8" s="723"/>
      <c r="CG8" s="724"/>
      <c r="CH8" s="725">
        <v>2</v>
      </c>
      <c r="CI8" s="726"/>
      <c r="CJ8" s="726"/>
      <c r="CK8" s="726"/>
      <c r="CL8" s="727"/>
      <c r="CM8" s="725">
        <v>98</v>
      </c>
      <c r="CN8" s="726"/>
      <c r="CO8" s="726"/>
      <c r="CP8" s="726"/>
      <c r="CQ8" s="727"/>
      <c r="CR8" s="725">
        <v>20</v>
      </c>
      <c r="CS8" s="726"/>
      <c r="CT8" s="726"/>
      <c r="CU8" s="726"/>
      <c r="CV8" s="727"/>
      <c r="CW8" s="725">
        <v>5</v>
      </c>
      <c r="CX8" s="726"/>
      <c r="CY8" s="726"/>
      <c r="CZ8" s="726"/>
      <c r="DA8" s="727"/>
      <c r="DB8" s="725">
        <v>0</v>
      </c>
      <c r="DC8" s="726"/>
      <c r="DD8" s="726"/>
      <c r="DE8" s="726"/>
      <c r="DF8" s="727"/>
      <c r="DG8" s="725">
        <v>0</v>
      </c>
      <c r="DH8" s="726"/>
      <c r="DI8" s="726"/>
      <c r="DJ8" s="726"/>
      <c r="DK8" s="727"/>
      <c r="DL8" s="725">
        <v>0</v>
      </c>
      <c r="DM8" s="726"/>
      <c r="DN8" s="726"/>
      <c r="DO8" s="726"/>
      <c r="DP8" s="727"/>
      <c r="DQ8" s="725">
        <v>0</v>
      </c>
      <c r="DR8" s="726"/>
      <c r="DS8" s="726"/>
      <c r="DT8" s="726"/>
      <c r="DU8" s="727"/>
      <c r="DV8" s="722"/>
      <c r="DW8" s="723"/>
      <c r="DX8" s="723"/>
      <c r="DY8" s="723"/>
      <c r="DZ8" s="728"/>
      <c r="EA8" s="213"/>
    </row>
    <row r="9" spans="1:131" s="214" customFormat="1" ht="26.25" customHeight="1" x14ac:dyDescent="0.2">
      <c r="A9" s="217">
        <v>3</v>
      </c>
      <c r="B9" s="729" t="s">
        <v>356</v>
      </c>
      <c r="C9" s="730"/>
      <c r="D9" s="730"/>
      <c r="E9" s="730"/>
      <c r="F9" s="730"/>
      <c r="G9" s="730"/>
      <c r="H9" s="730"/>
      <c r="I9" s="730"/>
      <c r="J9" s="730"/>
      <c r="K9" s="730"/>
      <c r="L9" s="730"/>
      <c r="M9" s="730"/>
      <c r="N9" s="730"/>
      <c r="O9" s="730"/>
      <c r="P9" s="731"/>
      <c r="Q9" s="732">
        <v>247</v>
      </c>
      <c r="R9" s="733"/>
      <c r="S9" s="733"/>
      <c r="T9" s="733"/>
      <c r="U9" s="733"/>
      <c r="V9" s="733">
        <v>185</v>
      </c>
      <c r="W9" s="733"/>
      <c r="X9" s="733"/>
      <c r="Y9" s="733"/>
      <c r="Z9" s="733"/>
      <c r="AA9" s="733">
        <v>63</v>
      </c>
      <c r="AB9" s="733"/>
      <c r="AC9" s="733"/>
      <c r="AD9" s="733"/>
      <c r="AE9" s="734"/>
      <c r="AF9" s="735" t="s">
        <v>118</v>
      </c>
      <c r="AG9" s="736"/>
      <c r="AH9" s="736"/>
      <c r="AI9" s="736"/>
      <c r="AJ9" s="737"/>
      <c r="AK9" s="718">
        <v>41</v>
      </c>
      <c r="AL9" s="719"/>
      <c r="AM9" s="719"/>
      <c r="AN9" s="719"/>
      <c r="AO9" s="719"/>
      <c r="AP9" s="719">
        <v>47</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539</v>
      </c>
      <c r="BT9" s="723"/>
      <c r="BU9" s="723"/>
      <c r="BV9" s="723"/>
      <c r="BW9" s="723"/>
      <c r="BX9" s="723"/>
      <c r="BY9" s="723"/>
      <c r="BZ9" s="723"/>
      <c r="CA9" s="723"/>
      <c r="CB9" s="723"/>
      <c r="CC9" s="723"/>
      <c r="CD9" s="723"/>
      <c r="CE9" s="723"/>
      <c r="CF9" s="723"/>
      <c r="CG9" s="724"/>
      <c r="CH9" s="725">
        <v>0</v>
      </c>
      <c r="CI9" s="726"/>
      <c r="CJ9" s="726"/>
      <c r="CK9" s="726"/>
      <c r="CL9" s="727"/>
      <c r="CM9" s="725">
        <v>3338</v>
      </c>
      <c r="CN9" s="726"/>
      <c r="CO9" s="726"/>
      <c r="CP9" s="726"/>
      <c r="CQ9" s="727"/>
      <c r="CR9" s="725">
        <v>2880</v>
      </c>
      <c r="CS9" s="726"/>
      <c r="CT9" s="726"/>
      <c r="CU9" s="726"/>
      <c r="CV9" s="727"/>
      <c r="CW9" s="725">
        <v>0</v>
      </c>
      <c r="CX9" s="726"/>
      <c r="CY9" s="726"/>
      <c r="CZ9" s="726"/>
      <c r="DA9" s="727"/>
      <c r="DB9" s="725">
        <v>0</v>
      </c>
      <c r="DC9" s="726"/>
      <c r="DD9" s="726"/>
      <c r="DE9" s="726"/>
      <c r="DF9" s="727"/>
      <c r="DG9" s="725">
        <v>0</v>
      </c>
      <c r="DH9" s="726"/>
      <c r="DI9" s="726"/>
      <c r="DJ9" s="726"/>
      <c r="DK9" s="727"/>
      <c r="DL9" s="725">
        <v>0</v>
      </c>
      <c r="DM9" s="726"/>
      <c r="DN9" s="726"/>
      <c r="DO9" s="726"/>
      <c r="DP9" s="727"/>
      <c r="DQ9" s="725">
        <v>0</v>
      </c>
      <c r="DR9" s="726"/>
      <c r="DS9" s="726"/>
      <c r="DT9" s="726"/>
      <c r="DU9" s="727"/>
      <c r="DV9" s="722"/>
      <c r="DW9" s="723"/>
      <c r="DX9" s="723"/>
      <c r="DY9" s="723"/>
      <c r="DZ9" s="728"/>
      <c r="EA9" s="213"/>
    </row>
    <row r="10" spans="1:131" s="214" customFormat="1" ht="26.25" customHeight="1" x14ac:dyDescent="0.2">
      <c r="A10" s="217">
        <v>4</v>
      </c>
      <c r="B10" s="729" t="s">
        <v>357</v>
      </c>
      <c r="C10" s="730"/>
      <c r="D10" s="730"/>
      <c r="E10" s="730"/>
      <c r="F10" s="730"/>
      <c r="G10" s="730"/>
      <c r="H10" s="730"/>
      <c r="I10" s="730"/>
      <c r="J10" s="730"/>
      <c r="K10" s="730"/>
      <c r="L10" s="730"/>
      <c r="M10" s="730"/>
      <c r="N10" s="730"/>
      <c r="O10" s="730"/>
      <c r="P10" s="731"/>
      <c r="Q10" s="732">
        <v>41</v>
      </c>
      <c r="R10" s="733"/>
      <c r="S10" s="733"/>
      <c r="T10" s="733"/>
      <c r="U10" s="733"/>
      <c r="V10" s="733">
        <v>25</v>
      </c>
      <c r="W10" s="733"/>
      <c r="X10" s="733"/>
      <c r="Y10" s="733"/>
      <c r="Z10" s="733"/>
      <c r="AA10" s="733">
        <v>16</v>
      </c>
      <c r="AB10" s="733"/>
      <c r="AC10" s="733"/>
      <c r="AD10" s="733"/>
      <c r="AE10" s="734"/>
      <c r="AF10" s="735" t="s">
        <v>118</v>
      </c>
      <c r="AG10" s="736"/>
      <c r="AH10" s="736"/>
      <c r="AI10" s="736"/>
      <c r="AJ10" s="737"/>
      <c r="AK10" s="718">
        <v>0</v>
      </c>
      <c r="AL10" s="719"/>
      <c r="AM10" s="719"/>
      <c r="AN10" s="719"/>
      <c r="AO10" s="719"/>
      <c r="AP10" s="719">
        <v>12</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540</v>
      </c>
      <c r="BT10" s="723"/>
      <c r="BU10" s="723"/>
      <c r="BV10" s="723"/>
      <c r="BW10" s="723"/>
      <c r="BX10" s="723"/>
      <c r="BY10" s="723"/>
      <c r="BZ10" s="723"/>
      <c r="CA10" s="723"/>
      <c r="CB10" s="723"/>
      <c r="CC10" s="723"/>
      <c r="CD10" s="723"/>
      <c r="CE10" s="723"/>
      <c r="CF10" s="723"/>
      <c r="CG10" s="724"/>
      <c r="CH10" s="725">
        <v>0</v>
      </c>
      <c r="CI10" s="726"/>
      <c r="CJ10" s="726"/>
      <c r="CK10" s="726"/>
      <c r="CL10" s="727"/>
      <c r="CM10" s="725">
        <v>235</v>
      </c>
      <c r="CN10" s="726"/>
      <c r="CO10" s="726"/>
      <c r="CP10" s="726"/>
      <c r="CQ10" s="727"/>
      <c r="CR10" s="725">
        <v>200</v>
      </c>
      <c r="CS10" s="726"/>
      <c r="CT10" s="726"/>
      <c r="CU10" s="726"/>
      <c r="CV10" s="727"/>
      <c r="CW10" s="725">
        <v>62</v>
      </c>
      <c r="CX10" s="726"/>
      <c r="CY10" s="726"/>
      <c r="CZ10" s="726"/>
      <c r="DA10" s="727"/>
      <c r="DB10" s="725">
        <v>0</v>
      </c>
      <c r="DC10" s="726"/>
      <c r="DD10" s="726"/>
      <c r="DE10" s="726"/>
      <c r="DF10" s="727"/>
      <c r="DG10" s="725">
        <v>0</v>
      </c>
      <c r="DH10" s="726"/>
      <c r="DI10" s="726"/>
      <c r="DJ10" s="726"/>
      <c r="DK10" s="727"/>
      <c r="DL10" s="725">
        <v>0</v>
      </c>
      <c r="DM10" s="726"/>
      <c r="DN10" s="726"/>
      <c r="DO10" s="726"/>
      <c r="DP10" s="727"/>
      <c r="DQ10" s="725">
        <v>0</v>
      </c>
      <c r="DR10" s="726"/>
      <c r="DS10" s="726"/>
      <c r="DT10" s="726"/>
      <c r="DU10" s="727"/>
      <c r="DV10" s="722"/>
      <c r="DW10" s="723"/>
      <c r="DX10" s="723"/>
      <c r="DY10" s="723"/>
      <c r="DZ10" s="728"/>
      <c r="EA10" s="213"/>
    </row>
    <row r="11" spans="1:131" s="214" customFormat="1" ht="26.25" customHeight="1" x14ac:dyDescent="0.2">
      <c r="A11" s="217">
        <v>5</v>
      </c>
      <c r="B11" s="729" t="s">
        <v>358</v>
      </c>
      <c r="C11" s="730"/>
      <c r="D11" s="730"/>
      <c r="E11" s="730"/>
      <c r="F11" s="730"/>
      <c r="G11" s="730"/>
      <c r="H11" s="730"/>
      <c r="I11" s="730"/>
      <c r="J11" s="730"/>
      <c r="K11" s="730"/>
      <c r="L11" s="730"/>
      <c r="M11" s="730"/>
      <c r="N11" s="730"/>
      <c r="O11" s="730"/>
      <c r="P11" s="731"/>
      <c r="Q11" s="732">
        <v>89</v>
      </c>
      <c r="R11" s="733"/>
      <c r="S11" s="733"/>
      <c r="T11" s="733"/>
      <c r="U11" s="733"/>
      <c r="V11" s="733">
        <v>28</v>
      </c>
      <c r="W11" s="733"/>
      <c r="X11" s="733"/>
      <c r="Y11" s="733"/>
      <c r="Z11" s="733"/>
      <c r="AA11" s="733">
        <v>61</v>
      </c>
      <c r="AB11" s="733"/>
      <c r="AC11" s="733"/>
      <c r="AD11" s="733"/>
      <c r="AE11" s="734"/>
      <c r="AF11" s="735" t="s">
        <v>118</v>
      </c>
      <c r="AG11" s="736"/>
      <c r="AH11" s="736"/>
      <c r="AI11" s="736"/>
      <c r="AJ11" s="737"/>
      <c r="AK11" s="718">
        <v>5</v>
      </c>
      <c r="AL11" s="719"/>
      <c r="AM11" s="719"/>
      <c r="AN11" s="719"/>
      <c r="AO11" s="719"/>
      <c r="AP11" s="719">
        <v>802</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541</v>
      </c>
      <c r="BT11" s="723"/>
      <c r="BU11" s="723"/>
      <c r="BV11" s="723"/>
      <c r="BW11" s="723"/>
      <c r="BX11" s="723"/>
      <c r="BY11" s="723"/>
      <c r="BZ11" s="723"/>
      <c r="CA11" s="723"/>
      <c r="CB11" s="723"/>
      <c r="CC11" s="723"/>
      <c r="CD11" s="723"/>
      <c r="CE11" s="723"/>
      <c r="CF11" s="723"/>
      <c r="CG11" s="724"/>
      <c r="CH11" s="725">
        <v>1</v>
      </c>
      <c r="CI11" s="726"/>
      <c r="CJ11" s="726"/>
      <c r="CK11" s="726"/>
      <c r="CL11" s="727"/>
      <c r="CM11" s="725">
        <v>77</v>
      </c>
      <c r="CN11" s="726"/>
      <c r="CO11" s="726"/>
      <c r="CP11" s="726"/>
      <c r="CQ11" s="727"/>
      <c r="CR11" s="725">
        <v>42</v>
      </c>
      <c r="CS11" s="726"/>
      <c r="CT11" s="726"/>
      <c r="CU11" s="726"/>
      <c r="CV11" s="727"/>
      <c r="CW11" s="725">
        <v>8</v>
      </c>
      <c r="CX11" s="726"/>
      <c r="CY11" s="726"/>
      <c r="CZ11" s="726"/>
      <c r="DA11" s="727"/>
      <c r="DB11" s="725">
        <v>0</v>
      </c>
      <c r="DC11" s="726"/>
      <c r="DD11" s="726"/>
      <c r="DE11" s="726"/>
      <c r="DF11" s="727"/>
      <c r="DG11" s="725">
        <v>0</v>
      </c>
      <c r="DH11" s="726"/>
      <c r="DI11" s="726"/>
      <c r="DJ11" s="726"/>
      <c r="DK11" s="727"/>
      <c r="DL11" s="725">
        <v>0</v>
      </c>
      <c r="DM11" s="726"/>
      <c r="DN11" s="726"/>
      <c r="DO11" s="726"/>
      <c r="DP11" s="727"/>
      <c r="DQ11" s="725">
        <v>0</v>
      </c>
      <c r="DR11" s="726"/>
      <c r="DS11" s="726"/>
      <c r="DT11" s="726"/>
      <c r="DU11" s="727"/>
      <c r="DV11" s="722"/>
      <c r="DW11" s="723"/>
      <c r="DX11" s="723"/>
      <c r="DY11" s="723"/>
      <c r="DZ11" s="728"/>
      <c r="EA11" s="213"/>
    </row>
    <row r="12" spans="1:131" s="214" customFormat="1" ht="26.25" customHeight="1" x14ac:dyDescent="0.2">
      <c r="A12" s="217">
        <v>6</v>
      </c>
      <c r="B12" s="729" t="s">
        <v>359</v>
      </c>
      <c r="C12" s="730"/>
      <c r="D12" s="730"/>
      <c r="E12" s="730"/>
      <c r="F12" s="730"/>
      <c r="G12" s="730"/>
      <c r="H12" s="730"/>
      <c r="I12" s="730"/>
      <c r="J12" s="730"/>
      <c r="K12" s="730"/>
      <c r="L12" s="730"/>
      <c r="M12" s="730"/>
      <c r="N12" s="730"/>
      <c r="O12" s="730"/>
      <c r="P12" s="731"/>
      <c r="Q12" s="732">
        <v>9885</v>
      </c>
      <c r="R12" s="733"/>
      <c r="S12" s="733"/>
      <c r="T12" s="733"/>
      <c r="U12" s="733"/>
      <c r="V12" s="733">
        <v>9885</v>
      </c>
      <c r="W12" s="733"/>
      <c r="X12" s="733"/>
      <c r="Y12" s="733"/>
      <c r="Z12" s="733"/>
      <c r="AA12" s="733">
        <v>0</v>
      </c>
      <c r="AB12" s="733"/>
      <c r="AC12" s="733"/>
      <c r="AD12" s="733"/>
      <c r="AE12" s="734"/>
      <c r="AF12" s="735" t="s">
        <v>118</v>
      </c>
      <c r="AG12" s="736"/>
      <c r="AH12" s="736"/>
      <c r="AI12" s="736"/>
      <c r="AJ12" s="737"/>
      <c r="AK12" s="718">
        <v>9865</v>
      </c>
      <c r="AL12" s="719"/>
      <c r="AM12" s="719"/>
      <c r="AN12" s="719"/>
      <c r="AO12" s="719"/>
      <c r="AP12" s="719" t="s">
        <v>564</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542</v>
      </c>
      <c r="BT12" s="723"/>
      <c r="BU12" s="723"/>
      <c r="BV12" s="723"/>
      <c r="BW12" s="723"/>
      <c r="BX12" s="723"/>
      <c r="BY12" s="723"/>
      <c r="BZ12" s="723"/>
      <c r="CA12" s="723"/>
      <c r="CB12" s="723"/>
      <c r="CC12" s="723"/>
      <c r="CD12" s="723"/>
      <c r="CE12" s="723"/>
      <c r="CF12" s="723"/>
      <c r="CG12" s="724"/>
      <c r="CH12" s="725">
        <v>-2</v>
      </c>
      <c r="CI12" s="726"/>
      <c r="CJ12" s="726"/>
      <c r="CK12" s="726"/>
      <c r="CL12" s="727"/>
      <c r="CM12" s="725">
        <v>31</v>
      </c>
      <c r="CN12" s="726"/>
      <c r="CO12" s="726"/>
      <c r="CP12" s="726"/>
      <c r="CQ12" s="727"/>
      <c r="CR12" s="725">
        <v>10</v>
      </c>
      <c r="CS12" s="726"/>
      <c r="CT12" s="726"/>
      <c r="CU12" s="726"/>
      <c r="CV12" s="727"/>
      <c r="CW12" s="725">
        <v>0</v>
      </c>
      <c r="CX12" s="726"/>
      <c r="CY12" s="726"/>
      <c r="CZ12" s="726"/>
      <c r="DA12" s="727"/>
      <c r="DB12" s="725">
        <v>0</v>
      </c>
      <c r="DC12" s="726"/>
      <c r="DD12" s="726"/>
      <c r="DE12" s="726"/>
      <c r="DF12" s="727"/>
      <c r="DG12" s="725">
        <v>0</v>
      </c>
      <c r="DH12" s="726"/>
      <c r="DI12" s="726"/>
      <c r="DJ12" s="726"/>
      <c r="DK12" s="727"/>
      <c r="DL12" s="725">
        <v>0</v>
      </c>
      <c r="DM12" s="726"/>
      <c r="DN12" s="726"/>
      <c r="DO12" s="726"/>
      <c r="DP12" s="727"/>
      <c r="DQ12" s="725">
        <v>0</v>
      </c>
      <c r="DR12" s="726"/>
      <c r="DS12" s="726"/>
      <c r="DT12" s="726"/>
      <c r="DU12" s="727"/>
      <c r="DV12" s="722"/>
      <c r="DW12" s="723"/>
      <c r="DX12" s="723"/>
      <c r="DY12" s="723"/>
      <c r="DZ12" s="728"/>
      <c r="EA12" s="213"/>
    </row>
    <row r="13" spans="1:131" s="214" customFormat="1" ht="26.25" customHeight="1" x14ac:dyDescent="0.2">
      <c r="A13" s="217">
        <v>7</v>
      </c>
      <c r="B13" s="729" t="s">
        <v>360</v>
      </c>
      <c r="C13" s="730"/>
      <c r="D13" s="730"/>
      <c r="E13" s="730"/>
      <c r="F13" s="730"/>
      <c r="G13" s="730"/>
      <c r="H13" s="730"/>
      <c r="I13" s="730"/>
      <c r="J13" s="730"/>
      <c r="K13" s="730"/>
      <c r="L13" s="730"/>
      <c r="M13" s="730"/>
      <c r="N13" s="730"/>
      <c r="O13" s="730"/>
      <c r="P13" s="731"/>
      <c r="Q13" s="732">
        <v>2509</v>
      </c>
      <c r="R13" s="733"/>
      <c r="S13" s="733"/>
      <c r="T13" s="733"/>
      <c r="U13" s="733"/>
      <c r="V13" s="733">
        <v>2417</v>
      </c>
      <c r="W13" s="733"/>
      <c r="X13" s="733"/>
      <c r="Y13" s="733"/>
      <c r="Z13" s="733"/>
      <c r="AA13" s="733">
        <v>92</v>
      </c>
      <c r="AB13" s="733"/>
      <c r="AC13" s="733"/>
      <c r="AD13" s="733"/>
      <c r="AE13" s="734"/>
      <c r="AF13" s="735">
        <v>92</v>
      </c>
      <c r="AG13" s="736"/>
      <c r="AH13" s="736"/>
      <c r="AI13" s="736"/>
      <c r="AJ13" s="737"/>
      <c r="AK13" s="718" t="s">
        <v>564</v>
      </c>
      <c r="AL13" s="719"/>
      <c r="AM13" s="719"/>
      <c r="AN13" s="719"/>
      <c r="AO13" s="719"/>
      <c r="AP13" s="719" t="s">
        <v>564</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543</v>
      </c>
      <c r="BT13" s="723"/>
      <c r="BU13" s="723"/>
      <c r="BV13" s="723"/>
      <c r="BW13" s="723"/>
      <c r="BX13" s="723"/>
      <c r="BY13" s="723"/>
      <c r="BZ13" s="723"/>
      <c r="CA13" s="723"/>
      <c r="CB13" s="723"/>
      <c r="CC13" s="723"/>
      <c r="CD13" s="723"/>
      <c r="CE13" s="723"/>
      <c r="CF13" s="723"/>
      <c r="CG13" s="724"/>
      <c r="CH13" s="725">
        <v>1</v>
      </c>
      <c r="CI13" s="726"/>
      <c r="CJ13" s="726"/>
      <c r="CK13" s="726"/>
      <c r="CL13" s="727"/>
      <c r="CM13" s="725">
        <v>164</v>
      </c>
      <c r="CN13" s="726"/>
      <c r="CO13" s="726"/>
      <c r="CP13" s="726"/>
      <c r="CQ13" s="727"/>
      <c r="CR13" s="725">
        <v>124</v>
      </c>
      <c r="CS13" s="726"/>
      <c r="CT13" s="726"/>
      <c r="CU13" s="726"/>
      <c r="CV13" s="727"/>
      <c r="CW13" s="725">
        <v>0</v>
      </c>
      <c r="CX13" s="726"/>
      <c r="CY13" s="726"/>
      <c r="CZ13" s="726"/>
      <c r="DA13" s="727"/>
      <c r="DB13" s="725">
        <v>0</v>
      </c>
      <c r="DC13" s="726"/>
      <c r="DD13" s="726"/>
      <c r="DE13" s="726"/>
      <c r="DF13" s="727"/>
      <c r="DG13" s="725">
        <v>0</v>
      </c>
      <c r="DH13" s="726"/>
      <c r="DI13" s="726"/>
      <c r="DJ13" s="726"/>
      <c r="DK13" s="727"/>
      <c r="DL13" s="725">
        <v>0</v>
      </c>
      <c r="DM13" s="726"/>
      <c r="DN13" s="726"/>
      <c r="DO13" s="726"/>
      <c r="DP13" s="727"/>
      <c r="DQ13" s="725">
        <v>0</v>
      </c>
      <c r="DR13" s="726"/>
      <c r="DS13" s="726"/>
      <c r="DT13" s="726"/>
      <c r="DU13" s="727"/>
      <c r="DV13" s="722"/>
      <c r="DW13" s="723"/>
      <c r="DX13" s="723"/>
      <c r="DY13" s="723"/>
      <c r="DZ13" s="728"/>
      <c r="EA13" s="213"/>
    </row>
    <row r="14" spans="1:131" s="214" customFormat="1" ht="26.25" customHeight="1" x14ac:dyDescent="0.2">
      <c r="A14" s="217">
        <v>8</v>
      </c>
      <c r="B14" s="729" t="s">
        <v>361</v>
      </c>
      <c r="C14" s="730"/>
      <c r="D14" s="730"/>
      <c r="E14" s="730"/>
      <c r="F14" s="730"/>
      <c r="G14" s="730"/>
      <c r="H14" s="730"/>
      <c r="I14" s="730"/>
      <c r="J14" s="730"/>
      <c r="K14" s="730"/>
      <c r="L14" s="730"/>
      <c r="M14" s="730"/>
      <c r="N14" s="730"/>
      <c r="O14" s="730"/>
      <c r="P14" s="731"/>
      <c r="Q14" s="732">
        <v>186</v>
      </c>
      <c r="R14" s="733"/>
      <c r="S14" s="733"/>
      <c r="T14" s="733"/>
      <c r="U14" s="733"/>
      <c r="V14" s="733">
        <v>186</v>
      </c>
      <c r="W14" s="733"/>
      <c r="X14" s="733"/>
      <c r="Y14" s="733"/>
      <c r="Z14" s="733"/>
      <c r="AA14" s="733">
        <v>0</v>
      </c>
      <c r="AB14" s="733"/>
      <c r="AC14" s="733"/>
      <c r="AD14" s="733"/>
      <c r="AE14" s="734"/>
      <c r="AF14" s="735" t="s">
        <v>118</v>
      </c>
      <c r="AG14" s="736"/>
      <c r="AH14" s="736"/>
      <c r="AI14" s="736"/>
      <c r="AJ14" s="737"/>
      <c r="AK14" s="718" t="s">
        <v>564</v>
      </c>
      <c r="AL14" s="719"/>
      <c r="AM14" s="719"/>
      <c r="AN14" s="719"/>
      <c r="AO14" s="719"/>
      <c r="AP14" s="719" t="s">
        <v>564</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544</v>
      </c>
      <c r="BT14" s="723"/>
      <c r="BU14" s="723"/>
      <c r="BV14" s="723"/>
      <c r="BW14" s="723"/>
      <c r="BX14" s="723"/>
      <c r="BY14" s="723"/>
      <c r="BZ14" s="723"/>
      <c r="CA14" s="723"/>
      <c r="CB14" s="723"/>
      <c r="CC14" s="723"/>
      <c r="CD14" s="723"/>
      <c r="CE14" s="723"/>
      <c r="CF14" s="723"/>
      <c r="CG14" s="724"/>
      <c r="CH14" s="725">
        <v>-52</v>
      </c>
      <c r="CI14" s="726"/>
      <c r="CJ14" s="726"/>
      <c r="CK14" s="726"/>
      <c r="CL14" s="727"/>
      <c r="CM14" s="725">
        <v>1255</v>
      </c>
      <c r="CN14" s="726"/>
      <c r="CO14" s="726"/>
      <c r="CP14" s="726"/>
      <c r="CQ14" s="727"/>
      <c r="CR14" s="725">
        <v>8</v>
      </c>
      <c r="CS14" s="726"/>
      <c r="CT14" s="726"/>
      <c r="CU14" s="726"/>
      <c r="CV14" s="727"/>
      <c r="CW14" s="725">
        <v>1819</v>
      </c>
      <c r="CX14" s="726"/>
      <c r="CY14" s="726"/>
      <c r="CZ14" s="726"/>
      <c r="DA14" s="727"/>
      <c r="DB14" s="725">
        <v>6</v>
      </c>
      <c r="DC14" s="726"/>
      <c r="DD14" s="726"/>
      <c r="DE14" s="726"/>
      <c r="DF14" s="727"/>
      <c r="DG14" s="725">
        <v>0</v>
      </c>
      <c r="DH14" s="726"/>
      <c r="DI14" s="726"/>
      <c r="DJ14" s="726"/>
      <c r="DK14" s="727"/>
      <c r="DL14" s="725">
        <v>0</v>
      </c>
      <c r="DM14" s="726"/>
      <c r="DN14" s="726"/>
      <c r="DO14" s="726"/>
      <c r="DP14" s="727"/>
      <c r="DQ14" s="725">
        <v>0</v>
      </c>
      <c r="DR14" s="726"/>
      <c r="DS14" s="726"/>
      <c r="DT14" s="726"/>
      <c r="DU14" s="727"/>
      <c r="DV14" s="722"/>
      <c r="DW14" s="723"/>
      <c r="DX14" s="723"/>
      <c r="DY14" s="723"/>
      <c r="DZ14" s="728"/>
      <c r="EA14" s="213"/>
    </row>
    <row r="15" spans="1:131" s="214" customFormat="1" ht="26.25" customHeight="1" x14ac:dyDescent="0.2">
      <c r="A15" s="217">
        <v>9</v>
      </c>
      <c r="B15" s="729" t="s">
        <v>362</v>
      </c>
      <c r="C15" s="730"/>
      <c r="D15" s="730"/>
      <c r="E15" s="730"/>
      <c r="F15" s="730"/>
      <c r="G15" s="730"/>
      <c r="H15" s="730"/>
      <c r="I15" s="730"/>
      <c r="J15" s="730"/>
      <c r="K15" s="730"/>
      <c r="L15" s="730"/>
      <c r="M15" s="730"/>
      <c r="N15" s="730"/>
      <c r="O15" s="730"/>
      <c r="P15" s="731"/>
      <c r="Q15" s="732">
        <v>138</v>
      </c>
      <c r="R15" s="733"/>
      <c r="S15" s="733"/>
      <c r="T15" s="733"/>
      <c r="U15" s="733"/>
      <c r="V15" s="733">
        <v>32</v>
      </c>
      <c r="W15" s="733"/>
      <c r="X15" s="733"/>
      <c r="Y15" s="733"/>
      <c r="Z15" s="733"/>
      <c r="AA15" s="733">
        <v>105</v>
      </c>
      <c r="AB15" s="733"/>
      <c r="AC15" s="733"/>
      <c r="AD15" s="733"/>
      <c r="AE15" s="734"/>
      <c r="AF15" s="735" t="s">
        <v>118</v>
      </c>
      <c r="AG15" s="736"/>
      <c r="AH15" s="736"/>
      <c r="AI15" s="736"/>
      <c r="AJ15" s="737"/>
      <c r="AK15" s="718">
        <v>0</v>
      </c>
      <c r="AL15" s="719"/>
      <c r="AM15" s="719"/>
      <c r="AN15" s="719"/>
      <c r="AO15" s="719"/>
      <c r="AP15" s="719" t="s">
        <v>564</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545</v>
      </c>
      <c r="BT15" s="723"/>
      <c r="BU15" s="723"/>
      <c r="BV15" s="723"/>
      <c r="BW15" s="723"/>
      <c r="BX15" s="723"/>
      <c r="BY15" s="723"/>
      <c r="BZ15" s="723"/>
      <c r="CA15" s="723"/>
      <c r="CB15" s="723"/>
      <c r="CC15" s="723"/>
      <c r="CD15" s="723"/>
      <c r="CE15" s="723"/>
      <c r="CF15" s="723"/>
      <c r="CG15" s="724"/>
      <c r="CH15" s="725">
        <v>2</v>
      </c>
      <c r="CI15" s="726"/>
      <c r="CJ15" s="726"/>
      <c r="CK15" s="726"/>
      <c r="CL15" s="727"/>
      <c r="CM15" s="725">
        <v>1696</v>
      </c>
      <c r="CN15" s="726"/>
      <c r="CO15" s="726"/>
      <c r="CP15" s="726"/>
      <c r="CQ15" s="727"/>
      <c r="CR15" s="725">
        <v>11</v>
      </c>
      <c r="CS15" s="726"/>
      <c r="CT15" s="726"/>
      <c r="CU15" s="726"/>
      <c r="CV15" s="727"/>
      <c r="CW15" s="725">
        <v>233</v>
      </c>
      <c r="CX15" s="726"/>
      <c r="CY15" s="726"/>
      <c r="CZ15" s="726"/>
      <c r="DA15" s="727"/>
      <c r="DB15" s="725">
        <v>665</v>
      </c>
      <c r="DC15" s="726"/>
      <c r="DD15" s="726"/>
      <c r="DE15" s="726"/>
      <c r="DF15" s="727"/>
      <c r="DG15" s="725">
        <v>0</v>
      </c>
      <c r="DH15" s="726"/>
      <c r="DI15" s="726"/>
      <c r="DJ15" s="726"/>
      <c r="DK15" s="727"/>
      <c r="DL15" s="725">
        <v>13</v>
      </c>
      <c r="DM15" s="726"/>
      <c r="DN15" s="726"/>
      <c r="DO15" s="726"/>
      <c r="DP15" s="727"/>
      <c r="DQ15" s="725">
        <v>0</v>
      </c>
      <c r="DR15" s="726"/>
      <c r="DS15" s="726"/>
      <c r="DT15" s="726"/>
      <c r="DU15" s="727"/>
      <c r="DV15" s="722"/>
      <c r="DW15" s="723"/>
      <c r="DX15" s="723"/>
      <c r="DY15" s="723"/>
      <c r="DZ15" s="728"/>
      <c r="EA15" s="213"/>
    </row>
    <row r="16" spans="1:131" s="214" customFormat="1" ht="26.25" customHeight="1" x14ac:dyDescent="0.2">
      <c r="A16" s="217">
        <v>10</v>
      </c>
      <c r="B16" s="729" t="s">
        <v>363</v>
      </c>
      <c r="C16" s="730"/>
      <c r="D16" s="730"/>
      <c r="E16" s="730"/>
      <c r="F16" s="730"/>
      <c r="G16" s="730"/>
      <c r="H16" s="730"/>
      <c r="I16" s="730"/>
      <c r="J16" s="730"/>
      <c r="K16" s="730"/>
      <c r="L16" s="730"/>
      <c r="M16" s="730"/>
      <c r="N16" s="730"/>
      <c r="O16" s="730"/>
      <c r="P16" s="731"/>
      <c r="Q16" s="732">
        <v>282</v>
      </c>
      <c r="R16" s="733"/>
      <c r="S16" s="733"/>
      <c r="T16" s="733"/>
      <c r="U16" s="733"/>
      <c r="V16" s="733">
        <v>0</v>
      </c>
      <c r="W16" s="733"/>
      <c r="X16" s="733"/>
      <c r="Y16" s="733"/>
      <c r="Z16" s="733"/>
      <c r="AA16" s="733">
        <v>282</v>
      </c>
      <c r="AB16" s="733"/>
      <c r="AC16" s="733"/>
      <c r="AD16" s="733"/>
      <c r="AE16" s="734"/>
      <c r="AF16" s="735" t="s">
        <v>118</v>
      </c>
      <c r="AG16" s="736"/>
      <c r="AH16" s="736"/>
      <c r="AI16" s="736"/>
      <c r="AJ16" s="737"/>
      <c r="AK16" s="718">
        <v>0</v>
      </c>
      <c r="AL16" s="719"/>
      <c r="AM16" s="719"/>
      <c r="AN16" s="719"/>
      <c r="AO16" s="719"/>
      <c r="AP16" s="719" t="s">
        <v>564</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546</v>
      </c>
      <c r="BT16" s="723"/>
      <c r="BU16" s="723"/>
      <c r="BV16" s="723"/>
      <c r="BW16" s="723"/>
      <c r="BX16" s="723"/>
      <c r="BY16" s="723"/>
      <c r="BZ16" s="723"/>
      <c r="CA16" s="723"/>
      <c r="CB16" s="723"/>
      <c r="CC16" s="723"/>
      <c r="CD16" s="723"/>
      <c r="CE16" s="723"/>
      <c r="CF16" s="723"/>
      <c r="CG16" s="724"/>
      <c r="CH16" s="725">
        <v>-1</v>
      </c>
      <c r="CI16" s="726"/>
      <c r="CJ16" s="726"/>
      <c r="CK16" s="726"/>
      <c r="CL16" s="727"/>
      <c r="CM16" s="725">
        <v>404</v>
      </c>
      <c r="CN16" s="726"/>
      <c r="CO16" s="726"/>
      <c r="CP16" s="726"/>
      <c r="CQ16" s="727"/>
      <c r="CR16" s="725">
        <v>384</v>
      </c>
      <c r="CS16" s="726"/>
      <c r="CT16" s="726"/>
      <c r="CU16" s="726"/>
      <c r="CV16" s="727"/>
      <c r="CW16" s="725">
        <v>0</v>
      </c>
      <c r="CX16" s="726"/>
      <c r="CY16" s="726"/>
      <c r="CZ16" s="726"/>
      <c r="DA16" s="727"/>
      <c r="DB16" s="725">
        <v>0</v>
      </c>
      <c r="DC16" s="726"/>
      <c r="DD16" s="726"/>
      <c r="DE16" s="726"/>
      <c r="DF16" s="727"/>
      <c r="DG16" s="725">
        <v>0</v>
      </c>
      <c r="DH16" s="726"/>
      <c r="DI16" s="726"/>
      <c r="DJ16" s="726"/>
      <c r="DK16" s="727"/>
      <c r="DL16" s="725">
        <v>0</v>
      </c>
      <c r="DM16" s="726"/>
      <c r="DN16" s="726"/>
      <c r="DO16" s="726"/>
      <c r="DP16" s="727"/>
      <c r="DQ16" s="725">
        <v>0</v>
      </c>
      <c r="DR16" s="726"/>
      <c r="DS16" s="726"/>
      <c r="DT16" s="726"/>
      <c r="DU16" s="727"/>
      <c r="DV16" s="722"/>
      <c r="DW16" s="723"/>
      <c r="DX16" s="723"/>
      <c r="DY16" s="723"/>
      <c r="DZ16" s="728"/>
      <c r="EA16" s="213"/>
    </row>
    <row r="17" spans="1:131" s="214" customFormat="1" ht="26.25" customHeight="1" x14ac:dyDescent="0.2">
      <c r="A17" s="217">
        <v>11</v>
      </c>
      <c r="B17" s="729" t="s">
        <v>364</v>
      </c>
      <c r="C17" s="730"/>
      <c r="D17" s="730"/>
      <c r="E17" s="730"/>
      <c r="F17" s="730"/>
      <c r="G17" s="730"/>
      <c r="H17" s="730"/>
      <c r="I17" s="730"/>
      <c r="J17" s="730"/>
      <c r="K17" s="730"/>
      <c r="L17" s="730"/>
      <c r="M17" s="730"/>
      <c r="N17" s="730"/>
      <c r="O17" s="730"/>
      <c r="P17" s="731"/>
      <c r="Q17" s="732">
        <v>102531</v>
      </c>
      <c r="R17" s="733"/>
      <c r="S17" s="733"/>
      <c r="T17" s="733"/>
      <c r="U17" s="733"/>
      <c r="V17" s="733">
        <v>102531</v>
      </c>
      <c r="W17" s="733"/>
      <c r="X17" s="733"/>
      <c r="Y17" s="733"/>
      <c r="Z17" s="733"/>
      <c r="AA17" s="733">
        <v>0</v>
      </c>
      <c r="AB17" s="733"/>
      <c r="AC17" s="733"/>
      <c r="AD17" s="733"/>
      <c r="AE17" s="734"/>
      <c r="AF17" s="735" t="s">
        <v>118</v>
      </c>
      <c r="AG17" s="736"/>
      <c r="AH17" s="736"/>
      <c r="AI17" s="736"/>
      <c r="AJ17" s="737"/>
      <c r="AK17" s="718">
        <v>74759</v>
      </c>
      <c r="AL17" s="719"/>
      <c r="AM17" s="719"/>
      <c r="AN17" s="719"/>
      <c r="AO17" s="719"/>
      <c r="AP17" s="719" t="s">
        <v>564</v>
      </c>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547</v>
      </c>
      <c r="BT17" s="723"/>
      <c r="BU17" s="723"/>
      <c r="BV17" s="723"/>
      <c r="BW17" s="723"/>
      <c r="BX17" s="723"/>
      <c r="BY17" s="723"/>
      <c r="BZ17" s="723"/>
      <c r="CA17" s="723"/>
      <c r="CB17" s="723"/>
      <c r="CC17" s="723"/>
      <c r="CD17" s="723"/>
      <c r="CE17" s="723"/>
      <c r="CF17" s="723"/>
      <c r="CG17" s="724"/>
      <c r="CH17" s="725">
        <v>3</v>
      </c>
      <c r="CI17" s="726"/>
      <c r="CJ17" s="726"/>
      <c r="CK17" s="726"/>
      <c r="CL17" s="727"/>
      <c r="CM17" s="725">
        <v>214</v>
      </c>
      <c r="CN17" s="726"/>
      <c r="CO17" s="726"/>
      <c r="CP17" s="726"/>
      <c r="CQ17" s="727"/>
      <c r="CR17" s="725">
        <v>1</v>
      </c>
      <c r="CS17" s="726"/>
      <c r="CT17" s="726"/>
      <c r="CU17" s="726"/>
      <c r="CV17" s="727"/>
      <c r="CW17" s="725">
        <v>0</v>
      </c>
      <c r="CX17" s="726"/>
      <c r="CY17" s="726"/>
      <c r="CZ17" s="726"/>
      <c r="DA17" s="727"/>
      <c r="DB17" s="725">
        <v>0</v>
      </c>
      <c r="DC17" s="726"/>
      <c r="DD17" s="726"/>
      <c r="DE17" s="726"/>
      <c r="DF17" s="727"/>
      <c r="DG17" s="725">
        <v>0</v>
      </c>
      <c r="DH17" s="726"/>
      <c r="DI17" s="726"/>
      <c r="DJ17" s="726"/>
      <c r="DK17" s="727"/>
      <c r="DL17" s="725">
        <v>0</v>
      </c>
      <c r="DM17" s="726"/>
      <c r="DN17" s="726"/>
      <c r="DO17" s="726"/>
      <c r="DP17" s="727"/>
      <c r="DQ17" s="725">
        <v>0</v>
      </c>
      <c r="DR17" s="726"/>
      <c r="DS17" s="726"/>
      <c r="DT17" s="726"/>
      <c r="DU17" s="727"/>
      <c r="DV17" s="722"/>
      <c r="DW17" s="723"/>
      <c r="DX17" s="723"/>
      <c r="DY17" s="723"/>
      <c r="DZ17" s="728"/>
      <c r="EA17" s="213"/>
    </row>
    <row r="18" spans="1:131" s="214" customFormat="1" ht="26.25" customHeight="1" x14ac:dyDescent="0.2">
      <c r="A18" s="217">
        <v>12</v>
      </c>
      <c r="B18" s="729" t="s">
        <v>365</v>
      </c>
      <c r="C18" s="730"/>
      <c r="D18" s="730"/>
      <c r="E18" s="730"/>
      <c r="F18" s="730"/>
      <c r="G18" s="730"/>
      <c r="H18" s="730"/>
      <c r="I18" s="730"/>
      <c r="J18" s="730"/>
      <c r="K18" s="730"/>
      <c r="L18" s="730"/>
      <c r="M18" s="730"/>
      <c r="N18" s="730"/>
      <c r="O18" s="730"/>
      <c r="P18" s="731"/>
      <c r="Q18" s="732">
        <v>1627</v>
      </c>
      <c r="R18" s="733"/>
      <c r="S18" s="733"/>
      <c r="T18" s="733"/>
      <c r="U18" s="733"/>
      <c r="V18" s="733">
        <v>600</v>
      </c>
      <c r="W18" s="733"/>
      <c r="X18" s="733"/>
      <c r="Y18" s="733"/>
      <c r="Z18" s="733"/>
      <c r="AA18" s="733">
        <v>1026</v>
      </c>
      <c r="AB18" s="733"/>
      <c r="AC18" s="733"/>
      <c r="AD18" s="733"/>
      <c r="AE18" s="734"/>
      <c r="AF18" s="735" t="s">
        <v>118</v>
      </c>
      <c r="AG18" s="736"/>
      <c r="AH18" s="736"/>
      <c r="AI18" s="736"/>
      <c r="AJ18" s="737"/>
      <c r="AK18" s="718">
        <v>2</v>
      </c>
      <c r="AL18" s="719"/>
      <c r="AM18" s="719"/>
      <c r="AN18" s="719"/>
      <c r="AO18" s="719"/>
      <c r="AP18" s="719" t="s">
        <v>564</v>
      </c>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548</v>
      </c>
      <c r="BT18" s="723"/>
      <c r="BU18" s="723"/>
      <c r="BV18" s="723"/>
      <c r="BW18" s="723"/>
      <c r="BX18" s="723"/>
      <c r="BY18" s="723"/>
      <c r="BZ18" s="723"/>
      <c r="CA18" s="723"/>
      <c r="CB18" s="723"/>
      <c r="CC18" s="723"/>
      <c r="CD18" s="723"/>
      <c r="CE18" s="723"/>
      <c r="CF18" s="723"/>
      <c r="CG18" s="724"/>
      <c r="CH18" s="725">
        <v>2</v>
      </c>
      <c r="CI18" s="726"/>
      <c r="CJ18" s="726"/>
      <c r="CK18" s="726"/>
      <c r="CL18" s="727"/>
      <c r="CM18" s="725">
        <v>52</v>
      </c>
      <c r="CN18" s="726"/>
      <c r="CO18" s="726"/>
      <c r="CP18" s="726"/>
      <c r="CQ18" s="727"/>
      <c r="CR18" s="725">
        <v>20</v>
      </c>
      <c r="CS18" s="726"/>
      <c r="CT18" s="726"/>
      <c r="CU18" s="726"/>
      <c r="CV18" s="727"/>
      <c r="CW18" s="725">
        <v>0</v>
      </c>
      <c r="CX18" s="726"/>
      <c r="CY18" s="726"/>
      <c r="CZ18" s="726"/>
      <c r="DA18" s="727"/>
      <c r="DB18" s="725">
        <v>0</v>
      </c>
      <c r="DC18" s="726"/>
      <c r="DD18" s="726"/>
      <c r="DE18" s="726"/>
      <c r="DF18" s="727"/>
      <c r="DG18" s="725">
        <v>0</v>
      </c>
      <c r="DH18" s="726"/>
      <c r="DI18" s="726"/>
      <c r="DJ18" s="726"/>
      <c r="DK18" s="727"/>
      <c r="DL18" s="725">
        <v>0</v>
      </c>
      <c r="DM18" s="726"/>
      <c r="DN18" s="726"/>
      <c r="DO18" s="726"/>
      <c r="DP18" s="727"/>
      <c r="DQ18" s="725">
        <v>0</v>
      </c>
      <c r="DR18" s="726"/>
      <c r="DS18" s="726"/>
      <c r="DT18" s="726"/>
      <c r="DU18" s="727"/>
      <c r="DV18" s="722"/>
      <c r="DW18" s="723"/>
      <c r="DX18" s="723"/>
      <c r="DY18" s="723"/>
      <c r="DZ18" s="728"/>
      <c r="EA18" s="213"/>
    </row>
    <row r="19" spans="1:131" s="214" customFormat="1" ht="26.25" customHeight="1" x14ac:dyDescent="0.2">
      <c r="A19" s="217">
        <v>13</v>
      </c>
      <c r="B19" s="729" t="s">
        <v>366</v>
      </c>
      <c r="C19" s="730"/>
      <c r="D19" s="730"/>
      <c r="E19" s="730"/>
      <c r="F19" s="730"/>
      <c r="G19" s="730"/>
      <c r="H19" s="730"/>
      <c r="I19" s="730"/>
      <c r="J19" s="730"/>
      <c r="K19" s="730"/>
      <c r="L19" s="730"/>
      <c r="M19" s="730"/>
      <c r="N19" s="730"/>
      <c r="O19" s="730"/>
      <c r="P19" s="731"/>
      <c r="Q19" s="732">
        <v>2123</v>
      </c>
      <c r="R19" s="733"/>
      <c r="S19" s="733"/>
      <c r="T19" s="733"/>
      <c r="U19" s="733"/>
      <c r="V19" s="733">
        <v>2123</v>
      </c>
      <c r="W19" s="733"/>
      <c r="X19" s="733"/>
      <c r="Y19" s="733"/>
      <c r="Z19" s="733"/>
      <c r="AA19" s="733">
        <v>0</v>
      </c>
      <c r="AB19" s="733"/>
      <c r="AC19" s="733"/>
      <c r="AD19" s="733"/>
      <c r="AE19" s="734"/>
      <c r="AF19" s="735" t="s">
        <v>118</v>
      </c>
      <c r="AG19" s="736"/>
      <c r="AH19" s="736"/>
      <c r="AI19" s="736"/>
      <c r="AJ19" s="737"/>
      <c r="AK19" s="718" t="s">
        <v>564</v>
      </c>
      <c r="AL19" s="719"/>
      <c r="AM19" s="719"/>
      <c r="AN19" s="719"/>
      <c r="AO19" s="719"/>
      <c r="AP19" s="719">
        <v>13509</v>
      </c>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549</v>
      </c>
      <c r="BT19" s="723"/>
      <c r="BU19" s="723"/>
      <c r="BV19" s="723"/>
      <c r="BW19" s="723"/>
      <c r="BX19" s="723"/>
      <c r="BY19" s="723"/>
      <c r="BZ19" s="723"/>
      <c r="CA19" s="723"/>
      <c r="CB19" s="723"/>
      <c r="CC19" s="723"/>
      <c r="CD19" s="723"/>
      <c r="CE19" s="723"/>
      <c r="CF19" s="723"/>
      <c r="CG19" s="724"/>
      <c r="CH19" s="725">
        <v>0</v>
      </c>
      <c r="CI19" s="726"/>
      <c r="CJ19" s="726"/>
      <c r="CK19" s="726"/>
      <c r="CL19" s="727"/>
      <c r="CM19" s="725">
        <v>26</v>
      </c>
      <c r="CN19" s="726"/>
      <c r="CO19" s="726"/>
      <c r="CP19" s="726"/>
      <c r="CQ19" s="727"/>
      <c r="CR19" s="725">
        <v>5</v>
      </c>
      <c r="CS19" s="726"/>
      <c r="CT19" s="726"/>
      <c r="CU19" s="726"/>
      <c r="CV19" s="727"/>
      <c r="CW19" s="725">
        <v>0</v>
      </c>
      <c r="CX19" s="726"/>
      <c r="CY19" s="726"/>
      <c r="CZ19" s="726"/>
      <c r="DA19" s="727"/>
      <c r="DB19" s="725">
        <v>0</v>
      </c>
      <c r="DC19" s="726"/>
      <c r="DD19" s="726"/>
      <c r="DE19" s="726"/>
      <c r="DF19" s="727"/>
      <c r="DG19" s="725">
        <v>0</v>
      </c>
      <c r="DH19" s="726"/>
      <c r="DI19" s="726"/>
      <c r="DJ19" s="726"/>
      <c r="DK19" s="727"/>
      <c r="DL19" s="725">
        <v>0</v>
      </c>
      <c r="DM19" s="726"/>
      <c r="DN19" s="726"/>
      <c r="DO19" s="726"/>
      <c r="DP19" s="727"/>
      <c r="DQ19" s="725">
        <v>0</v>
      </c>
      <c r="DR19" s="726"/>
      <c r="DS19" s="726"/>
      <c r="DT19" s="726"/>
      <c r="DU19" s="727"/>
      <c r="DV19" s="722"/>
      <c r="DW19" s="723"/>
      <c r="DX19" s="723"/>
      <c r="DY19" s="723"/>
      <c r="DZ19" s="728"/>
      <c r="EA19" s="213"/>
    </row>
    <row r="20" spans="1:131" s="214" customFormat="1" ht="26.25" customHeight="1" x14ac:dyDescent="0.2">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550</v>
      </c>
      <c r="BT20" s="723"/>
      <c r="BU20" s="723"/>
      <c r="BV20" s="723"/>
      <c r="BW20" s="723"/>
      <c r="BX20" s="723"/>
      <c r="BY20" s="723"/>
      <c r="BZ20" s="723"/>
      <c r="CA20" s="723"/>
      <c r="CB20" s="723"/>
      <c r="CC20" s="723"/>
      <c r="CD20" s="723"/>
      <c r="CE20" s="723"/>
      <c r="CF20" s="723"/>
      <c r="CG20" s="724"/>
      <c r="CH20" s="725">
        <v>2</v>
      </c>
      <c r="CI20" s="726"/>
      <c r="CJ20" s="726"/>
      <c r="CK20" s="726"/>
      <c r="CL20" s="727"/>
      <c r="CM20" s="725">
        <v>1881</v>
      </c>
      <c r="CN20" s="726"/>
      <c r="CO20" s="726"/>
      <c r="CP20" s="726"/>
      <c r="CQ20" s="727"/>
      <c r="CR20" s="725">
        <v>4</v>
      </c>
      <c r="CS20" s="726"/>
      <c r="CT20" s="726"/>
      <c r="CU20" s="726"/>
      <c r="CV20" s="727"/>
      <c r="CW20" s="725">
        <v>0</v>
      </c>
      <c r="CX20" s="726"/>
      <c r="CY20" s="726"/>
      <c r="CZ20" s="726"/>
      <c r="DA20" s="727"/>
      <c r="DB20" s="725">
        <v>0</v>
      </c>
      <c r="DC20" s="726"/>
      <c r="DD20" s="726"/>
      <c r="DE20" s="726"/>
      <c r="DF20" s="727"/>
      <c r="DG20" s="725">
        <v>0</v>
      </c>
      <c r="DH20" s="726"/>
      <c r="DI20" s="726"/>
      <c r="DJ20" s="726"/>
      <c r="DK20" s="727"/>
      <c r="DL20" s="725">
        <v>0</v>
      </c>
      <c r="DM20" s="726"/>
      <c r="DN20" s="726"/>
      <c r="DO20" s="726"/>
      <c r="DP20" s="727"/>
      <c r="DQ20" s="725">
        <v>0</v>
      </c>
      <c r="DR20" s="726"/>
      <c r="DS20" s="726"/>
      <c r="DT20" s="726"/>
      <c r="DU20" s="727"/>
      <c r="DV20" s="722"/>
      <c r="DW20" s="723"/>
      <c r="DX20" s="723"/>
      <c r="DY20" s="723"/>
      <c r="DZ20" s="728"/>
      <c r="EA20" s="213"/>
    </row>
    <row r="21" spans="1:131" s="214" customFormat="1" ht="26.25" customHeight="1" thickBot="1" x14ac:dyDescent="0.25">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551</v>
      </c>
      <c r="BT21" s="723"/>
      <c r="BU21" s="723"/>
      <c r="BV21" s="723"/>
      <c r="BW21" s="723"/>
      <c r="BX21" s="723"/>
      <c r="BY21" s="723"/>
      <c r="BZ21" s="723"/>
      <c r="CA21" s="723"/>
      <c r="CB21" s="723"/>
      <c r="CC21" s="723"/>
      <c r="CD21" s="723"/>
      <c r="CE21" s="723"/>
      <c r="CF21" s="723"/>
      <c r="CG21" s="724"/>
      <c r="CH21" s="725">
        <v>0</v>
      </c>
      <c r="CI21" s="726"/>
      <c r="CJ21" s="726"/>
      <c r="CK21" s="726"/>
      <c r="CL21" s="727"/>
      <c r="CM21" s="725">
        <v>10</v>
      </c>
      <c r="CN21" s="726"/>
      <c r="CO21" s="726"/>
      <c r="CP21" s="726"/>
      <c r="CQ21" s="727"/>
      <c r="CR21" s="725">
        <v>2</v>
      </c>
      <c r="CS21" s="726"/>
      <c r="CT21" s="726"/>
      <c r="CU21" s="726"/>
      <c r="CV21" s="727"/>
      <c r="CW21" s="725">
        <v>16</v>
      </c>
      <c r="CX21" s="726"/>
      <c r="CY21" s="726"/>
      <c r="CZ21" s="726"/>
      <c r="DA21" s="727"/>
      <c r="DB21" s="725">
        <v>0</v>
      </c>
      <c r="DC21" s="726"/>
      <c r="DD21" s="726"/>
      <c r="DE21" s="726"/>
      <c r="DF21" s="727"/>
      <c r="DG21" s="725">
        <v>0</v>
      </c>
      <c r="DH21" s="726"/>
      <c r="DI21" s="726"/>
      <c r="DJ21" s="726"/>
      <c r="DK21" s="727"/>
      <c r="DL21" s="725">
        <v>0</v>
      </c>
      <c r="DM21" s="726"/>
      <c r="DN21" s="726"/>
      <c r="DO21" s="726"/>
      <c r="DP21" s="727"/>
      <c r="DQ21" s="725">
        <v>0</v>
      </c>
      <c r="DR21" s="726"/>
      <c r="DS21" s="726"/>
      <c r="DT21" s="726"/>
      <c r="DU21" s="727"/>
      <c r="DV21" s="722"/>
      <c r="DW21" s="723"/>
      <c r="DX21" s="723"/>
      <c r="DY21" s="723"/>
      <c r="DZ21" s="728"/>
      <c r="EA21" s="213"/>
    </row>
    <row r="22" spans="1:131" s="214" customFormat="1" ht="26.25" customHeight="1" x14ac:dyDescent="0.2">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367</v>
      </c>
      <c r="BA22" s="761"/>
      <c r="BB22" s="761"/>
      <c r="BC22" s="761"/>
      <c r="BD22" s="762"/>
      <c r="BE22" s="211"/>
      <c r="BF22" s="211"/>
      <c r="BG22" s="211"/>
      <c r="BH22" s="211"/>
      <c r="BI22" s="211"/>
      <c r="BJ22" s="211"/>
      <c r="BK22" s="211"/>
      <c r="BL22" s="211"/>
      <c r="BM22" s="211"/>
      <c r="BN22" s="211"/>
      <c r="BO22" s="211"/>
      <c r="BP22" s="211"/>
      <c r="BQ22" s="217">
        <v>16</v>
      </c>
      <c r="BR22" s="218"/>
      <c r="BS22" s="722" t="s">
        <v>552</v>
      </c>
      <c r="BT22" s="723"/>
      <c r="BU22" s="723"/>
      <c r="BV22" s="723"/>
      <c r="BW22" s="723"/>
      <c r="BX22" s="723"/>
      <c r="BY22" s="723"/>
      <c r="BZ22" s="723"/>
      <c r="CA22" s="723"/>
      <c r="CB22" s="723"/>
      <c r="CC22" s="723"/>
      <c r="CD22" s="723"/>
      <c r="CE22" s="723"/>
      <c r="CF22" s="723"/>
      <c r="CG22" s="724"/>
      <c r="CH22" s="725">
        <v>-19</v>
      </c>
      <c r="CI22" s="726"/>
      <c r="CJ22" s="726"/>
      <c r="CK22" s="726"/>
      <c r="CL22" s="727"/>
      <c r="CM22" s="725">
        <v>3403</v>
      </c>
      <c r="CN22" s="726"/>
      <c r="CO22" s="726"/>
      <c r="CP22" s="726"/>
      <c r="CQ22" s="727"/>
      <c r="CR22" s="725">
        <v>30</v>
      </c>
      <c r="CS22" s="726"/>
      <c r="CT22" s="726"/>
      <c r="CU22" s="726"/>
      <c r="CV22" s="727"/>
      <c r="CW22" s="725">
        <v>256</v>
      </c>
      <c r="CX22" s="726"/>
      <c r="CY22" s="726"/>
      <c r="CZ22" s="726"/>
      <c r="DA22" s="727"/>
      <c r="DB22" s="725">
        <v>0</v>
      </c>
      <c r="DC22" s="726"/>
      <c r="DD22" s="726"/>
      <c r="DE22" s="726"/>
      <c r="DF22" s="727"/>
      <c r="DG22" s="725">
        <v>0</v>
      </c>
      <c r="DH22" s="726"/>
      <c r="DI22" s="726"/>
      <c r="DJ22" s="726"/>
      <c r="DK22" s="727"/>
      <c r="DL22" s="725">
        <v>0</v>
      </c>
      <c r="DM22" s="726"/>
      <c r="DN22" s="726"/>
      <c r="DO22" s="726"/>
      <c r="DP22" s="727"/>
      <c r="DQ22" s="725">
        <v>0</v>
      </c>
      <c r="DR22" s="726"/>
      <c r="DS22" s="726"/>
      <c r="DT22" s="726"/>
      <c r="DU22" s="727"/>
      <c r="DV22" s="722"/>
      <c r="DW22" s="723"/>
      <c r="DX22" s="723"/>
      <c r="DY22" s="723"/>
      <c r="DZ22" s="728"/>
      <c r="EA22" s="213"/>
    </row>
    <row r="23" spans="1:131" s="214" customFormat="1" ht="26.25" customHeight="1" thickBot="1" x14ac:dyDescent="0.25">
      <c r="A23" s="219" t="s">
        <v>368</v>
      </c>
      <c r="B23" s="738" t="s">
        <v>369</v>
      </c>
      <c r="C23" s="739"/>
      <c r="D23" s="739"/>
      <c r="E23" s="739"/>
      <c r="F23" s="739"/>
      <c r="G23" s="739"/>
      <c r="H23" s="739"/>
      <c r="I23" s="739"/>
      <c r="J23" s="739"/>
      <c r="K23" s="739"/>
      <c r="L23" s="739"/>
      <c r="M23" s="739"/>
      <c r="N23" s="739"/>
      <c r="O23" s="739"/>
      <c r="P23" s="740"/>
      <c r="Q23" s="741">
        <v>540969</v>
      </c>
      <c r="R23" s="742"/>
      <c r="S23" s="742"/>
      <c r="T23" s="742"/>
      <c r="U23" s="742"/>
      <c r="V23" s="742">
        <v>528351</v>
      </c>
      <c r="W23" s="742"/>
      <c r="X23" s="742"/>
      <c r="Y23" s="742"/>
      <c r="Z23" s="742"/>
      <c r="AA23" s="742">
        <v>12618</v>
      </c>
      <c r="AB23" s="742"/>
      <c r="AC23" s="742"/>
      <c r="AD23" s="742"/>
      <c r="AE23" s="743"/>
      <c r="AF23" s="744">
        <f t="shared" ref="AF23" si="0">+SUM(AF7:AJ22)</f>
        <v>6108</v>
      </c>
      <c r="AG23" s="742"/>
      <c r="AH23" s="742"/>
      <c r="AI23" s="742"/>
      <c r="AJ23" s="745"/>
      <c r="AK23" s="746"/>
      <c r="AL23" s="747"/>
      <c r="AM23" s="747"/>
      <c r="AN23" s="747"/>
      <c r="AO23" s="747"/>
      <c r="AP23" s="742">
        <v>753835</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c r="BS23" s="722" t="s">
        <v>553</v>
      </c>
      <c r="BT23" s="723"/>
      <c r="BU23" s="723"/>
      <c r="BV23" s="723"/>
      <c r="BW23" s="723"/>
      <c r="BX23" s="723"/>
      <c r="BY23" s="723"/>
      <c r="BZ23" s="723"/>
      <c r="CA23" s="723"/>
      <c r="CB23" s="723"/>
      <c r="CC23" s="723"/>
      <c r="CD23" s="723"/>
      <c r="CE23" s="723"/>
      <c r="CF23" s="723"/>
      <c r="CG23" s="724"/>
      <c r="CH23" s="725">
        <v>4</v>
      </c>
      <c r="CI23" s="726"/>
      <c r="CJ23" s="726"/>
      <c r="CK23" s="726"/>
      <c r="CL23" s="727"/>
      <c r="CM23" s="725">
        <v>524</v>
      </c>
      <c r="CN23" s="726"/>
      <c r="CO23" s="726"/>
      <c r="CP23" s="726"/>
      <c r="CQ23" s="727"/>
      <c r="CR23" s="725">
        <v>70</v>
      </c>
      <c r="CS23" s="726"/>
      <c r="CT23" s="726"/>
      <c r="CU23" s="726"/>
      <c r="CV23" s="727"/>
      <c r="CW23" s="725">
        <v>10</v>
      </c>
      <c r="CX23" s="726"/>
      <c r="CY23" s="726"/>
      <c r="CZ23" s="726"/>
      <c r="DA23" s="727"/>
      <c r="DB23" s="725">
        <v>0</v>
      </c>
      <c r="DC23" s="726"/>
      <c r="DD23" s="726"/>
      <c r="DE23" s="726"/>
      <c r="DF23" s="727"/>
      <c r="DG23" s="725">
        <v>0</v>
      </c>
      <c r="DH23" s="726"/>
      <c r="DI23" s="726"/>
      <c r="DJ23" s="726"/>
      <c r="DK23" s="727"/>
      <c r="DL23" s="725">
        <v>0</v>
      </c>
      <c r="DM23" s="726"/>
      <c r="DN23" s="726"/>
      <c r="DO23" s="726"/>
      <c r="DP23" s="727"/>
      <c r="DQ23" s="725">
        <v>0</v>
      </c>
      <c r="DR23" s="726"/>
      <c r="DS23" s="726"/>
      <c r="DT23" s="726"/>
      <c r="DU23" s="727"/>
      <c r="DV23" s="722"/>
      <c r="DW23" s="723"/>
      <c r="DX23" s="723"/>
      <c r="DY23" s="723"/>
      <c r="DZ23" s="728"/>
      <c r="EA23" s="213"/>
    </row>
    <row r="24" spans="1:131" s="214" customFormat="1" ht="26.25" customHeight="1" x14ac:dyDescent="0.2">
      <c r="A24" s="763" t="s">
        <v>370</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c r="BS24" s="722" t="s">
        <v>554</v>
      </c>
      <c r="BT24" s="723"/>
      <c r="BU24" s="723"/>
      <c r="BV24" s="723"/>
      <c r="BW24" s="723"/>
      <c r="BX24" s="723"/>
      <c r="BY24" s="723"/>
      <c r="BZ24" s="723"/>
      <c r="CA24" s="723"/>
      <c r="CB24" s="723"/>
      <c r="CC24" s="723"/>
      <c r="CD24" s="723"/>
      <c r="CE24" s="723"/>
      <c r="CF24" s="723"/>
      <c r="CG24" s="724"/>
      <c r="CH24" s="725">
        <v>19</v>
      </c>
      <c r="CI24" s="726"/>
      <c r="CJ24" s="726"/>
      <c r="CK24" s="726"/>
      <c r="CL24" s="727"/>
      <c r="CM24" s="725">
        <v>65</v>
      </c>
      <c r="CN24" s="726"/>
      <c r="CO24" s="726"/>
      <c r="CP24" s="726"/>
      <c r="CQ24" s="727"/>
      <c r="CR24" s="725">
        <v>96</v>
      </c>
      <c r="CS24" s="726"/>
      <c r="CT24" s="726"/>
      <c r="CU24" s="726"/>
      <c r="CV24" s="727"/>
      <c r="CW24" s="725">
        <v>34</v>
      </c>
      <c r="CX24" s="726"/>
      <c r="CY24" s="726"/>
      <c r="CZ24" s="726"/>
      <c r="DA24" s="727"/>
      <c r="DB24" s="725">
        <v>0</v>
      </c>
      <c r="DC24" s="726"/>
      <c r="DD24" s="726"/>
      <c r="DE24" s="726"/>
      <c r="DF24" s="727"/>
      <c r="DG24" s="725">
        <v>0</v>
      </c>
      <c r="DH24" s="726"/>
      <c r="DI24" s="726"/>
      <c r="DJ24" s="726"/>
      <c r="DK24" s="727"/>
      <c r="DL24" s="725">
        <v>0</v>
      </c>
      <c r="DM24" s="726"/>
      <c r="DN24" s="726"/>
      <c r="DO24" s="726"/>
      <c r="DP24" s="727"/>
      <c r="DQ24" s="725">
        <v>0</v>
      </c>
      <c r="DR24" s="726"/>
      <c r="DS24" s="726"/>
      <c r="DT24" s="726"/>
      <c r="DU24" s="727"/>
      <c r="DV24" s="722"/>
      <c r="DW24" s="723"/>
      <c r="DX24" s="723"/>
      <c r="DY24" s="723"/>
      <c r="DZ24" s="728"/>
      <c r="EA24" s="213"/>
    </row>
    <row r="25" spans="1:131" ht="26.25" customHeight="1" thickBot="1" x14ac:dyDescent="0.25">
      <c r="A25" s="674" t="s">
        <v>371</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555</v>
      </c>
      <c r="BT25" s="723"/>
      <c r="BU25" s="723"/>
      <c r="BV25" s="723"/>
      <c r="BW25" s="723"/>
      <c r="BX25" s="723"/>
      <c r="BY25" s="723"/>
      <c r="BZ25" s="723"/>
      <c r="CA25" s="723"/>
      <c r="CB25" s="723"/>
      <c r="CC25" s="723"/>
      <c r="CD25" s="723"/>
      <c r="CE25" s="723"/>
      <c r="CF25" s="723"/>
      <c r="CG25" s="724"/>
      <c r="CH25" s="725">
        <v>5</v>
      </c>
      <c r="CI25" s="726"/>
      <c r="CJ25" s="726"/>
      <c r="CK25" s="726"/>
      <c r="CL25" s="727"/>
      <c r="CM25" s="725">
        <v>451</v>
      </c>
      <c r="CN25" s="726"/>
      <c r="CO25" s="726"/>
      <c r="CP25" s="726"/>
      <c r="CQ25" s="727"/>
      <c r="CR25" s="725">
        <v>78</v>
      </c>
      <c r="CS25" s="726"/>
      <c r="CT25" s="726"/>
      <c r="CU25" s="726"/>
      <c r="CV25" s="727"/>
      <c r="CW25" s="725">
        <v>9</v>
      </c>
      <c r="CX25" s="726"/>
      <c r="CY25" s="726"/>
      <c r="CZ25" s="726"/>
      <c r="DA25" s="727"/>
      <c r="DB25" s="725">
        <v>0</v>
      </c>
      <c r="DC25" s="726"/>
      <c r="DD25" s="726"/>
      <c r="DE25" s="726"/>
      <c r="DF25" s="727"/>
      <c r="DG25" s="725">
        <v>0</v>
      </c>
      <c r="DH25" s="726"/>
      <c r="DI25" s="726"/>
      <c r="DJ25" s="726"/>
      <c r="DK25" s="727"/>
      <c r="DL25" s="725">
        <v>0</v>
      </c>
      <c r="DM25" s="726"/>
      <c r="DN25" s="726"/>
      <c r="DO25" s="726"/>
      <c r="DP25" s="727"/>
      <c r="DQ25" s="725">
        <v>0</v>
      </c>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372</v>
      </c>
      <c r="R26" s="683"/>
      <c r="S26" s="683"/>
      <c r="T26" s="683"/>
      <c r="U26" s="684"/>
      <c r="V26" s="682" t="s">
        <v>373</v>
      </c>
      <c r="W26" s="683"/>
      <c r="X26" s="683"/>
      <c r="Y26" s="683"/>
      <c r="Z26" s="684"/>
      <c r="AA26" s="682" t="s">
        <v>374</v>
      </c>
      <c r="AB26" s="683"/>
      <c r="AC26" s="683"/>
      <c r="AD26" s="683"/>
      <c r="AE26" s="683"/>
      <c r="AF26" s="769" t="s">
        <v>375</v>
      </c>
      <c r="AG26" s="770"/>
      <c r="AH26" s="770"/>
      <c r="AI26" s="770"/>
      <c r="AJ26" s="771"/>
      <c r="AK26" s="683" t="s">
        <v>376</v>
      </c>
      <c r="AL26" s="683"/>
      <c r="AM26" s="683"/>
      <c r="AN26" s="683"/>
      <c r="AO26" s="684"/>
      <c r="AP26" s="682" t="s">
        <v>377</v>
      </c>
      <c r="AQ26" s="683"/>
      <c r="AR26" s="683"/>
      <c r="AS26" s="683"/>
      <c r="AT26" s="684"/>
      <c r="AU26" s="682" t="s">
        <v>378</v>
      </c>
      <c r="AV26" s="683"/>
      <c r="AW26" s="683"/>
      <c r="AX26" s="683"/>
      <c r="AY26" s="684"/>
      <c r="AZ26" s="682" t="s">
        <v>379</v>
      </c>
      <c r="BA26" s="683"/>
      <c r="BB26" s="683"/>
      <c r="BC26" s="683"/>
      <c r="BD26" s="684"/>
      <c r="BE26" s="682" t="s">
        <v>344</v>
      </c>
      <c r="BF26" s="683"/>
      <c r="BG26" s="683"/>
      <c r="BH26" s="683"/>
      <c r="BI26" s="689"/>
      <c r="BJ26" s="210"/>
      <c r="BK26" s="210"/>
      <c r="BL26" s="210"/>
      <c r="BM26" s="210"/>
      <c r="BN26" s="210"/>
      <c r="BO26" s="220"/>
      <c r="BP26" s="220"/>
      <c r="BQ26" s="217">
        <v>20</v>
      </c>
      <c r="BR26" s="218"/>
      <c r="BS26" s="722" t="s">
        <v>556</v>
      </c>
      <c r="BT26" s="723"/>
      <c r="BU26" s="723"/>
      <c r="BV26" s="723"/>
      <c r="BW26" s="723"/>
      <c r="BX26" s="723"/>
      <c r="BY26" s="723"/>
      <c r="BZ26" s="723"/>
      <c r="CA26" s="723"/>
      <c r="CB26" s="723"/>
      <c r="CC26" s="723"/>
      <c r="CD26" s="723"/>
      <c r="CE26" s="723"/>
      <c r="CF26" s="723"/>
      <c r="CG26" s="724"/>
      <c r="CH26" s="725">
        <v>-6</v>
      </c>
      <c r="CI26" s="726"/>
      <c r="CJ26" s="726"/>
      <c r="CK26" s="726"/>
      <c r="CL26" s="727"/>
      <c r="CM26" s="725">
        <v>47</v>
      </c>
      <c r="CN26" s="726"/>
      <c r="CO26" s="726"/>
      <c r="CP26" s="726"/>
      <c r="CQ26" s="727"/>
      <c r="CR26" s="725">
        <v>20</v>
      </c>
      <c r="CS26" s="726"/>
      <c r="CT26" s="726"/>
      <c r="CU26" s="726"/>
      <c r="CV26" s="727"/>
      <c r="CW26" s="725">
        <v>14</v>
      </c>
      <c r="CX26" s="726"/>
      <c r="CY26" s="726"/>
      <c r="CZ26" s="726"/>
      <c r="DA26" s="727"/>
      <c r="DB26" s="725">
        <v>0</v>
      </c>
      <c r="DC26" s="726"/>
      <c r="DD26" s="726"/>
      <c r="DE26" s="726"/>
      <c r="DF26" s="727"/>
      <c r="DG26" s="725">
        <v>0</v>
      </c>
      <c r="DH26" s="726"/>
      <c r="DI26" s="726"/>
      <c r="DJ26" s="726"/>
      <c r="DK26" s="727"/>
      <c r="DL26" s="725">
        <v>0</v>
      </c>
      <c r="DM26" s="726"/>
      <c r="DN26" s="726"/>
      <c r="DO26" s="726"/>
      <c r="DP26" s="727"/>
      <c r="DQ26" s="725">
        <v>0</v>
      </c>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557</v>
      </c>
      <c r="BT27" s="723"/>
      <c r="BU27" s="723"/>
      <c r="BV27" s="723"/>
      <c r="BW27" s="723"/>
      <c r="BX27" s="723"/>
      <c r="BY27" s="723"/>
      <c r="BZ27" s="723"/>
      <c r="CA27" s="723"/>
      <c r="CB27" s="723"/>
      <c r="CC27" s="723"/>
      <c r="CD27" s="723"/>
      <c r="CE27" s="723"/>
      <c r="CF27" s="723"/>
      <c r="CG27" s="724"/>
      <c r="CH27" s="725">
        <v>0</v>
      </c>
      <c r="CI27" s="726"/>
      <c r="CJ27" s="726"/>
      <c r="CK27" s="726"/>
      <c r="CL27" s="727"/>
      <c r="CM27" s="725">
        <v>623</v>
      </c>
      <c r="CN27" s="726"/>
      <c r="CO27" s="726"/>
      <c r="CP27" s="726"/>
      <c r="CQ27" s="727"/>
      <c r="CR27" s="725">
        <v>250</v>
      </c>
      <c r="CS27" s="726"/>
      <c r="CT27" s="726"/>
      <c r="CU27" s="726"/>
      <c r="CV27" s="727"/>
      <c r="CW27" s="725">
        <v>0</v>
      </c>
      <c r="CX27" s="726"/>
      <c r="CY27" s="726"/>
      <c r="CZ27" s="726"/>
      <c r="DA27" s="727"/>
      <c r="DB27" s="725">
        <v>0</v>
      </c>
      <c r="DC27" s="726"/>
      <c r="DD27" s="726"/>
      <c r="DE27" s="726"/>
      <c r="DF27" s="727"/>
      <c r="DG27" s="725">
        <v>0</v>
      </c>
      <c r="DH27" s="726"/>
      <c r="DI27" s="726"/>
      <c r="DJ27" s="726"/>
      <c r="DK27" s="727"/>
      <c r="DL27" s="725">
        <v>0</v>
      </c>
      <c r="DM27" s="726"/>
      <c r="DN27" s="726"/>
      <c r="DO27" s="726"/>
      <c r="DP27" s="727"/>
      <c r="DQ27" s="725">
        <v>0</v>
      </c>
      <c r="DR27" s="726"/>
      <c r="DS27" s="726"/>
      <c r="DT27" s="726"/>
      <c r="DU27" s="727"/>
      <c r="DV27" s="722"/>
      <c r="DW27" s="723"/>
      <c r="DX27" s="723"/>
      <c r="DY27" s="723"/>
      <c r="DZ27" s="728"/>
      <c r="EA27" s="208"/>
    </row>
    <row r="28" spans="1:131" ht="26.25" customHeight="1" thickTop="1" x14ac:dyDescent="0.2">
      <c r="A28" s="221">
        <v>1</v>
      </c>
      <c r="B28" s="698" t="s">
        <v>380</v>
      </c>
      <c r="C28" s="699"/>
      <c r="D28" s="699"/>
      <c r="E28" s="699"/>
      <c r="F28" s="699"/>
      <c r="G28" s="699"/>
      <c r="H28" s="699"/>
      <c r="I28" s="699"/>
      <c r="J28" s="699"/>
      <c r="K28" s="699"/>
      <c r="L28" s="699"/>
      <c r="M28" s="699"/>
      <c r="N28" s="699"/>
      <c r="O28" s="699"/>
      <c r="P28" s="700"/>
      <c r="Q28" s="779">
        <v>91655</v>
      </c>
      <c r="R28" s="780"/>
      <c r="S28" s="780"/>
      <c r="T28" s="780"/>
      <c r="U28" s="780"/>
      <c r="V28" s="780">
        <v>91046</v>
      </c>
      <c r="W28" s="780"/>
      <c r="X28" s="780"/>
      <c r="Y28" s="780"/>
      <c r="Z28" s="780"/>
      <c r="AA28" s="780">
        <v>608</v>
      </c>
      <c r="AB28" s="780"/>
      <c r="AC28" s="780"/>
      <c r="AD28" s="780"/>
      <c r="AE28" s="781"/>
      <c r="AF28" s="782">
        <v>608</v>
      </c>
      <c r="AG28" s="780"/>
      <c r="AH28" s="780"/>
      <c r="AI28" s="780"/>
      <c r="AJ28" s="783"/>
      <c r="AK28" s="784">
        <v>7582</v>
      </c>
      <c r="AL28" s="785"/>
      <c r="AM28" s="785"/>
      <c r="AN28" s="785"/>
      <c r="AO28" s="785"/>
      <c r="AP28" s="785" t="s">
        <v>570</v>
      </c>
      <c r="AQ28" s="785"/>
      <c r="AR28" s="785"/>
      <c r="AS28" s="785"/>
      <c r="AT28" s="785"/>
      <c r="AU28" s="785" t="s">
        <v>570</v>
      </c>
      <c r="AV28" s="785"/>
      <c r="AW28" s="785"/>
      <c r="AX28" s="785"/>
      <c r="AY28" s="785"/>
      <c r="AZ28" s="786" t="s">
        <v>570</v>
      </c>
      <c r="BA28" s="786"/>
      <c r="BB28" s="786"/>
      <c r="BC28" s="786"/>
      <c r="BD28" s="786"/>
      <c r="BE28" s="777"/>
      <c r="BF28" s="777"/>
      <c r="BG28" s="777"/>
      <c r="BH28" s="777"/>
      <c r="BI28" s="778"/>
      <c r="BJ28" s="210"/>
      <c r="BK28" s="210"/>
      <c r="BL28" s="210"/>
      <c r="BM28" s="210"/>
      <c r="BN28" s="210"/>
      <c r="BO28" s="220"/>
      <c r="BP28" s="220"/>
      <c r="BQ28" s="217">
        <v>22</v>
      </c>
      <c r="BR28" s="218"/>
      <c r="BS28" s="722" t="s">
        <v>558</v>
      </c>
      <c r="BT28" s="723"/>
      <c r="BU28" s="723"/>
      <c r="BV28" s="723"/>
      <c r="BW28" s="723"/>
      <c r="BX28" s="723"/>
      <c r="BY28" s="723"/>
      <c r="BZ28" s="723"/>
      <c r="CA28" s="723"/>
      <c r="CB28" s="723"/>
      <c r="CC28" s="723"/>
      <c r="CD28" s="723"/>
      <c r="CE28" s="723"/>
      <c r="CF28" s="723"/>
      <c r="CG28" s="724"/>
      <c r="CH28" s="725">
        <v>-1</v>
      </c>
      <c r="CI28" s="726"/>
      <c r="CJ28" s="726"/>
      <c r="CK28" s="726"/>
      <c r="CL28" s="727"/>
      <c r="CM28" s="725">
        <v>489</v>
      </c>
      <c r="CN28" s="726"/>
      <c r="CO28" s="726"/>
      <c r="CP28" s="726"/>
      <c r="CQ28" s="727"/>
      <c r="CR28" s="725">
        <v>200</v>
      </c>
      <c r="CS28" s="726"/>
      <c r="CT28" s="726"/>
      <c r="CU28" s="726"/>
      <c r="CV28" s="727"/>
      <c r="CW28" s="725">
        <v>2</v>
      </c>
      <c r="CX28" s="726"/>
      <c r="CY28" s="726"/>
      <c r="CZ28" s="726"/>
      <c r="DA28" s="727"/>
      <c r="DB28" s="725">
        <v>0</v>
      </c>
      <c r="DC28" s="726"/>
      <c r="DD28" s="726"/>
      <c r="DE28" s="726"/>
      <c r="DF28" s="727"/>
      <c r="DG28" s="725">
        <v>0</v>
      </c>
      <c r="DH28" s="726"/>
      <c r="DI28" s="726"/>
      <c r="DJ28" s="726"/>
      <c r="DK28" s="727"/>
      <c r="DL28" s="725">
        <v>0</v>
      </c>
      <c r="DM28" s="726"/>
      <c r="DN28" s="726"/>
      <c r="DO28" s="726"/>
      <c r="DP28" s="727"/>
      <c r="DQ28" s="725">
        <v>0</v>
      </c>
      <c r="DR28" s="726"/>
      <c r="DS28" s="726"/>
      <c r="DT28" s="726"/>
      <c r="DU28" s="727"/>
      <c r="DV28" s="722"/>
      <c r="DW28" s="723"/>
      <c r="DX28" s="723"/>
      <c r="DY28" s="723"/>
      <c r="DZ28" s="728"/>
      <c r="EA28" s="208"/>
    </row>
    <row r="29" spans="1:131" ht="26.25" customHeight="1" x14ac:dyDescent="0.2">
      <c r="A29" s="221">
        <v>2</v>
      </c>
      <c r="B29" s="729" t="s">
        <v>381</v>
      </c>
      <c r="C29" s="730"/>
      <c r="D29" s="730"/>
      <c r="E29" s="730"/>
      <c r="F29" s="730"/>
      <c r="G29" s="730"/>
      <c r="H29" s="730"/>
      <c r="I29" s="730"/>
      <c r="J29" s="730"/>
      <c r="K29" s="730"/>
      <c r="L29" s="730"/>
      <c r="M29" s="730"/>
      <c r="N29" s="730"/>
      <c r="O29" s="730"/>
      <c r="P29" s="731"/>
      <c r="Q29" s="732">
        <v>392</v>
      </c>
      <c r="R29" s="733"/>
      <c r="S29" s="733"/>
      <c r="T29" s="733"/>
      <c r="U29" s="733"/>
      <c r="V29" s="733">
        <v>434</v>
      </c>
      <c r="W29" s="733"/>
      <c r="X29" s="733"/>
      <c r="Y29" s="733"/>
      <c r="Z29" s="733"/>
      <c r="AA29" s="733">
        <v>-41</v>
      </c>
      <c r="AB29" s="733"/>
      <c r="AC29" s="733"/>
      <c r="AD29" s="733"/>
      <c r="AE29" s="734"/>
      <c r="AF29" s="775">
        <v>2079</v>
      </c>
      <c r="AG29" s="733"/>
      <c r="AH29" s="733"/>
      <c r="AI29" s="733"/>
      <c r="AJ29" s="776"/>
      <c r="AK29" s="791">
        <v>16</v>
      </c>
      <c r="AL29" s="787"/>
      <c r="AM29" s="787"/>
      <c r="AN29" s="787"/>
      <c r="AO29" s="787"/>
      <c r="AP29" s="787">
        <v>59</v>
      </c>
      <c r="AQ29" s="787"/>
      <c r="AR29" s="787"/>
      <c r="AS29" s="787"/>
      <c r="AT29" s="787"/>
      <c r="AU29" s="787" t="s">
        <v>564</v>
      </c>
      <c r="AV29" s="787"/>
      <c r="AW29" s="787"/>
      <c r="AX29" s="787"/>
      <c r="AY29" s="787"/>
      <c r="AZ29" s="788" t="s">
        <v>564</v>
      </c>
      <c r="BA29" s="788"/>
      <c r="BB29" s="788"/>
      <c r="BC29" s="788"/>
      <c r="BD29" s="788"/>
      <c r="BE29" s="789" t="s">
        <v>382</v>
      </c>
      <c r="BF29" s="789"/>
      <c r="BG29" s="789"/>
      <c r="BH29" s="789"/>
      <c r="BI29" s="790"/>
      <c r="BJ29" s="210"/>
      <c r="BK29" s="210"/>
      <c r="BL29" s="210"/>
      <c r="BM29" s="210"/>
      <c r="BN29" s="210"/>
      <c r="BO29" s="220"/>
      <c r="BP29" s="220"/>
      <c r="BQ29" s="217">
        <v>23</v>
      </c>
      <c r="BR29" s="218"/>
      <c r="BS29" s="722" t="s">
        <v>559</v>
      </c>
      <c r="BT29" s="723"/>
      <c r="BU29" s="723"/>
      <c r="BV29" s="723"/>
      <c r="BW29" s="723"/>
      <c r="BX29" s="723"/>
      <c r="BY29" s="723"/>
      <c r="BZ29" s="723"/>
      <c r="CA29" s="723"/>
      <c r="CB29" s="723"/>
      <c r="CC29" s="723"/>
      <c r="CD29" s="723"/>
      <c r="CE29" s="723"/>
      <c r="CF29" s="723"/>
      <c r="CG29" s="724"/>
      <c r="CH29" s="725">
        <v>-68</v>
      </c>
      <c r="CI29" s="726"/>
      <c r="CJ29" s="726"/>
      <c r="CK29" s="726"/>
      <c r="CL29" s="727"/>
      <c r="CM29" s="725">
        <v>746</v>
      </c>
      <c r="CN29" s="726"/>
      <c r="CO29" s="726"/>
      <c r="CP29" s="726"/>
      <c r="CQ29" s="727"/>
      <c r="CR29" s="725">
        <v>10</v>
      </c>
      <c r="CS29" s="726"/>
      <c r="CT29" s="726"/>
      <c r="CU29" s="726"/>
      <c r="CV29" s="727"/>
      <c r="CW29" s="725">
        <v>0</v>
      </c>
      <c r="CX29" s="726"/>
      <c r="CY29" s="726"/>
      <c r="CZ29" s="726"/>
      <c r="DA29" s="727"/>
      <c r="DB29" s="725">
        <v>0</v>
      </c>
      <c r="DC29" s="726"/>
      <c r="DD29" s="726"/>
      <c r="DE29" s="726"/>
      <c r="DF29" s="727"/>
      <c r="DG29" s="725">
        <v>0</v>
      </c>
      <c r="DH29" s="726"/>
      <c r="DI29" s="726"/>
      <c r="DJ29" s="726"/>
      <c r="DK29" s="727"/>
      <c r="DL29" s="725">
        <v>0</v>
      </c>
      <c r="DM29" s="726"/>
      <c r="DN29" s="726"/>
      <c r="DO29" s="726"/>
      <c r="DP29" s="727"/>
      <c r="DQ29" s="725">
        <v>0</v>
      </c>
      <c r="DR29" s="726"/>
      <c r="DS29" s="726"/>
      <c r="DT29" s="726"/>
      <c r="DU29" s="727"/>
      <c r="DV29" s="722"/>
      <c r="DW29" s="723"/>
      <c r="DX29" s="723"/>
      <c r="DY29" s="723"/>
      <c r="DZ29" s="728"/>
      <c r="EA29" s="208"/>
    </row>
    <row r="30" spans="1:131" ht="26.25" customHeight="1" x14ac:dyDescent="0.2">
      <c r="A30" s="221">
        <v>3</v>
      </c>
      <c r="B30" s="729" t="s">
        <v>383</v>
      </c>
      <c r="C30" s="730"/>
      <c r="D30" s="730"/>
      <c r="E30" s="730"/>
      <c r="F30" s="730"/>
      <c r="G30" s="730"/>
      <c r="H30" s="730"/>
      <c r="I30" s="730"/>
      <c r="J30" s="730"/>
      <c r="K30" s="730"/>
      <c r="L30" s="730"/>
      <c r="M30" s="730"/>
      <c r="N30" s="730"/>
      <c r="O30" s="730"/>
      <c r="P30" s="731"/>
      <c r="Q30" s="732">
        <v>878</v>
      </c>
      <c r="R30" s="733"/>
      <c r="S30" s="733"/>
      <c r="T30" s="733"/>
      <c r="U30" s="733"/>
      <c r="V30" s="733">
        <v>541</v>
      </c>
      <c r="W30" s="733"/>
      <c r="X30" s="733"/>
      <c r="Y30" s="733"/>
      <c r="Z30" s="733"/>
      <c r="AA30" s="733">
        <v>338</v>
      </c>
      <c r="AB30" s="733"/>
      <c r="AC30" s="733"/>
      <c r="AD30" s="733"/>
      <c r="AE30" s="734"/>
      <c r="AF30" s="775">
        <v>318</v>
      </c>
      <c r="AG30" s="733"/>
      <c r="AH30" s="733"/>
      <c r="AI30" s="733"/>
      <c r="AJ30" s="776"/>
      <c r="AK30" s="791" t="s">
        <v>564</v>
      </c>
      <c r="AL30" s="787"/>
      <c r="AM30" s="787"/>
      <c r="AN30" s="787"/>
      <c r="AO30" s="787"/>
      <c r="AP30" s="787">
        <v>4089</v>
      </c>
      <c r="AQ30" s="787"/>
      <c r="AR30" s="787"/>
      <c r="AS30" s="787"/>
      <c r="AT30" s="787"/>
      <c r="AU30" s="787" t="s">
        <v>564</v>
      </c>
      <c r="AV30" s="787"/>
      <c r="AW30" s="787"/>
      <c r="AX30" s="787"/>
      <c r="AY30" s="787"/>
      <c r="AZ30" s="788" t="s">
        <v>564</v>
      </c>
      <c r="BA30" s="788"/>
      <c r="BB30" s="788"/>
      <c r="BC30" s="788"/>
      <c r="BD30" s="788"/>
      <c r="BE30" s="789" t="s">
        <v>384</v>
      </c>
      <c r="BF30" s="789"/>
      <c r="BG30" s="789"/>
      <c r="BH30" s="789"/>
      <c r="BI30" s="790"/>
      <c r="BJ30" s="210"/>
      <c r="BK30" s="210"/>
      <c r="BL30" s="210"/>
      <c r="BM30" s="210"/>
      <c r="BN30" s="210"/>
      <c r="BO30" s="220"/>
      <c r="BP30" s="220"/>
      <c r="BQ30" s="217">
        <v>24</v>
      </c>
      <c r="BR30" s="218"/>
      <c r="BS30" s="722" t="s">
        <v>571</v>
      </c>
      <c r="BT30" s="723"/>
      <c r="BU30" s="723"/>
      <c r="BV30" s="723"/>
      <c r="BW30" s="723"/>
      <c r="BX30" s="723"/>
      <c r="BY30" s="723"/>
      <c r="BZ30" s="723"/>
      <c r="CA30" s="723"/>
      <c r="CB30" s="723"/>
      <c r="CC30" s="723"/>
      <c r="CD30" s="723"/>
      <c r="CE30" s="723"/>
      <c r="CF30" s="723"/>
      <c r="CG30" s="724"/>
      <c r="CH30" s="725">
        <v>146</v>
      </c>
      <c r="CI30" s="726"/>
      <c r="CJ30" s="726"/>
      <c r="CK30" s="726"/>
      <c r="CL30" s="727"/>
      <c r="CM30" s="725">
        <v>2164</v>
      </c>
      <c r="CN30" s="726"/>
      <c r="CO30" s="726"/>
      <c r="CP30" s="726"/>
      <c r="CQ30" s="727"/>
      <c r="CR30" s="725">
        <v>604</v>
      </c>
      <c r="CS30" s="726"/>
      <c r="CT30" s="726"/>
      <c r="CU30" s="726"/>
      <c r="CV30" s="727"/>
      <c r="CW30" s="725">
        <v>0</v>
      </c>
      <c r="CX30" s="726"/>
      <c r="CY30" s="726"/>
      <c r="CZ30" s="726"/>
      <c r="DA30" s="727"/>
      <c r="DB30" s="725">
        <v>10</v>
      </c>
      <c r="DC30" s="726"/>
      <c r="DD30" s="726"/>
      <c r="DE30" s="726"/>
      <c r="DF30" s="727"/>
      <c r="DG30" s="725">
        <v>0</v>
      </c>
      <c r="DH30" s="726"/>
      <c r="DI30" s="726"/>
      <c r="DJ30" s="726"/>
      <c r="DK30" s="727"/>
      <c r="DL30" s="725">
        <v>0</v>
      </c>
      <c r="DM30" s="726"/>
      <c r="DN30" s="726"/>
      <c r="DO30" s="726"/>
      <c r="DP30" s="727"/>
      <c r="DQ30" s="725">
        <v>0</v>
      </c>
      <c r="DR30" s="726"/>
      <c r="DS30" s="726"/>
      <c r="DT30" s="726"/>
      <c r="DU30" s="727"/>
      <c r="DV30" s="722"/>
      <c r="DW30" s="723"/>
      <c r="DX30" s="723"/>
      <c r="DY30" s="723"/>
      <c r="DZ30" s="728"/>
      <c r="EA30" s="208"/>
    </row>
    <row r="31" spans="1:131" ht="26.25" customHeight="1" x14ac:dyDescent="0.2">
      <c r="A31" s="221">
        <v>4</v>
      </c>
      <c r="B31" s="729" t="s">
        <v>385</v>
      </c>
      <c r="C31" s="730"/>
      <c r="D31" s="730"/>
      <c r="E31" s="730"/>
      <c r="F31" s="730"/>
      <c r="G31" s="730"/>
      <c r="H31" s="730"/>
      <c r="I31" s="730"/>
      <c r="J31" s="730"/>
      <c r="K31" s="730"/>
      <c r="L31" s="730"/>
      <c r="M31" s="730"/>
      <c r="N31" s="730"/>
      <c r="O31" s="730"/>
      <c r="P31" s="731"/>
      <c r="Q31" s="732">
        <v>2082</v>
      </c>
      <c r="R31" s="733"/>
      <c r="S31" s="733"/>
      <c r="T31" s="733"/>
      <c r="U31" s="733"/>
      <c r="V31" s="733">
        <v>1999</v>
      </c>
      <c r="W31" s="733"/>
      <c r="X31" s="733"/>
      <c r="Y31" s="733"/>
      <c r="Z31" s="733"/>
      <c r="AA31" s="733">
        <v>83</v>
      </c>
      <c r="AB31" s="733"/>
      <c r="AC31" s="733"/>
      <c r="AD31" s="733"/>
      <c r="AE31" s="734"/>
      <c r="AF31" s="775" t="s">
        <v>118</v>
      </c>
      <c r="AG31" s="733"/>
      <c r="AH31" s="733"/>
      <c r="AI31" s="733"/>
      <c r="AJ31" s="776"/>
      <c r="AK31" s="791">
        <v>6</v>
      </c>
      <c r="AL31" s="787"/>
      <c r="AM31" s="787"/>
      <c r="AN31" s="787"/>
      <c r="AO31" s="787"/>
      <c r="AP31" s="787">
        <v>3904</v>
      </c>
      <c r="AQ31" s="787"/>
      <c r="AR31" s="787"/>
      <c r="AS31" s="787"/>
      <c r="AT31" s="787"/>
      <c r="AU31" s="787" t="s">
        <v>564</v>
      </c>
      <c r="AV31" s="787"/>
      <c r="AW31" s="787"/>
      <c r="AX31" s="787"/>
      <c r="AY31" s="787"/>
      <c r="AZ31" s="788" t="s">
        <v>564</v>
      </c>
      <c r="BA31" s="788"/>
      <c r="BB31" s="788"/>
      <c r="BC31" s="788"/>
      <c r="BD31" s="788"/>
      <c r="BE31" s="789" t="s">
        <v>384</v>
      </c>
      <c r="BF31" s="789"/>
      <c r="BG31" s="789"/>
      <c r="BH31" s="789"/>
      <c r="BI31" s="790"/>
      <c r="BJ31" s="210"/>
      <c r="BK31" s="210"/>
      <c r="BL31" s="210"/>
      <c r="BM31" s="210"/>
      <c r="BN31" s="210"/>
      <c r="BO31" s="220"/>
      <c r="BP31" s="220"/>
      <c r="BQ31" s="217">
        <v>25</v>
      </c>
      <c r="BR31" s="218"/>
      <c r="BS31" s="722" t="s">
        <v>560</v>
      </c>
      <c r="BT31" s="723"/>
      <c r="BU31" s="723"/>
      <c r="BV31" s="723"/>
      <c r="BW31" s="723"/>
      <c r="BX31" s="723"/>
      <c r="BY31" s="723"/>
      <c r="BZ31" s="723"/>
      <c r="CA31" s="723"/>
      <c r="CB31" s="723"/>
      <c r="CC31" s="723"/>
      <c r="CD31" s="723"/>
      <c r="CE31" s="723"/>
      <c r="CF31" s="723"/>
      <c r="CG31" s="724"/>
      <c r="CH31" s="725">
        <v>9</v>
      </c>
      <c r="CI31" s="726"/>
      <c r="CJ31" s="726"/>
      <c r="CK31" s="726"/>
      <c r="CL31" s="727"/>
      <c r="CM31" s="725">
        <v>1668</v>
      </c>
      <c r="CN31" s="726"/>
      <c r="CO31" s="726"/>
      <c r="CP31" s="726"/>
      <c r="CQ31" s="727"/>
      <c r="CR31" s="725">
        <v>30</v>
      </c>
      <c r="CS31" s="726"/>
      <c r="CT31" s="726"/>
      <c r="CU31" s="726"/>
      <c r="CV31" s="727"/>
      <c r="CW31" s="725">
        <v>0</v>
      </c>
      <c r="CX31" s="726"/>
      <c r="CY31" s="726"/>
      <c r="CZ31" s="726"/>
      <c r="DA31" s="727"/>
      <c r="DB31" s="725">
        <v>0</v>
      </c>
      <c r="DC31" s="726"/>
      <c r="DD31" s="726"/>
      <c r="DE31" s="726"/>
      <c r="DF31" s="727"/>
      <c r="DG31" s="725">
        <v>0</v>
      </c>
      <c r="DH31" s="726"/>
      <c r="DI31" s="726"/>
      <c r="DJ31" s="726"/>
      <c r="DK31" s="727"/>
      <c r="DL31" s="725">
        <v>0</v>
      </c>
      <c r="DM31" s="726"/>
      <c r="DN31" s="726"/>
      <c r="DO31" s="726"/>
      <c r="DP31" s="727"/>
      <c r="DQ31" s="725">
        <v>0</v>
      </c>
      <c r="DR31" s="726"/>
      <c r="DS31" s="726"/>
      <c r="DT31" s="726"/>
      <c r="DU31" s="727"/>
      <c r="DV31" s="722"/>
      <c r="DW31" s="723"/>
      <c r="DX31" s="723"/>
      <c r="DY31" s="723"/>
      <c r="DZ31" s="728"/>
      <c r="EA31" s="208"/>
    </row>
    <row r="32" spans="1:131" ht="26.25" customHeight="1" x14ac:dyDescent="0.2">
      <c r="A32" s="221">
        <v>5</v>
      </c>
      <c r="B32" s="729"/>
      <c r="C32" s="730"/>
      <c r="D32" s="730"/>
      <c r="E32" s="730"/>
      <c r="F32" s="730"/>
      <c r="G32" s="730"/>
      <c r="H32" s="730"/>
      <c r="I32" s="730"/>
      <c r="J32" s="730"/>
      <c r="K32" s="730"/>
      <c r="L32" s="730"/>
      <c r="M32" s="730"/>
      <c r="N32" s="730"/>
      <c r="O32" s="730"/>
      <c r="P32" s="731"/>
      <c r="Q32" s="732"/>
      <c r="R32" s="733"/>
      <c r="S32" s="733"/>
      <c r="T32" s="733"/>
      <c r="U32" s="733"/>
      <c r="V32" s="733"/>
      <c r="W32" s="733"/>
      <c r="X32" s="733"/>
      <c r="Y32" s="733"/>
      <c r="Z32" s="733"/>
      <c r="AA32" s="733"/>
      <c r="AB32" s="733"/>
      <c r="AC32" s="733"/>
      <c r="AD32" s="733"/>
      <c r="AE32" s="734"/>
      <c r="AF32" s="775"/>
      <c r="AG32" s="733"/>
      <c r="AH32" s="733"/>
      <c r="AI32" s="733"/>
      <c r="AJ32" s="776"/>
      <c r="AK32" s="791"/>
      <c r="AL32" s="787"/>
      <c r="AM32" s="787"/>
      <c r="AN32" s="787"/>
      <c r="AO32" s="787"/>
      <c r="AP32" s="787"/>
      <c r="AQ32" s="787"/>
      <c r="AR32" s="787"/>
      <c r="AS32" s="787"/>
      <c r="AT32" s="787"/>
      <c r="AU32" s="787"/>
      <c r="AV32" s="787"/>
      <c r="AW32" s="787"/>
      <c r="AX32" s="787"/>
      <c r="AY32" s="787"/>
      <c r="AZ32" s="788"/>
      <c r="BA32" s="788"/>
      <c r="BB32" s="788"/>
      <c r="BC32" s="788"/>
      <c r="BD32" s="788"/>
      <c r="BE32" s="789"/>
      <c r="BF32" s="789"/>
      <c r="BG32" s="789"/>
      <c r="BH32" s="789"/>
      <c r="BI32" s="790"/>
      <c r="BJ32" s="210"/>
      <c r="BK32" s="210"/>
      <c r="BL32" s="210"/>
      <c r="BM32" s="210"/>
      <c r="BN32" s="210"/>
      <c r="BO32" s="220"/>
      <c r="BP32" s="220"/>
      <c r="BQ32" s="217">
        <v>26</v>
      </c>
      <c r="BR32" s="218"/>
      <c r="BS32" s="722" t="s">
        <v>561</v>
      </c>
      <c r="BT32" s="723"/>
      <c r="BU32" s="723"/>
      <c r="BV32" s="723"/>
      <c r="BW32" s="723"/>
      <c r="BX32" s="723"/>
      <c r="BY32" s="723"/>
      <c r="BZ32" s="723"/>
      <c r="CA32" s="723"/>
      <c r="CB32" s="723"/>
      <c r="CC32" s="723"/>
      <c r="CD32" s="723"/>
      <c r="CE32" s="723"/>
      <c r="CF32" s="723"/>
      <c r="CG32" s="724"/>
      <c r="CH32" s="725">
        <v>0</v>
      </c>
      <c r="CI32" s="726"/>
      <c r="CJ32" s="726"/>
      <c r="CK32" s="726"/>
      <c r="CL32" s="727"/>
      <c r="CM32" s="725">
        <v>9890</v>
      </c>
      <c r="CN32" s="726"/>
      <c r="CO32" s="726"/>
      <c r="CP32" s="726"/>
      <c r="CQ32" s="727"/>
      <c r="CR32" s="725">
        <v>7490</v>
      </c>
      <c r="CS32" s="726"/>
      <c r="CT32" s="726"/>
      <c r="CU32" s="726"/>
      <c r="CV32" s="727"/>
      <c r="CW32" s="725">
        <v>0</v>
      </c>
      <c r="CX32" s="726"/>
      <c r="CY32" s="726"/>
      <c r="CZ32" s="726"/>
      <c r="DA32" s="727"/>
      <c r="DB32" s="725">
        <v>450</v>
      </c>
      <c r="DC32" s="726"/>
      <c r="DD32" s="726"/>
      <c r="DE32" s="726"/>
      <c r="DF32" s="727"/>
      <c r="DG32" s="725">
        <v>270</v>
      </c>
      <c r="DH32" s="726"/>
      <c r="DI32" s="726"/>
      <c r="DJ32" s="726"/>
      <c r="DK32" s="727"/>
      <c r="DL32" s="725">
        <v>0</v>
      </c>
      <c r="DM32" s="726"/>
      <c r="DN32" s="726"/>
      <c r="DO32" s="726"/>
      <c r="DP32" s="727"/>
      <c r="DQ32" s="725">
        <v>0</v>
      </c>
      <c r="DR32" s="726"/>
      <c r="DS32" s="726"/>
      <c r="DT32" s="726"/>
      <c r="DU32" s="727"/>
      <c r="DV32" s="722"/>
      <c r="DW32" s="723"/>
      <c r="DX32" s="723"/>
      <c r="DY32" s="723"/>
      <c r="DZ32" s="728"/>
      <c r="EA32" s="208"/>
    </row>
    <row r="33" spans="1:131" ht="26.25" customHeight="1" x14ac:dyDescent="0.2">
      <c r="A33" s="221">
        <v>6</v>
      </c>
      <c r="B33" s="729"/>
      <c r="C33" s="730"/>
      <c r="D33" s="730"/>
      <c r="E33" s="730"/>
      <c r="F33" s="730"/>
      <c r="G33" s="730"/>
      <c r="H33" s="730"/>
      <c r="I33" s="730"/>
      <c r="J33" s="730"/>
      <c r="K33" s="730"/>
      <c r="L33" s="730"/>
      <c r="M33" s="730"/>
      <c r="N33" s="730"/>
      <c r="O33" s="730"/>
      <c r="P33" s="731"/>
      <c r="Q33" s="732"/>
      <c r="R33" s="733"/>
      <c r="S33" s="733"/>
      <c r="T33" s="733"/>
      <c r="U33" s="733"/>
      <c r="V33" s="733"/>
      <c r="W33" s="733"/>
      <c r="X33" s="733"/>
      <c r="Y33" s="733"/>
      <c r="Z33" s="733"/>
      <c r="AA33" s="733"/>
      <c r="AB33" s="733"/>
      <c r="AC33" s="733"/>
      <c r="AD33" s="733"/>
      <c r="AE33" s="734"/>
      <c r="AF33" s="775"/>
      <c r="AG33" s="733"/>
      <c r="AH33" s="733"/>
      <c r="AI33" s="733"/>
      <c r="AJ33" s="776"/>
      <c r="AK33" s="791"/>
      <c r="AL33" s="787"/>
      <c r="AM33" s="787"/>
      <c r="AN33" s="787"/>
      <c r="AO33" s="787"/>
      <c r="AP33" s="787"/>
      <c r="AQ33" s="787"/>
      <c r="AR33" s="787"/>
      <c r="AS33" s="787"/>
      <c r="AT33" s="787"/>
      <c r="AU33" s="787"/>
      <c r="AV33" s="787"/>
      <c r="AW33" s="787"/>
      <c r="AX33" s="787"/>
      <c r="AY33" s="787"/>
      <c r="AZ33" s="788"/>
      <c r="BA33" s="788"/>
      <c r="BB33" s="788"/>
      <c r="BC33" s="788"/>
      <c r="BD33" s="788"/>
      <c r="BE33" s="789"/>
      <c r="BF33" s="789"/>
      <c r="BG33" s="789"/>
      <c r="BH33" s="789"/>
      <c r="BI33" s="790"/>
      <c r="BJ33" s="210"/>
      <c r="BK33" s="210"/>
      <c r="BL33" s="210"/>
      <c r="BM33" s="210"/>
      <c r="BN33" s="210"/>
      <c r="BO33" s="220"/>
      <c r="BP33" s="220"/>
      <c r="BQ33" s="217">
        <v>27</v>
      </c>
      <c r="BR33" s="218"/>
      <c r="BS33" s="722" t="s">
        <v>562</v>
      </c>
      <c r="BT33" s="723"/>
      <c r="BU33" s="723"/>
      <c r="BV33" s="723"/>
      <c r="BW33" s="723"/>
      <c r="BX33" s="723"/>
      <c r="BY33" s="723"/>
      <c r="BZ33" s="723"/>
      <c r="CA33" s="723"/>
      <c r="CB33" s="723"/>
      <c r="CC33" s="723"/>
      <c r="CD33" s="723"/>
      <c r="CE33" s="723"/>
      <c r="CF33" s="723"/>
      <c r="CG33" s="724"/>
      <c r="CH33" s="725">
        <v>1</v>
      </c>
      <c r="CI33" s="726"/>
      <c r="CJ33" s="726"/>
      <c r="CK33" s="726"/>
      <c r="CL33" s="727"/>
      <c r="CM33" s="725">
        <v>1008</v>
      </c>
      <c r="CN33" s="726"/>
      <c r="CO33" s="726"/>
      <c r="CP33" s="726"/>
      <c r="CQ33" s="727"/>
      <c r="CR33" s="725">
        <v>116</v>
      </c>
      <c r="CS33" s="726"/>
      <c r="CT33" s="726"/>
      <c r="CU33" s="726"/>
      <c r="CV33" s="727"/>
      <c r="CW33" s="725">
        <v>345</v>
      </c>
      <c r="CX33" s="726"/>
      <c r="CY33" s="726"/>
      <c r="CZ33" s="726"/>
      <c r="DA33" s="727"/>
      <c r="DB33" s="725">
        <v>0</v>
      </c>
      <c r="DC33" s="726"/>
      <c r="DD33" s="726"/>
      <c r="DE33" s="726"/>
      <c r="DF33" s="727"/>
      <c r="DG33" s="725">
        <v>0</v>
      </c>
      <c r="DH33" s="726"/>
      <c r="DI33" s="726"/>
      <c r="DJ33" s="726"/>
      <c r="DK33" s="727"/>
      <c r="DL33" s="725">
        <v>0</v>
      </c>
      <c r="DM33" s="726"/>
      <c r="DN33" s="726"/>
      <c r="DO33" s="726"/>
      <c r="DP33" s="727"/>
      <c r="DQ33" s="725">
        <v>0</v>
      </c>
      <c r="DR33" s="726"/>
      <c r="DS33" s="726"/>
      <c r="DT33" s="726"/>
      <c r="DU33" s="727"/>
      <c r="DV33" s="722"/>
      <c r="DW33" s="723"/>
      <c r="DX33" s="723"/>
      <c r="DY33" s="723"/>
      <c r="DZ33" s="728"/>
      <c r="EA33" s="208"/>
    </row>
    <row r="34" spans="1:131" ht="26.25" customHeight="1" x14ac:dyDescent="0.2">
      <c r="A34" s="221">
        <v>7</v>
      </c>
      <c r="B34" s="729"/>
      <c r="C34" s="730"/>
      <c r="D34" s="730"/>
      <c r="E34" s="730"/>
      <c r="F34" s="730"/>
      <c r="G34" s="730"/>
      <c r="H34" s="730"/>
      <c r="I34" s="730"/>
      <c r="J34" s="730"/>
      <c r="K34" s="730"/>
      <c r="L34" s="730"/>
      <c r="M34" s="730"/>
      <c r="N34" s="730"/>
      <c r="O34" s="730"/>
      <c r="P34" s="731"/>
      <c r="Q34" s="732"/>
      <c r="R34" s="733"/>
      <c r="S34" s="733"/>
      <c r="T34" s="733"/>
      <c r="U34" s="733"/>
      <c r="V34" s="733"/>
      <c r="W34" s="733"/>
      <c r="X34" s="733"/>
      <c r="Y34" s="733"/>
      <c r="Z34" s="733"/>
      <c r="AA34" s="733"/>
      <c r="AB34" s="733"/>
      <c r="AC34" s="733"/>
      <c r="AD34" s="733"/>
      <c r="AE34" s="734"/>
      <c r="AF34" s="775"/>
      <c r="AG34" s="733"/>
      <c r="AH34" s="733"/>
      <c r="AI34" s="733"/>
      <c r="AJ34" s="776"/>
      <c r="AK34" s="791"/>
      <c r="AL34" s="787"/>
      <c r="AM34" s="787"/>
      <c r="AN34" s="787"/>
      <c r="AO34" s="787"/>
      <c r="AP34" s="787"/>
      <c r="AQ34" s="787"/>
      <c r="AR34" s="787"/>
      <c r="AS34" s="787"/>
      <c r="AT34" s="787"/>
      <c r="AU34" s="787"/>
      <c r="AV34" s="787"/>
      <c r="AW34" s="787"/>
      <c r="AX34" s="787"/>
      <c r="AY34" s="787"/>
      <c r="AZ34" s="788"/>
      <c r="BA34" s="788"/>
      <c r="BB34" s="788"/>
      <c r="BC34" s="788"/>
      <c r="BD34" s="788"/>
      <c r="BE34" s="789"/>
      <c r="BF34" s="789"/>
      <c r="BG34" s="789"/>
      <c r="BH34" s="789"/>
      <c r="BI34" s="790"/>
      <c r="BJ34" s="210"/>
      <c r="BK34" s="210"/>
      <c r="BL34" s="210"/>
      <c r="BM34" s="210"/>
      <c r="BN34" s="210"/>
      <c r="BO34" s="220"/>
      <c r="BP34" s="220"/>
      <c r="BQ34" s="217">
        <v>28</v>
      </c>
      <c r="BR34" s="218"/>
      <c r="BS34" s="722" t="s">
        <v>563</v>
      </c>
      <c r="BT34" s="723"/>
      <c r="BU34" s="723"/>
      <c r="BV34" s="723"/>
      <c r="BW34" s="723"/>
      <c r="BX34" s="723"/>
      <c r="BY34" s="723"/>
      <c r="BZ34" s="723"/>
      <c r="CA34" s="723"/>
      <c r="CB34" s="723"/>
      <c r="CC34" s="723"/>
      <c r="CD34" s="723"/>
      <c r="CE34" s="723"/>
      <c r="CF34" s="723"/>
      <c r="CG34" s="724"/>
      <c r="CH34" s="725">
        <v>317</v>
      </c>
      <c r="CI34" s="726"/>
      <c r="CJ34" s="726"/>
      <c r="CK34" s="726"/>
      <c r="CL34" s="727"/>
      <c r="CM34" s="725">
        <v>12876</v>
      </c>
      <c r="CN34" s="726"/>
      <c r="CO34" s="726"/>
      <c r="CP34" s="726"/>
      <c r="CQ34" s="727"/>
      <c r="CR34" s="725">
        <v>2317</v>
      </c>
      <c r="CS34" s="726"/>
      <c r="CT34" s="726"/>
      <c r="CU34" s="726"/>
      <c r="CV34" s="727"/>
      <c r="CW34" s="725">
        <v>1354</v>
      </c>
      <c r="CX34" s="726"/>
      <c r="CY34" s="726"/>
      <c r="CZ34" s="726"/>
      <c r="DA34" s="727"/>
      <c r="DB34" s="725">
        <v>11682</v>
      </c>
      <c r="DC34" s="726"/>
      <c r="DD34" s="726"/>
      <c r="DE34" s="726"/>
      <c r="DF34" s="727"/>
      <c r="DG34" s="725">
        <v>0</v>
      </c>
      <c r="DH34" s="726"/>
      <c r="DI34" s="726"/>
      <c r="DJ34" s="726"/>
      <c r="DK34" s="727"/>
      <c r="DL34" s="725">
        <v>0</v>
      </c>
      <c r="DM34" s="726"/>
      <c r="DN34" s="726"/>
      <c r="DO34" s="726"/>
      <c r="DP34" s="727"/>
      <c r="DQ34" s="725">
        <v>0</v>
      </c>
      <c r="DR34" s="726"/>
      <c r="DS34" s="726"/>
      <c r="DT34" s="726"/>
      <c r="DU34" s="727"/>
      <c r="DV34" s="722"/>
      <c r="DW34" s="723"/>
      <c r="DX34" s="723"/>
      <c r="DY34" s="723"/>
      <c r="DZ34" s="728"/>
      <c r="EA34" s="208"/>
    </row>
    <row r="35" spans="1:131" ht="26.25" customHeight="1" x14ac:dyDescent="0.2">
      <c r="A35" s="221">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20"/>
      <c r="BP35" s="220"/>
      <c r="BQ35" s="217">
        <v>29</v>
      </c>
      <c r="BR35" s="218"/>
      <c r="BS35" s="722"/>
      <c r="BT35" s="723"/>
      <c r="BU35" s="723"/>
      <c r="BV35" s="723"/>
      <c r="BW35" s="723"/>
      <c r="BX35" s="723"/>
      <c r="BY35" s="723"/>
      <c r="BZ35" s="723"/>
      <c r="CA35" s="723"/>
      <c r="CB35" s="723"/>
      <c r="CC35" s="723"/>
      <c r="CD35" s="723"/>
      <c r="CE35" s="723"/>
      <c r="CF35" s="723"/>
      <c r="CG35" s="724"/>
      <c r="CH35" s="725"/>
      <c r="CI35" s="726"/>
      <c r="CJ35" s="726"/>
      <c r="CK35" s="726"/>
      <c r="CL35" s="727"/>
      <c r="CM35" s="725"/>
      <c r="CN35" s="726"/>
      <c r="CO35" s="726"/>
      <c r="CP35" s="726"/>
      <c r="CQ35" s="727"/>
      <c r="CR35" s="725"/>
      <c r="CS35" s="726"/>
      <c r="CT35" s="726"/>
      <c r="CU35" s="726"/>
      <c r="CV35" s="727"/>
      <c r="CW35" s="725"/>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2">
      <c r="A36" s="221">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20"/>
      <c r="BP36" s="220"/>
      <c r="BQ36" s="217">
        <v>30</v>
      </c>
      <c r="BR36" s="218"/>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2">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20"/>
      <c r="BP37" s="220"/>
      <c r="BQ37" s="217">
        <v>31</v>
      </c>
      <c r="BR37" s="218"/>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2">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20"/>
      <c r="BP38" s="220"/>
      <c r="BQ38" s="217">
        <v>32</v>
      </c>
      <c r="BR38" s="218"/>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2">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20"/>
      <c r="BP39" s="220"/>
      <c r="BQ39" s="217">
        <v>33</v>
      </c>
      <c r="BR39" s="218"/>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2">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20"/>
      <c r="BP40" s="220"/>
      <c r="BQ40" s="217">
        <v>34</v>
      </c>
      <c r="BR40" s="218"/>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2">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20"/>
      <c r="BP41" s="220"/>
      <c r="BQ41" s="217">
        <v>35</v>
      </c>
      <c r="BR41" s="218"/>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2">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2">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2">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2">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2">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2">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2">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7">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7">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7">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7">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7">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7">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7">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7">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7">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7">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7">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7">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7">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386</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9" t="s">
        <v>368</v>
      </c>
      <c r="B63" s="738" t="s">
        <v>387</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3005</v>
      </c>
      <c r="AG63" s="806"/>
      <c r="AH63" s="806"/>
      <c r="AI63" s="806"/>
      <c r="AJ63" s="807"/>
      <c r="AK63" s="808"/>
      <c r="AL63" s="803"/>
      <c r="AM63" s="803"/>
      <c r="AN63" s="803"/>
      <c r="AO63" s="803"/>
      <c r="AP63" s="806"/>
      <c r="AQ63" s="806"/>
      <c r="AR63" s="806"/>
      <c r="AS63" s="806"/>
      <c r="AT63" s="806"/>
      <c r="AU63" s="806"/>
      <c r="AV63" s="806"/>
      <c r="AW63" s="806"/>
      <c r="AX63" s="806"/>
      <c r="AY63" s="806"/>
      <c r="AZ63" s="812"/>
      <c r="BA63" s="812"/>
      <c r="BB63" s="812"/>
      <c r="BC63" s="812"/>
      <c r="BD63" s="812"/>
      <c r="BE63" s="813"/>
      <c r="BF63" s="813"/>
      <c r="BG63" s="813"/>
      <c r="BH63" s="813"/>
      <c r="BI63" s="814"/>
      <c r="BJ63" s="815" t="s">
        <v>118</v>
      </c>
      <c r="BK63" s="816"/>
      <c r="BL63" s="816"/>
      <c r="BM63" s="816"/>
      <c r="BN63" s="817"/>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388</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389</v>
      </c>
      <c r="B66" s="677"/>
      <c r="C66" s="677"/>
      <c r="D66" s="677"/>
      <c r="E66" s="677"/>
      <c r="F66" s="677"/>
      <c r="G66" s="677"/>
      <c r="H66" s="677"/>
      <c r="I66" s="677"/>
      <c r="J66" s="677"/>
      <c r="K66" s="677"/>
      <c r="L66" s="677"/>
      <c r="M66" s="677"/>
      <c r="N66" s="677"/>
      <c r="O66" s="677"/>
      <c r="P66" s="678"/>
      <c r="Q66" s="682" t="s">
        <v>372</v>
      </c>
      <c r="R66" s="683"/>
      <c r="S66" s="683"/>
      <c r="T66" s="683"/>
      <c r="U66" s="684"/>
      <c r="V66" s="682" t="s">
        <v>373</v>
      </c>
      <c r="W66" s="683"/>
      <c r="X66" s="683"/>
      <c r="Y66" s="683"/>
      <c r="Z66" s="684"/>
      <c r="AA66" s="682" t="s">
        <v>374</v>
      </c>
      <c r="AB66" s="683"/>
      <c r="AC66" s="683"/>
      <c r="AD66" s="683"/>
      <c r="AE66" s="684"/>
      <c r="AF66" s="818" t="s">
        <v>375</v>
      </c>
      <c r="AG66" s="770"/>
      <c r="AH66" s="770"/>
      <c r="AI66" s="770"/>
      <c r="AJ66" s="819"/>
      <c r="AK66" s="682" t="s">
        <v>376</v>
      </c>
      <c r="AL66" s="677"/>
      <c r="AM66" s="677"/>
      <c r="AN66" s="677"/>
      <c r="AO66" s="678"/>
      <c r="AP66" s="682" t="s">
        <v>377</v>
      </c>
      <c r="AQ66" s="683"/>
      <c r="AR66" s="683"/>
      <c r="AS66" s="683"/>
      <c r="AT66" s="684"/>
      <c r="AU66" s="682" t="s">
        <v>390</v>
      </c>
      <c r="AV66" s="683"/>
      <c r="AW66" s="683"/>
      <c r="AX66" s="683"/>
      <c r="AY66" s="684"/>
      <c r="AZ66" s="682" t="s">
        <v>344</v>
      </c>
      <c r="BA66" s="683"/>
      <c r="BB66" s="683"/>
      <c r="BC66" s="683"/>
      <c r="BD66" s="689"/>
      <c r="BE66" s="220"/>
      <c r="BF66" s="220"/>
      <c r="BG66" s="220"/>
      <c r="BH66" s="220"/>
      <c r="BI66" s="220"/>
      <c r="BJ66" s="220"/>
      <c r="BK66" s="220"/>
      <c r="BL66" s="220"/>
      <c r="BM66" s="220"/>
      <c r="BN66" s="220"/>
      <c r="BO66" s="220"/>
      <c r="BP66" s="220"/>
      <c r="BQ66" s="217">
        <v>60</v>
      </c>
      <c r="BR66" s="222"/>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2">
      <c r="A68" s="215">
        <v>1</v>
      </c>
      <c r="B68" s="833"/>
      <c r="C68" s="834"/>
      <c r="D68" s="834"/>
      <c r="E68" s="834"/>
      <c r="F68" s="834"/>
      <c r="G68" s="834"/>
      <c r="H68" s="834"/>
      <c r="I68" s="834"/>
      <c r="J68" s="834"/>
      <c r="K68" s="834"/>
      <c r="L68" s="834"/>
      <c r="M68" s="834"/>
      <c r="N68" s="834"/>
      <c r="O68" s="834"/>
      <c r="P68" s="835"/>
      <c r="Q68" s="836"/>
      <c r="R68" s="830"/>
      <c r="S68" s="830"/>
      <c r="T68" s="830"/>
      <c r="U68" s="830"/>
      <c r="V68" s="830"/>
      <c r="W68" s="830"/>
      <c r="X68" s="830"/>
      <c r="Y68" s="830"/>
      <c r="Z68" s="830"/>
      <c r="AA68" s="830"/>
      <c r="AB68" s="830"/>
      <c r="AC68" s="830"/>
      <c r="AD68" s="830"/>
      <c r="AE68" s="830"/>
      <c r="AF68" s="830"/>
      <c r="AG68" s="830"/>
      <c r="AH68" s="830"/>
      <c r="AI68" s="830"/>
      <c r="AJ68" s="830"/>
      <c r="AK68" s="830"/>
      <c r="AL68" s="830"/>
      <c r="AM68" s="830"/>
      <c r="AN68" s="830"/>
      <c r="AO68" s="830"/>
      <c r="AP68" s="830"/>
      <c r="AQ68" s="830"/>
      <c r="AR68" s="830"/>
      <c r="AS68" s="830"/>
      <c r="AT68" s="830"/>
      <c r="AU68" s="830"/>
      <c r="AV68" s="830"/>
      <c r="AW68" s="830"/>
      <c r="AX68" s="830"/>
      <c r="AY68" s="830"/>
      <c r="AZ68" s="831"/>
      <c r="BA68" s="831"/>
      <c r="BB68" s="831"/>
      <c r="BC68" s="831"/>
      <c r="BD68" s="832"/>
      <c r="BE68" s="220"/>
      <c r="BF68" s="220"/>
      <c r="BG68" s="220"/>
      <c r="BH68" s="220"/>
      <c r="BI68" s="220"/>
      <c r="BJ68" s="220"/>
      <c r="BK68" s="220"/>
      <c r="BL68" s="220"/>
      <c r="BM68" s="220"/>
      <c r="BN68" s="220"/>
      <c r="BO68" s="220"/>
      <c r="BP68" s="220"/>
      <c r="BQ68" s="217">
        <v>62</v>
      </c>
      <c r="BR68" s="222"/>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2">
      <c r="A69" s="217">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20"/>
      <c r="BF69" s="220"/>
      <c r="BG69" s="220"/>
      <c r="BH69" s="220"/>
      <c r="BI69" s="220"/>
      <c r="BJ69" s="220"/>
      <c r="BK69" s="220"/>
      <c r="BL69" s="220"/>
      <c r="BM69" s="220"/>
      <c r="BN69" s="220"/>
      <c r="BO69" s="220"/>
      <c r="BP69" s="220"/>
      <c r="BQ69" s="217">
        <v>63</v>
      </c>
      <c r="BR69" s="222"/>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2">
      <c r="A70" s="217">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20"/>
      <c r="BF70" s="220"/>
      <c r="BG70" s="220"/>
      <c r="BH70" s="220"/>
      <c r="BI70" s="220"/>
      <c r="BJ70" s="220"/>
      <c r="BK70" s="220"/>
      <c r="BL70" s="220"/>
      <c r="BM70" s="220"/>
      <c r="BN70" s="220"/>
      <c r="BO70" s="220"/>
      <c r="BP70" s="220"/>
      <c r="BQ70" s="217">
        <v>64</v>
      </c>
      <c r="BR70" s="222"/>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2">
      <c r="A71" s="217">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20"/>
      <c r="BF71" s="220"/>
      <c r="BG71" s="220"/>
      <c r="BH71" s="220"/>
      <c r="BI71" s="220"/>
      <c r="BJ71" s="220"/>
      <c r="BK71" s="220"/>
      <c r="BL71" s="220"/>
      <c r="BM71" s="220"/>
      <c r="BN71" s="220"/>
      <c r="BO71" s="220"/>
      <c r="BP71" s="220"/>
      <c r="BQ71" s="217">
        <v>65</v>
      </c>
      <c r="BR71" s="222"/>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2">
      <c r="A72" s="217">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20"/>
      <c r="BF72" s="220"/>
      <c r="BG72" s="220"/>
      <c r="BH72" s="220"/>
      <c r="BI72" s="220"/>
      <c r="BJ72" s="220"/>
      <c r="BK72" s="220"/>
      <c r="BL72" s="220"/>
      <c r="BM72" s="220"/>
      <c r="BN72" s="220"/>
      <c r="BO72" s="220"/>
      <c r="BP72" s="220"/>
      <c r="BQ72" s="217">
        <v>66</v>
      </c>
      <c r="BR72" s="222"/>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2">
      <c r="A73" s="217">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20"/>
      <c r="BF73" s="220"/>
      <c r="BG73" s="220"/>
      <c r="BH73" s="220"/>
      <c r="BI73" s="220"/>
      <c r="BJ73" s="220"/>
      <c r="BK73" s="220"/>
      <c r="BL73" s="220"/>
      <c r="BM73" s="220"/>
      <c r="BN73" s="220"/>
      <c r="BO73" s="220"/>
      <c r="BP73" s="220"/>
      <c r="BQ73" s="217">
        <v>67</v>
      </c>
      <c r="BR73" s="222"/>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2">
      <c r="A74" s="217">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20"/>
      <c r="BF74" s="220"/>
      <c r="BG74" s="220"/>
      <c r="BH74" s="220"/>
      <c r="BI74" s="220"/>
      <c r="BJ74" s="220"/>
      <c r="BK74" s="220"/>
      <c r="BL74" s="220"/>
      <c r="BM74" s="220"/>
      <c r="BN74" s="220"/>
      <c r="BO74" s="220"/>
      <c r="BP74" s="220"/>
      <c r="BQ74" s="217">
        <v>68</v>
      </c>
      <c r="BR74" s="222"/>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2">
      <c r="A75" s="217">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20"/>
      <c r="BF75" s="220"/>
      <c r="BG75" s="220"/>
      <c r="BH75" s="220"/>
      <c r="BI75" s="220"/>
      <c r="BJ75" s="220"/>
      <c r="BK75" s="220"/>
      <c r="BL75" s="220"/>
      <c r="BM75" s="220"/>
      <c r="BN75" s="220"/>
      <c r="BO75" s="220"/>
      <c r="BP75" s="220"/>
      <c r="BQ75" s="217">
        <v>69</v>
      </c>
      <c r="BR75" s="222"/>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2">
      <c r="A76" s="217">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20"/>
      <c r="BF76" s="220"/>
      <c r="BG76" s="220"/>
      <c r="BH76" s="220"/>
      <c r="BI76" s="220"/>
      <c r="BJ76" s="220"/>
      <c r="BK76" s="220"/>
      <c r="BL76" s="220"/>
      <c r="BM76" s="220"/>
      <c r="BN76" s="220"/>
      <c r="BO76" s="220"/>
      <c r="BP76" s="220"/>
      <c r="BQ76" s="217">
        <v>70</v>
      </c>
      <c r="BR76" s="222"/>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2">
      <c r="A77" s="217">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20"/>
      <c r="BF77" s="220"/>
      <c r="BG77" s="220"/>
      <c r="BH77" s="220"/>
      <c r="BI77" s="220"/>
      <c r="BJ77" s="220"/>
      <c r="BK77" s="220"/>
      <c r="BL77" s="220"/>
      <c r="BM77" s="220"/>
      <c r="BN77" s="220"/>
      <c r="BO77" s="220"/>
      <c r="BP77" s="220"/>
      <c r="BQ77" s="217">
        <v>71</v>
      </c>
      <c r="BR77" s="222"/>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2">
      <c r="A78" s="217">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20"/>
      <c r="BF78" s="220"/>
      <c r="BG78" s="220"/>
      <c r="BH78" s="220"/>
      <c r="BI78" s="220"/>
      <c r="BJ78" s="208"/>
      <c r="BK78" s="208"/>
      <c r="BL78" s="208"/>
      <c r="BM78" s="208"/>
      <c r="BN78" s="208"/>
      <c r="BO78" s="220"/>
      <c r="BP78" s="220"/>
      <c r="BQ78" s="217">
        <v>72</v>
      </c>
      <c r="BR78" s="222"/>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2">
      <c r="A79" s="217">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20"/>
      <c r="BF79" s="220"/>
      <c r="BG79" s="220"/>
      <c r="BH79" s="220"/>
      <c r="BI79" s="220"/>
      <c r="BJ79" s="208"/>
      <c r="BK79" s="208"/>
      <c r="BL79" s="208"/>
      <c r="BM79" s="208"/>
      <c r="BN79" s="208"/>
      <c r="BO79" s="220"/>
      <c r="BP79" s="220"/>
      <c r="BQ79" s="217">
        <v>73</v>
      </c>
      <c r="BR79" s="222"/>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2">
      <c r="A80" s="217">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20"/>
      <c r="BF80" s="220"/>
      <c r="BG80" s="220"/>
      <c r="BH80" s="220"/>
      <c r="BI80" s="220"/>
      <c r="BJ80" s="220"/>
      <c r="BK80" s="220"/>
      <c r="BL80" s="220"/>
      <c r="BM80" s="220"/>
      <c r="BN80" s="220"/>
      <c r="BO80" s="220"/>
      <c r="BP80" s="220"/>
      <c r="BQ80" s="217">
        <v>74</v>
      </c>
      <c r="BR80" s="222"/>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2">
      <c r="A81" s="217">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20"/>
      <c r="BF81" s="220"/>
      <c r="BG81" s="220"/>
      <c r="BH81" s="220"/>
      <c r="BI81" s="220"/>
      <c r="BJ81" s="220"/>
      <c r="BK81" s="220"/>
      <c r="BL81" s="220"/>
      <c r="BM81" s="220"/>
      <c r="BN81" s="220"/>
      <c r="BO81" s="220"/>
      <c r="BP81" s="220"/>
      <c r="BQ81" s="217">
        <v>75</v>
      </c>
      <c r="BR81" s="222"/>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2">
      <c r="A82" s="217">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20"/>
      <c r="BF82" s="220"/>
      <c r="BG82" s="220"/>
      <c r="BH82" s="220"/>
      <c r="BI82" s="220"/>
      <c r="BJ82" s="220"/>
      <c r="BK82" s="220"/>
      <c r="BL82" s="220"/>
      <c r="BM82" s="220"/>
      <c r="BN82" s="220"/>
      <c r="BO82" s="220"/>
      <c r="BP82" s="220"/>
      <c r="BQ82" s="217">
        <v>76</v>
      </c>
      <c r="BR82" s="222"/>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2">
      <c r="A83" s="217">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20"/>
      <c r="BF83" s="220"/>
      <c r="BG83" s="220"/>
      <c r="BH83" s="220"/>
      <c r="BI83" s="220"/>
      <c r="BJ83" s="220"/>
      <c r="BK83" s="220"/>
      <c r="BL83" s="220"/>
      <c r="BM83" s="220"/>
      <c r="BN83" s="220"/>
      <c r="BO83" s="220"/>
      <c r="BP83" s="220"/>
      <c r="BQ83" s="217">
        <v>77</v>
      </c>
      <c r="BR83" s="222"/>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2">
      <c r="A84" s="217">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20"/>
      <c r="BF84" s="220"/>
      <c r="BG84" s="220"/>
      <c r="BH84" s="220"/>
      <c r="BI84" s="220"/>
      <c r="BJ84" s="220"/>
      <c r="BK84" s="220"/>
      <c r="BL84" s="220"/>
      <c r="BM84" s="220"/>
      <c r="BN84" s="220"/>
      <c r="BO84" s="220"/>
      <c r="BP84" s="220"/>
      <c r="BQ84" s="217">
        <v>78</v>
      </c>
      <c r="BR84" s="222"/>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2">
      <c r="A85" s="217">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20"/>
      <c r="BF85" s="220"/>
      <c r="BG85" s="220"/>
      <c r="BH85" s="220"/>
      <c r="BI85" s="220"/>
      <c r="BJ85" s="220"/>
      <c r="BK85" s="220"/>
      <c r="BL85" s="220"/>
      <c r="BM85" s="220"/>
      <c r="BN85" s="220"/>
      <c r="BO85" s="220"/>
      <c r="BP85" s="220"/>
      <c r="BQ85" s="217">
        <v>79</v>
      </c>
      <c r="BR85" s="222"/>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2">
      <c r="A86" s="217">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20"/>
      <c r="BF86" s="220"/>
      <c r="BG86" s="220"/>
      <c r="BH86" s="220"/>
      <c r="BI86" s="220"/>
      <c r="BJ86" s="220"/>
      <c r="BK86" s="220"/>
      <c r="BL86" s="220"/>
      <c r="BM86" s="220"/>
      <c r="BN86" s="220"/>
      <c r="BO86" s="220"/>
      <c r="BP86" s="220"/>
      <c r="BQ86" s="217">
        <v>80</v>
      </c>
      <c r="BR86" s="222"/>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2">
      <c r="A87" s="223">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20"/>
      <c r="BF87" s="220"/>
      <c r="BG87" s="220"/>
      <c r="BH87" s="220"/>
      <c r="BI87" s="220"/>
      <c r="BJ87" s="220"/>
      <c r="BK87" s="220"/>
      <c r="BL87" s="220"/>
      <c r="BM87" s="220"/>
      <c r="BN87" s="220"/>
      <c r="BO87" s="220"/>
      <c r="BP87" s="220"/>
      <c r="BQ87" s="217">
        <v>81</v>
      </c>
      <c r="BR87" s="222"/>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5">
      <c r="A88" s="219" t="s">
        <v>368</v>
      </c>
      <c r="B88" s="738" t="s">
        <v>391</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c r="AG88" s="806"/>
      <c r="AH88" s="806"/>
      <c r="AI88" s="806"/>
      <c r="AJ88" s="806"/>
      <c r="AK88" s="803"/>
      <c r="AL88" s="803"/>
      <c r="AM88" s="803"/>
      <c r="AN88" s="803"/>
      <c r="AO88" s="803"/>
      <c r="AP88" s="806"/>
      <c r="AQ88" s="806"/>
      <c r="AR88" s="806"/>
      <c r="AS88" s="806"/>
      <c r="AT88" s="806"/>
      <c r="AU88" s="806"/>
      <c r="AV88" s="806"/>
      <c r="AW88" s="806"/>
      <c r="AX88" s="806"/>
      <c r="AY88" s="806"/>
      <c r="AZ88" s="813"/>
      <c r="BA88" s="813"/>
      <c r="BB88" s="813"/>
      <c r="BC88" s="813"/>
      <c r="BD88" s="814"/>
      <c r="BE88" s="220"/>
      <c r="BF88" s="220"/>
      <c r="BG88" s="220"/>
      <c r="BH88" s="220"/>
      <c r="BI88" s="220"/>
      <c r="BJ88" s="220"/>
      <c r="BK88" s="220"/>
      <c r="BL88" s="220"/>
      <c r="BM88" s="220"/>
      <c r="BN88" s="220"/>
      <c r="BO88" s="220"/>
      <c r="BP88" s="220"/>
      <c r="BQ88" s="217">
        <v>82</v>
      </c>
      <c r="BR88" s="222"/>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368</v>
      </c>
      <c r="BR102" s="738" t="s">
        <v>392</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c r="CS102" s="816"/>
      <c r="CT102" s="816"/>
      <c r="CU102" s="816"/>
      <c r="CV102" s="855"/>
      <c r="CW102" s="854"/>
      <c r="CX102" s="816"/>
      <c r="CY102" s="816"/>
      <c r="CZ102" s="816"/>
      <c r="DA102" s="855"/>
      <c r="DB102" s="854"/>
      <c r="DC102" s="816"/>
      <c r="DD102" s="816"/>
      <c r="DE102" s="816"/>
      <c r="DF102" s="855"/>
      <c r="DG102" s="854"/>
      <c r="DH102" s="816"/>
      <c r="DI102" s="816"/>
      <c r="DJ102" s="816"/>
      <c r="DK102" s="855"/>
      <c r="DL102" s="854"/>
      <c r="DM102" s="816"/>
      <c r="DN102" s="816"/>
      <c r="DO102" s="816"/>
      <c r="DP102" s="855"/>
      <c r="DQ102" s="854"/>
      <c r="DR102" s="816"/>
      <c r="DS102" s="816"/>
      <c r="DT102" s="816"/>
      <c r="DU102" s="855"/>
      <c r="DV102" s="738"/>
      <c r="DW102" s="739"/>
      <c r="DX102" s="739"/>
      <c r="DY102" s="739"/>
      <c r="DZ102" s="878"/>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79" t="s">
        <v>393</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0" t="s">
        <v>394</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395</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396</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1" t="s">
        <v>397</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398</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2">
      <c r="A109" s="876" t="s">
        <v>399</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400</v>
      </c>
      <c r="AB109" s="857"/>
      <c r="AC109" s="857"/>
      <c r="AD109" s="857"/>
      <c r="AE109" s="858"/>
      <c r="AF109" s="856" t="s">
        <v>299</v>
      </c>
      <c r="AG109" s="857"/>
      <c r="AH109" s="857"/>
      <c r="AI109" s="857"/>
      <c r="AJ109" s="858"/>
      <c r="AK109" s="856" t="s">
        <v>298</v>
      </c>
      <c r="AL109" s="857"/>
      <c r="AM109" s="857"/>
      <c r="AN109" s="857"/>
      <c r="AO109" s="858"/>
      <c r="AP109" s="856" t="s">
        <v>401</v>
      </c>
      <c r="AQ109" s="857"/>
      <c r="AR109" s="857"/>
      <c r="AS109" s="857"/>
      <c r="AT109" s="859"/>
      <c r="AU109" s="876" t="s">
        <v>399</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400</v>
      </c>
      <c r="BR109" s="857"/>
      <c r="BS109" s="857"/>
      <c r="BT109" s="857"/>
      <c r="BU109" s="858"/>
      <c r="BV109" s="856" t="s">
        <v>299</v>
      </c>
      <c r="BW109" s="857"/>
      <c r="BX109" s="857"/>
      <c r="BY109" s="857"/>
      <c r="BZ109" s="858"/>
      <c r="CA109" s="856" t="s">
        <v>298</v>
      </c>
      <c r="CB109" s="857"/>
      <c r="CC109" s="857"/>
      <c r="CD109" s="857"/>
      <c r="CE109" s="858"/>
      <c r="CF109" s="877" t="s">
        <v>401</v>
      </c>
      <c r="CG109" s="877"/>
      <c r="CH109" s="877"/>
      <c r="CI109" s="877"/>
      <c r="CJ109" s="877"/>
      <c r="CK109" s="856" t="s">
        <v>402</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400</v>
      </c>
      <c r="DH109" s="857"/>
      <c r="DI109" s="857"/>
      <c r="DJ109" s="857"/>
      <c r="DK109" s="858"/>
      <c r="DL109" s="856" t="s">
        <v>299</v>
      </c>
      <c r="DM109" s="857"/>
      <c r="DN109" s="857"/>
      <c r="DO109" s="857"/>
      <c r="DP109" s="858"/>
      <c r="DQ109" s="856" t="s">
        <v>298</v>
      </c>
      <c r="DR109" s="857"/>
      <c r="DS109" s="857"/>
      <c r="DT109" s="857"/>
      <c r="DU109" s="858"/>
      <c r="DV109" s="856" t="s">
        <v>401</v>
      </c>
      <c r="DW109" s="857"/>
      <c r="DX109" s="857"/>
      <c r="DY109" s="857"/>
      <c r="DZ109" s="859"/>
    </row>
    <row r="110" spans="1:131" s="208" customFormat="1" ht="26.25" customHeight="1" x14ac:dyDescent="0.2">
      <c r="A110" s="860" t="s">
        <v>403</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57983633</v>
      </c>
      <c r="AB110" s="864"/>
      <c r="AC110" s="864"/>
      <c r="AD110" s="864"/>
      <c r="AE110" s="865"/>
      <c r="AF110" s="866">
        <v>59847751</v>
      </c>
      <c r="AG110" s="864"/>
      <c r="AH110" s="864"/>
      <c r="AI110" s="864"/>
      <c r="AJ110" s="865"/>
      <c r="AK110" s="866">
        <v>60149944</v>
      </c>
      <c r="AL110" s="864"/>
      <c r="AM110" s="864"/>
      <c r="AN110" s="864"/>
      <c r="AO110" s="865"/>
      <c r="AP110" s="867">
        <v>25.2</v>
      </c>
      <c r="AQ110" s="868"/>
      <c r="AR110" s="868"/>
      <c r="AS110" s="868"/>
      <c r="AT110" s="869"/>
      <c r="AU110" s="870" t="s">
        <v>70</v>
      </c>
      <c r="AV110" s="871"/>
      <c r="AW110" s="871"/>
      <c r="AX110" s="871"/>
      <c r="AY110" s="871"/>
      <c r="AZ110" s="893" t="s">
        <v>404</v>
      </c>
      <c r="BA110" s="861"/>
      <c r="BB110" s="861"/>
      <c r="BC110" s="861"/>
      <c r="BD110" s="861"/>
      <c r="BE110" s="861"/>
      <c r="BF110" s="861"/>
      <c r="BG110" s="861"/>
      <c r="BH110" s="861"/>
      <c r="BI110" s="861"/>
      <c r="BJ110" s="861"/>
      <c r="BK110" s="861"/>
      <c r="BL110" s="861"/>
      <c r="BM110" s="861"/>
      <c r="BN110" s="861"/>
      <c r="BO110" s="861"/>
      <c r="BP110" s="862"/>
      <c r="BQ110" s="894">
        <v>774248713</v>
      </c>
      <c r="BR110" s="895"/>
      <c r="BS110" s="895"/>
      <c r="BT110" s="895"/>
      <c r="BU110" s="895"/>
      <c r="BV110" s="895">
        <v>765465507</v>
      </c>
      <c r="BW110" s="895"/>
      <c r="BX110" s="895"/>
      <c r="BY110" s="895"/>
      <c r="BZ110" s="895"/>
      <c r="CA110" s="895">
        <v>753835464</v>
      </c>
      <c r="CB110" s="895"/>
      <c r="CC110" s="895"/>
      <c r="CD110" s="895"/>
      <c r="CE110" s="895"/>
      <c r="CF110" s="908">
        <v>316.10000000000002</v>
      </c>
      <c r="CG110" s="909"/>
      <c r="CH110" s="909"/>
      <c r="CI110" s="909"/>
      <c r="CJ110" s="909"/>
      <c r="CK110" s="910" t="s">
        <v>405</v>
      </c>
      <c r="CL110" s="911"/>
      <c r="CM110" s="893" t="s">
        <v>406</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08" customFormat="1" ht="26.25" customHeight="1" x14ac:dyDescent="0.2">
      <c r="A111" s="898" t="s">
        <v>407</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v>298097</v>
      </c>
      <c r="AL111" s="902"/>
      <c r="AM111" s="902"/>
      <c r="AN111" s="902"/>
      <c r="AO111" s="903"/>
      <c r="AP111" s="905">
        <v>0.1</v>
      </c>
      <c r="AQ111" s="906"/>
      <c r="AR111" s="906"/>
      <c r="AS111" s="906"/>
      <c r="AT111" s="907"/>
      <c r="AU111" s="872"/>
      <c r="AV111" s="873"/>
      <c r="AW111" s="873"/>
      <c r="AX111" s="873"/>
      <c r="AY111" s="873"/>
      <c r="AZ111" s="886" t="s">
        <v>408</v>
      </c>
      <c r="BA111" s="887"/>
      <c r="BB111" s="887"/>
      <c r="BC111" s="887"/>
      <c r="BD111" s="887"/>
      <c r="BE111" s="887"/>
      <c r="BF111" s="887"/>
      <c r="BG111" s="887"/>
      <c r="BH111" s="887"/>
      <c r="BI111" s="887"/>
      <c r="BJ111" s="887"/>
      <c r="BK111" s="887"/>
      <c r="BL111" s="887"/>
      <c r="BM111" s="887"/>
      <c r="BN111" s="887"/>
      <c r="BO111" s="887"/>
      <c r="BP111" s="888"/>
      <c r="BQ111" s="889">
        <v>775467</v>
      </c>
      <c r="BR111" s="890"/>
      <c r="BS111" s="890"/>
      <c r="BT111" s="890"/>
      <c r="BU111" s="890"/>
      <c r="BV111" s="890">
        <v>593033</v>
      </c>
      <c r="BW111" s="890"/>
      <c r="BX111" s="890"/>
      <c r="BY111" s="890"/>
      <c r="BZ111" s="890"/>
      <c r="CA111" s="890">
        <v>445091</v>
      </c>
      <c r="CB111" s="890"/>
      <c r="CC111" s="890"/>
      <c r="CD111" s="890"/>
      <c r="CE111" s="890"/>
      <c r="CF111" s="884">
        <v>0.2</v>
      </c>
      <c r="CG111" s="885"/>
      <c r="CH111" s="885"/>
      <c r="CI111" s="885"/>
      <c r="CJ111" s="885"/>
      <c r="CK111" s="912"/>
      <c r="CL111" s="913"/>
      <c r="CM111" s="886" t="s">
        <v>409</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2">
      <c r="A112" s="923" t="s">
        <v>410</v>
      </c>
      <c r="B112" s="924"/>
      <c r="C112" s="887" t="s">
        <v>411</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3082976</v>
      </c>
      <c r="AB112" s="917"/>
      <c r="AC112" s="917"/>
      <c r="AD112" s="917"/>
      <c r="AE112" s="918"/>
      <c r="AF112" s="919">
        <v>3192067</v>
      </c>
      <c r="AG112" s="917"/>
      <c r="AH112" s="917"/>
      <c r="AI112" s="917"/>
      <c r="AJ112" s="918"/>
      <c r="AK112" s="919">
        <v>3582976</v>
      </c>
      <c r="AL112" s="917"/>
      <c r="AM112" s="917"/>
      <c r="AN112" s="917"/>
      <c r="AO112" s="918"/>
      <c r="AP112" s="920">
        <v>1.5</v>
      </c>
      <c r="AQ112" s="921"/>
      <c r="AR112" s="921"/>
      <c r="AS112" s="921"/>
      <c r="AT112" s="922"/>
      <c r="AU112" s="872"/>
      <c r="AV112" s="873"/>
      <c r="AW112" s="873"/>
      <c r="AX112" s="873"/>
      <c r="AY112" s="873"/>
      <c r="AZ112" s="886" t="s">
        <v>412</v>
      </c>
      <c r="BA112" s="887"/>
      <c r="BB112" s="887"/>
      <c r="BC112" s="887"/>
      <c r="BD112" s="887"/>
      <c r="BE112" s="887"/>
      <c r="BF112" s="887"/>
      <c r="BG112" s="887"/>
      <c r="BH112" s="887"/>
      <c r="BI112" s="887"/>
      <c r="BJ112" s="887"/>
      <c r="BK112" s="887"/>
      <c r="BL112" s="887"/>
      <c r="BM112" s="887"/>
      <c r="BN112" s="887"/>
      <c r="BO112" s="887"/>
      <c r="BP112" s="888"/>
      <c r="BQ112" s="889" t="s">
        <v>118</v>
      </c>
      <c r="BR112" s="890"/>
      <c r="BS112" s="890"/>
      <c r="BT112" s="890"/>
      <c r="BU112" s="890"/>
      <c r="BV112" s="890" t="s">
        <v>118</v>
      </c>
      <c r="BW112" s="890"/>
      <c r="BX112" s="890"/>
      <c r="BY112" s="890"/>
      <c r="BZ112" s="890"/>
      <c r="CA112" s="890" t="s">
        <v>118</v>
      </c>
      <c r="CB112" s="890"/>
      <c r="CC112" s="890"/>
      <c r="CD112" s="890"/>
      <c r="CE112" s="890"/>
      <c r="CF112" s="884" t="s">
        <v>118</v>
      </c>
      <c r="CG112" s="885"/>
      <c r="CH112" s="885"/>
      <c r="CI112" s="885"/>
      <c r="CJ112" s="885"/>
      <c r="CK112" s="912"/>
      <c r="CL112" s="913"/>
      <c r="CM112" s="886" t="s">
        <v>413</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v>775467</v>
      </c>
      <c r="DH112" s="890"/>
      <c r="DI112" s="890"/>
      <c r="DJ112" s="890"/>
      <c r="DK112" s="890"/>
      <c r="DL112" s="890">
        <v>593033</v>
      </c>
      <c r="DM112" s="890"/>
      <c r="DN112" s="890"/>
      <c r="DO112" s="890"/>
      <c r="DP112" s="890"/>
      <c r="DQ112" s="890">
        <v>445091</v>
      </c>
      <c r="DR112" s="890"/>
      <c r="DS112" s="890"/>
      <c r="DT112" s="890"/>
      <c r="DU112" s="890"/>
      <c r="DV112" s="891">
        <v>0.2</v>
      </c>
      <c r="DW112" s="891"/>
      <c r="DX112" s="891"/>
      <c r="DY112" s="891"/>
      <c r="DZ112" s="892"/>
    </row>
    <row r="113" spans="1:130" s="208" customFormat="1" ht="26.25" customHeight="1" x14ac:dyDescent="0.2">
      <c r="A113" s="925"/>
      <c r="B113" s="926"/>
      <c r="C113" s="887" t="s">
        <v>414</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295</v>
      </c>
      <c r="AB113" s="917"/>
      <c r="AC113" s="917"/>
      <c r="AD113" s="917"/>
      <c r="AE113" s="918"/>
      <c r="AF113" s="919">
        <v>8260</v>
      </c>
      <c r="AG113" s="917"/>
      <c r="AH113" s="917"/>
      <c r="AI113" s="917"/>
      <c r="AJ113" s="918"/>
      <c r="AK113" s="919">
        <v>13875</v>
      </c>
      <c r="AL113" s="917"/>
      <c r="AM113" s="917"/>
      <c r="AN113" s="917"/>
      <c r="AO113" s="918"/>
      <c r="AP113" s="920">
        <v>0</v>
      </c>
      <c r="AQ113" s="921"/>
      <c r="AR113" s="921"/>
      <c r="AS113" s="921"/>
      <c r="AT113" s="922"/>
      <c r="AU113" s="872"/>
      <c r="AV113" s="873"/>
      <c r="AW113" s="873"/>
      <c r="AX113" s="873"/>
      <c r="AY113" s="873"/>
      <c r="AZ113" s="886" t="s">
        <v>415</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416</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2">
      <c r="A114" s="925"/>
      <c r="B114" s="926"/>
      <c r="C114" s="887" t="s">
        <v>417</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418</v>
      </c>
      <c r="BA114" s="887"/>
      <c r="BB114" s="887"/>
      <c r="BC114" s="887"/>
      <c r="BD114" s="887"/>
      <c r="BE114" s="887"/>
      <c r="BF114" s="887"/>
      <c r="BG114" s="887"/>
      <c r="BH114" s="887"/>
      <c r="BI114" s="887"/>
      <c r="BJ114" s="887"/>
      <c r="BK114" s="887"/>
      <c r="BL114" s="887"/>
      <c r="BM114" s="887"/>
      <c r="BN114" s="887"/>
      <c r="BO114" s="887"/>
      <c r="BP114" s="888"/>
      <c r="BQ114" s="889">
        <v>95959854</v>
      </c>
      <c r="BR114" s="890"/>
      <c r="BS114" s="890"/>
      <c r="BT114" s="890"/>
      <c r="BU114" s="890"/>
      <c r="BV114" s="890">
        <v>96719061</v>
      </c>
      <c r="BW114" s="890"/>
      <c r="BX114" s="890"/>
      <c r="BY114" s="890"/>
      <c r="BZ114" s="890"/>
      <c r="CA114" s="890">
        <v>94564075</v>
      </c>
      <c r="CB114" s="890"/>
      <c r="CC114" s="890"/>
      <c r="CD114" s="890"/>
      <c r="CE114" s="890"/>
      <c r="CF114" s="884">
        <v>39.700000000000003</v>
      </c>
      <c r="CG114" s="885"/>
      <c r="CH114" s="885"/>
      <c r="CI114" s="885"/>
      <c r="CJ114" s="885"/>
      <c r="CK114" s="912"/>
      <c r="CL114" s="913"/>
      <c r="CM114" s="886" t="s">
        <v>419</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2">
      <c r="A115" s="925"/>
      <c r="B115" s="926"/>
      <c r="C115" s="887" t="s">
        <v>420</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375760</v>
      </c>
      <c r="AB115" s="917"/>
      <c r="AC115" s="917"/>
      <c r="AD115" s="917"/>
      <c r="AE115" s="918"/>
      <c r="AF115" s="919">
        <v>274318</v>
      </c>
      <c r="AG115" s="917"/>
      <c r="AH115" s="917"/>
      <c r="AI115" s="917"/>
      <c r="AJ115" s="918"/>
      <c r="AK115" s="919">
        <v>232915</v>
      </c>
      <c r="AL115" s="917"/>
      <c r="AM115" s="917"/>
      <c r="AN115" s="917"/>
      <c r="AO115" s="918"/>
      <c r="AP115" s="920">
        <v>0.1</v>
      </c>
      <c r="AQ115" s="921"/>
      <c r="AR115" s="921"/>
      <c r="AS115" s="921"/>
      <c r="AT115" s="922"/>
      <c r="AU115" s="872"/>
      <c r="AV115" s="873"/>
      <c r="AW115" s="873"/>
      <c r="AX115" s="873"/>
      <c r="AY115" s="873"/>
      <c r="AZ115" s="886" t="s">
        <v>421</v>
      </c>
      <c r="BA115" s="887"/>
      <c r="BB115" s="887"/>
      <c r="BC115" s="887"/>
      <c r="BD115" s="887"/>
      <c r="BE115" s="887"/>
      <c r="BF115" s="887"/>
      <c r="BG115" s="887"/>
      <c r="BH115" s="887"/>
      <c r="BI115" s="887"/>
      <c r="BJ115" s="887"/>
      <c r="BK115" s="887"/>
      <c r="BL115" s="887"/>
      <c r="BM115" s="887"/>
      <c r="BN115" s="887"/>
      <c r="BO115" s="887"/>
      <c r="BP115" s="888"/>
      <c r="BQ115" s="889">
        <v>388447</v>
      </c>
      <c r="BR115" s="890"/>
      <c r="BS115" s="890"/>
      <c r="BT115" s="890"/>
      <c r="BU115" s="890"/>
      <c r="BV115" s="890">
        <v>370032</v>
      </c>
      <c r="BW115" s="890"/>
      <c r="BX115" s="890"/>
      <c r="BY115" s="890"/>
      <c r="BZ115" s="890"/>
      <c r="CA115" s="890">
        <v>561775</v>
      </c>
      <c r="CB115" s="890"/>
      <c r="CC115" s="890"/>
      <c r="CD115" s="890"/>
      <c r="CE115" s="890"/>
      <c r="CF115" s="884">
        <v>0.2</v>
      </c>
      <c r="CG115" s="885"/>
      <c r="CH115" s="885"/>
      <c r="CI115" s="885"/>
      <c r="CJ115" s="885"/>
      <c r="CK115" s="912"/>
      <c r="CL115" s="913"/>
      <c r="CM115" s="886" t="s">
        <v>422</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x14ac:dyDescent="0.2">
      <c r="A116" s="927"/>
      <c r="B116" s="928"/>
      <c r="C116" s="929" t="s">
        <v>423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1227</v>
      </c>
      <c r="AB116" s="917"/>
      <c r="AC116" s="917"/>
      <c r="AD116" s="917"/>
      <c r="AE116" s="918"/>
      <c r="AF116" s="919">
        <v>28937</v>
      </c>
      <c r="AG116" s="917"/>
      <c r="AH116" s="917"/>
      <c r="AI116" s="917"/>
      <c r="AJ116" s="918"/>
      <c r="AK116" s="919">
        <v>597</v>
      </c>
      <c r="AL116" s="917"/>
      <c r="AM116" s="917"/>
      <c r="AN116" s="917"/>
      <c r="AO116" s="918"/>
      <c r="AP116" s="920">
        <v>0</v>
      </c>
      <c r="AQ116" s="921"/>
      <c r="AR116" s="921"/>
      <c r="AS116" s="921"/>
      <c r="AT116" s="922"/>
      <c r="AU116" s="872"/>
      <c r="AV116" s="873"/>
      <c r="AW116" s="873"/>
      <c r="AX116" s="873"/>
      <c r="AY116" s="873"/>
      <c r="AZ116" s="931" t="s">
        <v>424</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425</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426</v>
      </c>
      <c r="Z117" s="858"/>
      <c r="AA117" s="939">
        <v>61443891</v>
      </c>
      <c r="AB117" s="940"/>
      <c r="AC117" s="940"/>
      <c r="AD117" s="940"/>
      <c r="AE117" s="941"/>
      <c r="AF117" s="942">
        <v>63351333</v>
      </c>
      <c r="AG117" s="940"/>
      <c r="AH117" s="940"/>
      <c r="AI117" s="940"/>
      <c r="AJ117" s="941"/>
      <c r="AK117" s="942">
        <v>64278404</v>
      </c>
      <c r="AL117" s="940"/>
      <c r="AM117" s="940"/>
      <c r="AN117" s="940"/>
      <c r="AO117" s="941"/>
      <c r="AP117" s="943"/>
      <c r="AQ117" s="944"/>
      <c r="AR117" s="944"/>
      <c r="AS117" s="944"/>
      <c r="AT117" s="945"/>
      <c r="AU117" s="872"/>
      <c r="AV117" s="873"/>
      <c r="AW117" s="873"/>
      <c r="AX117" s="873"/>
      <c r="AY117" s="873"/>
      <c r="AZ117" s="886" t="s">
        <v>427</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428</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2">
      <c r="A118" s="876" t="s">
        <v>402</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400</v>
      </c>
      <c r="AB118" s="857"/>
      <c r="AC118" s="857"/>
      <c r="AD118" s="857"/>
      <c r="AE118" s="858"/>
      <c r="AF118" s="856" t="s">
        <v>299</v>
      </c>
      <c r="AG118" s="857"/>
      <c r="AH118" s="857"/>
      <c r="AI118" s="857"/>
      <c r="AJ118" s="858"/>
      <c r="AK118" s="856" t="s">
        <v>298</v>
      </c>
      <c r="AL118" s="857"/>
      <c r="AM118" s="857"/>
      <c r="AN118" s="857"/>
      <c r="AO118" s="858"/>
      <c r="AP118" s="934" t="s">
        <v>401</v>
      </c>
      <c r="AQ118" s="935"/>
      <c r="AR118" s="935"/>
      <c r="AS118" s="935"/>
      <c r="AT118" s="936"/>
      <c r="AU118" s="872"/>
      <c r="AV118" s="873"/>
      <c r="AW118" s="873"/>
      <c r="AX118" s="873"/>
      <c r="AY118" s="873"/>
      <c r="AZ118" s="937" t="s">
        <v>429</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430</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2">
      <c r="A119" s="1018" t="s">
        <v>405</v>
      </c>
      <c r="B119" s="911"/>
      <c r="C119" s="893" t="s">
        <v>406</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118</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31" t="s">
        <v>152</v>
      </c>
      <c r="BA119" s="231"/>
      <c r="BB119" s="231"/>
      <c r="BC119" s="231"/>
      <c r="BD119" s="231"/>
      <c r="BE119" s="231"/>
      <c r="BF119" s="231"/>
      <c r="BG119" s="231"/>
      <c r="BH119" s="231"/>
      <c r="BI119" s="231"/>
      <c r="BJ119" s="231"/>
      <c r="BK119" s="231"/>
      <c r="BL119" s="231"/>
      <c r="BM119" s="231"/>
      <c r="BN119" s="231"/>
      <c r="BO119" s="938" t="s">
        <v>431</v>
      </c>
      <c r="BP119" s="959"/>
      <c r="BQ119" s="954">
        <v>871372481</v>
      </c>
      <c r="BR119" s="955"/>
      <c r="BS119" s="955"/>
      <c r="BT119" s="955"/>
      <c r="BU119" s="955"/>
      <c r="BV119" s="955">
        <v>863147633</v>
      </c>
      <c r="BW119" s="955"/>
      <c r="BX119" s="955"/>
      <c r="BY119" s="955"/>
      <c r="BZ119" s="955"/>
      <c r="CA119" s="955">
        <v>849406405</v>
      </c>
      <c r="CB119" s="955"/>
      <c r="CC119" s="955"/>
      <c r="CD119" s="955"/>
      <c r="CE119" s="955"/>
      <c r="CF119" s="956"/>
      <c r="CG119" s="957"/>
      <c r="CH119" s="957"/>
      <c r="CI119" s="957"/>
      <c r="CJ119" s="958"/>
      <c r="CK119" s="914"/>
      <c r="CL119" s="915"/>
      <c r="CM119" s="937" t="s">
        <v>432</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x14ac:dyDescent="0.2">
      <c r="A120" s="1019"/>
      <c r="B120" s="913"/>
      <c r="C120" s="886" t="s">
        <v>409</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433</v>
      </c>
      <c r="AV120" s="947"/>
      <c r="AW120" s="947"/>
      <c r="AX120" s="947"/>
      <c r="AY120" s="948"/>
      <c r="AZ120" s="893" t="s">
        <v>434</v>
      </c>
      <c r="BA120" s="861"/>
      <c r="BB120" s="861"/>
      <c r="BC120" s="861"/>
      <c r="BD120" s="861"/>
      <c r="BE120" s="861"/>
      <c r="BF120" s="861"/>
      <c r="BG120" s="861"/>
      <c r="BH120" s="861"/>
      <c r="BI120" s="861"/>
      <c r="BJ120" s="861"/>
      <c r="BK120" s="861"/>
      <c r="BL120" s="861"/>
      <c r="BM120" s="861"/>
      <c r="BN120" s="861"/>
      <c r="BO120" s="861"/>
      <c r="BP120" s="862"/>
      <c r="BQ120" s="894">
        <v>83749003</v>
      </c>
      <c r="BR120" s="895"/>
      <c r="BS120" s="895"/>
      <c r="BT120" s="895"/>
      <c r="BU120" s="895"/>
      <c r="BV120" s="895">
        <v>89024705</v>
      </c>
      <c r="BW120" s="895"/>
      <c r="BX120" s="895"/>
      <c r="BY120" s="895"/>
      <c r="BZ120" s="895"/>
      <c r="CA120" s="895">
        <v>80556729</v>
      </c>
      <c r="CB120" s="895"/>
      <c r="CC120" s="895"/>
      <c r="CD120" s="895"/>
      <c r="CE120" s="895"/>
      <c r="CF120" s="908">
        <v>33.799999999999997</v>
      </c>
      <c r="CG120" s="909"/>
      <c r="CH120" s="909"/>
      <c r="CI120" s="909"/>
      <c r="CJ120" s="909"/>
      <c r="CK120" s="963" t="s">
        <v>435</v>
      </c>
      <c r="CL120" s="964"/>
      <c r="CM120" s="964"/>
      <c r="CN120" s="964"/>
      <c r="CO120" s="965"/>
      <c r="CP120" s="971" t="s">
        <v>381</v>
      </c>
      <c r="CQ120" s="972"/>
      <c r="CR120" s="972"/>
      <c r="CS120" s="972"/>
      <c r="CT120" s="972"/>
      <c r="CU120" s="972"/>
      <c r="CV120" s="972"/>
      <c r="CW120" s="972"/>
      <c r="CX120" s="972"/>
      <c r="CY120" s="972"/>
      <c r="CZ120" s="972"/>
      <c r="DA120" s="972"/>
      <c r="DB120" s="972"/>
      <c r="DC120" s="972"/>
      <c r="DD120" s="972"/>
      <c r="DE120" s="972"/>
      <c r="DF120" s="973"/>
      <c r="DG120" s="894" t="s">
        <v>118</v>
      </c>
      <c r="DH120" s="895"/>
      <c r="DI120" s="895"/>
      <c r="DJ120" s="895"/>
      <c r="DK120" s="895"/>
      <c r="DL120" s="895" t="s">
        <v>118</v>
      </c>
      <c r="DM120" s="895"/>
      <c r="DN120" s="895"/>
      <c r="DO120" s="895"/>
      <c r="DP120" s="895"/>
      <c r="DQ120" s="895" t="s">
        <v>118</v>
      </c>
      <c r="DR120" s="895"/>
      <c r="DS120" s="895"/>
      <c r="DT120" s="895"/>
      <c r="DU120" s="895"/>
      <c r="DV120" s="896" t="s">
        <v>118</v>
      </c>
      <c r="DW120" s="896"/>
      <c r="DX120" s="896"/>
      <c r="DY120" s="896"/>
      <c r="DZ120" s="897"/>
    </row>
    <row r="121" spans="1:130" s="208" customFormat="1" ht="26.25" customHeight="1" x14ac:dyDescent="0.2">
      <c r="A121" s="1019"/>
      <c r="B121" s="913"/>
      <c r="C121" s="960" t="s">
        <v>436</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281230</v>
      </c>
      <c r="AB121" s="917"/>
      <c r="AC121" s="917"/>
      <c r="AD121" s="917"/>
      <c r="AE121" s="918"/>
      <c r="AF121" s="919">
        <v>185002</v>
      </c>
      <c r="AG121" s="917"/>
      <c r="AH121" s="917"/>
      <c r="AI121" s="917"/>
      <c r="AJ121" s="918"/>
      <c r="AK121" s="919">
        <v>149483</v>
      </c>
      <c r="AL121" s="917"/>
      <c r="AM121" s="917"/>
      <c r="AN121" s="917"/>
      <c r="AO121" s="918"/>
      <c r="AP121" s="920">
        <v>0.1</v>
      </c>
      <c r="AQ121" s="921"/>
      <c r="AR121" s="921"/>
      <c r="AS121" s="921"/>
      <c r="AT121" s="922"/>
      <c r="AU121" s="949"/>
      <c r="AV121" s="950"/>
      <c r="AW121" s="950"/>
      <c r="AX121" s="950"/>
      <c r="AY121" s="951"/>
      <c r="AZ121" s="886" t="s">
        <v>437</v>
      </c>
      <c r="BA121" s="887"/>
      <c r="BB121" s="887"/>
      <c r="BC121" s="887"/>
      <c r="BD121" s="887"/>
      <c r="BE121" s="887"/>
      <c r="BF121" s="887"/>
      <c r="BG121" s="887"/>
      <c r="BH121" s="887"/>
      <c r="BI121" s="887"/>
      <c r="BJ121" s="887"/>
      <c r="BK121" s="887"/>
      <c r="BL121" s="887"/>
      <c r="BM121" s="887"/>
      <c r="BN121" s="887"/>
      <c r="BO121" s="887"/>
      <c r="BP121" s="888"/>
      <c r="BQ121" s="889">
        <v>12642038</v>
      </c>
      <c r="BR121" s="890"/>
      <c r="BS121" s="890"/>
      <c r="BT121" s="890"/>
      <c r="BU121" s="890"/>
      <c r="BV121" s="890">
        <v>13236441</v>
      </c>
      <c r="BW121" s="890"/>
      <c r="BX121" s="890"/>
      <c r="BY121" s="890"/>
      <c r="BZ121" s="890"/>
      <c r="CA121" s="890">
        <v>13608365</v>
      </c>
      <c r="CB121" s="890"/>
      <c r="CC121" s="890"/>
      <c r="CD121" s="890"/>
      <c r="CE121" s="890"/>
      <c r="CF121" s="884">
        <v>5.7</v>
      </c>
      <c r="CG121" s="885"/>
      <c r="CH121" s="885"/>
      <c r="CI121" s="885"/>
      <c r="CJ121" s="885"/>
      <c r="CK121" s="966"/>
      <c r="CL121" s="967"/>
      <c r="CM121" s="967"/>
      <c r="CN121" s="967"/>
      <c r="CO121" s="968"/>
      <c r="CP121" s="976" t="s">
        <v>383</v>
      </c>
      <c r="CQ121" s="977"/>
      <c r="CR121" s="977"/>
      <c r="CS121" s="977"/>
      <c r="CT121" s="977"/>
      <c r="CU121" s="977"/>
      <c r="CV121" s="977"/>
      <c r="CW121" s="977"/>
      <c r="CX121" s="977"/>
      <c r="CY121" s="977"/>
      <c r="CZ121" s="977"/>
      <c r="DA121" s="977"/>
      <c r="DB121" s="977"/>
      <c r="DC121" s="977"/>
      <c r="DD121" s="977"/>
      <c r="DE121" s="977"/>
      <c r="DF121" s="978"/>
      <c r="DG121" s="889" t="s">
        <v>118</v>
      </c>
      <c r="DH121" s="890"/>
      <c r="DI121" s="890"/>
      <c r="DJ121" s="890"/>
      <c r="DK121" s="890"/>
      <c r="DL121" s="890" t="s">
        <v>118</v>
      </c>
      <c r="DM121" s="890"/>
      <c r="DN121" s="890"/>
      <c r="DO121" s="890"/>
      <c r="DP121" s="890"/>
      <c r="DQ121" s="890" t="s">
        <v>118</v>
      </c>
      <c r="DR121" s="890"/>
      <c r="DS121" s="890"/>
      <c r="DT121" s="890"/>
      <c r="DU121" s="890"/>
      <c r="DV121" s="891" t="s">
        <v>118</v>
      </c>
      <c r="DW121" s="891"/>
      <c r="DX121" s="891"/>
      <c r="DY121" s="891"/>
      <c r="DZ121" s="892"/>
    </row>
    <row r="122" spans="1:130" s="208" customFormat="1" ht="26.25" customHeight="1" x14ac:dyDescent="0.2">
      <c r="A122" s="1019"/>
      <c r="B122" s="913"/>
      <c r="C122" s="886" t="s">
        <v>419</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438</v>
      </c>
      <c r="BA122" s="929"/>
      <c r="BB122" s="929"/>
      <c r="BC122" s="929"/>
      <c r="BD122" s="929"/>
      <c r="BE122" s="929"/>
      <c r="BF122" s="929"/>
      <c r="BG122" s="929"/>
      <c r="BH122" s="929"/>
      <c r="BI122" s="929"/>
      <c r="BJ122" s="929"/>
      <c r="BK122" s="929"/>
      <c r="BL122" s="929"/>
      <c r="BM122" s="929"/>
      <c r="BN122" s="929"/>
      <c r="BO122" s="929"/>
      <c r="BP122" s="930"/>
      <c r="BQ122" s="954">
        <v>471731620</v>
      </c>
      <c r="BR122" s="955"/>
      <c r="BS122" s="955"/>
      <c r="BT122" s="955"/>
      <c r="BU122" s="955"/>
      <c r="BV122" s="955">
        <v>449677158</v>
      </c>
      <c r="BW122" s="955"/>
      <c r="BX122" s="955"/>
      <c r="BY122" s="955"/>
      <c r="BZ122" s="955"/>
      <c r="CA122" s="955">
        <v>427998847</v>
      </c>
      <c r="CB122" s="955"/>
      <c r="CC122" s="955"/>
      <c r="CD122" s="955"/>
      <c r="CE122" s="955"/>
      <c r="CF122" s="974">
        <v>179.5</v>
      </c>
      <c r="CG122" s="975"/>
      <c r="CH122" s="975"/>
      <c r="CI122" s="975"/>
      <c r="CJ122" s="975"/>
      <c r="CK122" s="966"/>
      <c r="CL122" s="967"/>
      <c r="CM122" s="967"/>
      <c r="CN122" s="967"/>
      <c r="CO122" s="968"/>
      <c r="CP122" s="976" t="s">
        <v>385</v>
      </c>
      <c r="CQ122" s="977"/>
      <c r="CR122" s="977"/>
      <c r="CS122" s="977"/>
      <c r="CT122" s="977"/>
      <c r="CU122" s="977"/>
      <c r="CV122" s="977"/>
      <c r="CW122" s="977"/>
      <c r="CX122" s="977"/>
      <c r="CY122" s="977"/>
      <c r="CZ122" s="977"/>
      <c r="DA122" s="977"/>
      <c r="DB122" s="977"/>
      <c r="DC122" s="977"/>
      <c r="DD122" s="977"/>
      <c r="DE122" s="977"/>
      <c r="DF122" s="978"/>
      <c r="DG122" s="889" t="s">
        <v>118</v>
      </c>
      <c r="DH122" s="890"/>
      <c r="DI122" s="890"/>
      <c r="DJ122" s="890"/>
      <c r="DK122" s="890"/>
      <c r="DL122" s="890" t="s">
        <v>118</v>
      </c>
      <c r="DM122" s="890"/>
      <c r="DN122" s="890"/>
      <c r="DO122" s="890"/>
      <c r="DP122" s="890"/>
      <c r="DQ122" s="890" t="s">
        <v>118</v>
      </c>
      <c r="DR122" s="890"/>
      <c r="DS122" s="890"/>
      <c r="DT122" s="890"/>
      <c r="DU122" s="890"/>
      <c r="DV122" s="891" t="s">
        <v>118</v>
      </c>
      <c r="DW122" s="891"/>
      <c r="DX122" s="891"/>
      <c r="DY122" s="891"/>
      <c r="DZ122" s="892"/>
    </row>
    <row r="123" spans="1:130" s="208" customFormat="1" ht="26.25" customHeight="1" x14ac:dyDescent="0.2">
      <c r="A123" s="1019"/>
      <c r="B123" s="913"/>
      <c r="C123" s="886" t="s">
        <v>425</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31" t="s">
        <v>152</v>
      </c>
      <c r="BA123" s="231"/>
      <c r="BB123" s="231"/>
      <c r="BC123" s="231"/>
      <c r="BD123" s="231"/>
      <c r="BE123" s="231"/>
      <c r="BF123" s="231"/>
      <c r="BG123" s="231"/>
      <c r="BH123" s="231"/>
      <c r="BI123" s="231"/>
      <c r="BJ123" s="231"/>
      <c r="BK123" s="231"/>
      <c r="BL123" s="231"/>
      <c r="BM123" s="231"/>
      <c r="BN123" s="231"/>
      <c r="BO123" s="938" t="s">
        <v>439</v>
      </c>
      <c r="BP123" s="959"/>
      <c r="BQ123" s="1025">
        <v>568122661</v>
      </c>
      <c r="BR123" s="1026"/>
      <c r="BS123" s="1026"/>
      <c r="BT123" s="1026"/>
      <c r="BU123" s="1026"/>
      <c r="BV123" s="1026">
        <v>551938304</v>
      </c>
      <c r="BW123" s="1026"/>
      <c r="BX123" s="1026"/>
      <c r="BY123" s="1026"/>
      <c r="BZ123" s="1026"/>
      <c r="CA123" s="1026">
        <v>522163941</v>
      </c>
      <c r="CB123" s="1026"/>
      <c r="CC123" s="1026"/>
      <c r="CD123" s="1026"/>
      <c r="CE123" s="1026"/>
      <c r="CF123" s="956"/>
      <c r="CG123" s="957"/>
      <c r="CH123" s="957"/>
      <c r="CI123" s="957"/>
      <c r="CJ123" s="958"/>
      <c r="CK123" s="966"/>
      <c r="CL123" s="967"/>
      <c r="CM123" s="967"/>
      <c r="CN123" s="967"/>
      <c r="CO123" s="968"/>
      <c r="CP123" s="976"/>
      <c r="CQ123" s="977"/>
      <c r="CR123" s="977"/>
      <c r="CS123" s="977"/>
      <c r="CT123" s="977"/>
      <c r="CU123" s="977"/>
      <c r="CV123" s="977"/>
      <c r="CW123" s="977"/>
      <c r="CX123" s="977"/>
      <c r="CY123" s="977"/>
      <c r="CZ123" s="977"/>
      <c r="DA123" s="977"/>
      <c r="DB123" s="977"/>
      <c r="DC123" s="977"/>
      <c r="DD123" s="977"/>
      <c r="DE123" s="977"/>
      <c r="DF123" s="978"/>
      <c r="DG123" s="889"/>
      <c r="DH123" s="890"/>
      <c r="DI123" s="890"/>
      <c r="DJ123" s="890"/>
      <c r="DK123" s="890"/>
      <c r="DL123" s="890"/>
      <c r="DM123" s="890"/>
      <c r="DN123" s="890"/>
      <c r="DO123" s="890"/>
      <c r="DP123" s="890"/>
      <c r="DQ123" s="890"/>
      <c r="DR123" s="890"/>
      <c r="DS123" s="890"/>
      <c r="DT123" s="890"/>
      <c r="DU123" s="890"/>
      <c r="DV123" s="891"/>
      <c r="DW123" s="891"/>
      <c r="DX123" s="891"/>
      <c r="DY123" s="891"/>
      <c r="DZ123" s="892"/>
    </row>
    <row r="124" spans="1:130" s="208" customFormat="1" ht="26.25" customHeight="1" thickBot="1" x14ac:dyDescent="0.25">
      <c r="A124" s="1019"/>
      <c r="B124" s="913"/>
      <c r="C124" s="886" t="s">
        <v>428</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440</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133.30000000000001</v>
      </c>
      <c r="BR124" s="986"/>
      <c r="BS124" s="986"/>
      <c r="BT124" s="986"/>
      <c r="BU124" s="986"/>
      <c r="BV124" s="986">
        <v>135.30000000000001</v>
      </c>
      <c r="BW124" s="986"/>
      <c r="BX124" s="986"/>
      <c r="BY124" s="986"/>
      <c r="BZ124" s="986"/>
      <c r="CA124" s="986">
        <v>137.19999999999999</v>
      </c>
      <c r="CB124" s="986"/>
      <c r="CC124" s="986"/>
      <c r="CD124" s="986"/>
      <c r="CE124" s="986"/>
      <c r="CF124" s="987"/>
      <c r="CG124" s="988"/>
      <c r="CH124" s="988"/>
      <c r="CI124" s="988"/>
      <c r="CJ124" s="989"/>
      <c r="CK124" s="969"/>
      <c r="CL124" s="969"/>
      <c r="CM124" s="969"/>
      <c r="CN124" s="969"/>
      <c r="CO124" s="970"/>
      <c r="CP124" s="990" t="s">
        <v>441</v>
      </c>
      <c r="CQ124" s="991"/>
      <c r="CR124" s="991"/>
      <c r="CS124" s="991"/>
      <c r="CT124" s="991"/>
      <c r="CU124" s="991"/>
      <c r="CV124" s="991"/>
      <c r="CW124" s="991"/>
      <c r="CX124" s="991"/>
      <c r="CY124" s="991"/>
      <c r="CZ124" s="991"/>
      <c r="DA124" s="991"/>
      <c r="DB124" s="991"/>
      <c r="DC124" s="991"/>
      <c r="DD124" s="991"/>
      <c r="DE124" s="991"/>
      <c r="DF124" s="992"/>
      <c r="DG124" s="954" t="s">
        <v>118</v>
      </c>
      <c r="DH124" s="955"/>
      <c r="DI124" s="955"/>
      <c r="DJ124" s="955"/>
      <c r="DK124" s="955"/>
      <c r="DL124" s="955" t="s">
        <v>118</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x14ac:dyDescent="0.2">
      <c r="A125" s="1019"/>
      <c r="B125" s="913"/>
      <c r="C125" s="886" t="s">
        <v>430</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442</v>
      </c>
      <c r="CL125" s="964"/>
      <c r="CM125" s="964"/>
      <c r="CN125" s="964"/>
      <c r="CO125" s="965"/>
      <c r="CP125" s="893" t="s">
        <v>443</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5">
      <c r="A126" s="1019"/>
      <c r="B126" s="913"/>
      <c r="C126" s="886" t="s">
        <v>432</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444</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2">
      <c r="A127" s="1020"/>
      <c r="B127" s="915"/>
      <c r="C127" s="937" t="s">
        <v>445</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94530</v>
      </c>
      <c r="AB127" s="917"/>
      <c r="AC127" s="917"/>
      <c r="AD127" s="917"/>
      <c r="AE127" s="918"/>
      <c r="AF127" s="919">
        <v>89316</v>
      </c>
      <c r="AG127" s="917"/>
      <c r="AH127" s="917"/>
      <c r="AI127" s="917"/>
      <c r="AJ127" s="918"/>
      <c r="AK127" s="919">
        <v>83432</v>
      </c>
      <c r="AL127" s="917"/>
      <c r="AM127" s="917"/>
      <c r="AN127" s="917"/>
      <c r="AO127" s="918"/>
      <c r="AP127" s="920">
        <v>0</v>
      </c>
      <c r="AQ127" s="921"/>
      <c r="AR127" s="921"/>
      <c r="AS127" s="921"/>
      <c r="AT127" s="922"/>
      <c r="AU127" s="210"/>
      <c r="AV127" s="210"/>
      <c r="AW127" s="210"/>
      <c r="AX127" s="993" t="s">
        <v>446</v>
      </c>
      <c r="AY127" s="994"/>
      <c r="AZ127" s="994"/>
      <c r="BA127" s="994"/>
      <c r="BB127" s="994"/>
      <c r="BC127" s="994"/>
      <c r="BD127" s="994"/>
      <c r="BE127" s="995"/>
      <c r="BF127" s="996" t="s">
        <v>447</v>
      </c>
      <c r="BG127" s="994"/>
      <c r="BH127" s="994"/>
      <c r="BI127" s="994"/>
      <c r="BJ127" s="994"/>
      <c r="BK127" s="994"/>
      <c r="BL127" s="995"/>
      <c r="BM127" s="996" t="s">
        <v>448</v>
      </c>
      <c r="BN127" s="994"/>
      <c r="BO127" s="994"/>
      <c r="BP127" s="994"/>
      <c r="BQ127" s="994"/>
      <c r="BR127" s="994"/>
      <c r="BS127" s="995"/>
      <c r="BT127" s="996" t="s">
        <v>449</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450</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5">
      <c r="A128" s="1003" t="s">
        <v>451</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452</v>
      </c>
      <c r="X128" s="1005"/>
      <c r="Y128" s="1005"/>
      <c r="Z128" s="1006"/>
      <c r="AA128" s="1007">
        <v>882208</v>
      </c>
      <c r="AB128" s="1008"/>
      <c r="AC128" s="1008"/>
      <c r="AD128" s="1008"/>
      <c r="AE128" s="1009"/>
      <c r="AF128" s="1010">
        <v>1129283</v>
      </c>
      <c r="AG128" s="1008"/>
      <c r="AH128" s="1008"/>
      <c r="AI128" s="1008"/>
      <c r="AJ128" s="1009"/>
      <c r="AK128" s="1010">
        <v>922383</v>
      </c>
      <c r="AL128" s="1008"/>
      <c r="AM128" s="1008"/>
      <c r="AN128" s="1008"/>
      <c r="AO128" s="1009"/>
      <c r="AP128" s="1011"/>
      <c r="AQ128" s="1012"/>
      <c r="AR128" s="1012"/>
      <c r="AS128" s="1012"/>
      <c r="AT128" s="1013"/>
      <c r="AU128" s="210"/>
      <c r="AV128" s="210"/>
      <c r="AW128" s="210"/>
      <c r="AX128" s="860" t="s">
        <v>453</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454</v>
      </c>
      <c r="CQ128" s="675"/>
      <c r="CR128" s="675"/>
      <c r="CS128" s="675"/>
      <c r="CT128" s="675"/>
      <c r="CU128" s="675"/>
      <c r="CV128" s="675"/>
      <c r="CW128" s="675"/>
      <c r="CX128" s="675"/>
      <c r="CY128" s="675"/>
      <c r="CZ128" s="675"/>
      <c r="DA128" s="675"/>
      <c r="DB128" s="675"/>
      <c r="DC128" s="675"/>
      <c r="DD128" s="675"/>
      <c r="DE128" s="675"/>
      <c r="DF128" s="998"/>
      <c r="DG128" s="999">
        <v>388447</v>
      </c>
      <c r="DH128" s="1000"/>
      <c r="DI128" s="1000"/>
      <c r="DJ128" s="1000"/>
      <c r="DK128" s="1000"/>
      <c r="DL128" s="1000">
        <v>370032</v>
      </c>
      <c r="DM128" s="1000"/>
      <c r="DN128" s="1000"/>
      <c r="DO128" s="1000"/>
      <c r="DP128" s="1000"/>
      <c r="DQ128" s="1000">
        <v>561775</v>
      </c>
      <c r="DR128" s="1000"/>
      <c r="DS128" s="1000"/>
      <c r="DT128" s="1000"/>
      <c r="DU128" s="1000"/>
      <c r="DV128" s="1001">
        <v>0.2</v>
      </c>
      <c r="DW128" s="1001"/>
      <c r="DX128" s="1001"/>
      <c r="DY128" s="1001"/>
      <c r="DZ128" s="1002"/>
    </row>
    <row r="129" spans="1:131" s="208"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455</v>
      </c>
      <c r="X129" s="1033"/>
      <c r="Y129" s="1033"/>
      <c r="Z129" s="1034"/>
      <c r="AA129" s="916">
        <v>266020003</v>
      </c>
      <c r="AB129" s="917"/>
      <c r="AC129" s="917"/>
      <c r="AD129" s="917"/>
      <c r="AE129" s="918"/>
      <c r="AF129" s="919">
        <v>267714418</v>
      </c>
      <c r="AG129" s="917"/>
      <c r="AH129" s="917"/>
      <c r="AI129" s="917"/>
      <c r="AJ129" s="918"/>
      <c r="AK129" s="919">
        <v>274027726</v>
      </c>
      <c r="AL129" s="917"/>
      <c r="AM129" s="917"/>
      <c r="AN129" s="917"/>
      <c r="AO129" s="918"/>
      <c r="AP129" s="1035"/>
      <c r="AQ129" s="1036"/>
      <c r="AR129" s="1036"/>
      <c r="AS129" s="1036"/>
      <c r="AT129" s="1037"/>
      <c r="AU129" s="211"/>
      <c r="AV129" s="211"/>
      <c r="AW129" s="211"/>
      <c r="AX129" s="1027" t="s">
        <v>456</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8" t="s">
        <v>457</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458</v>
      </c>
      <c r="X130" s="1033"/>
      <c r="Y130" s="1033"/>
      <c r="Z130" s="1034"/>
      <c r="AA130" s="916">
        <v>38647223</v>
      </c>
      <c r="AB130" s="917"/>
      <c r="AC130" s="917"/>
      <c r="AD130" s="917"/>
      <c r="AE130" s="918"/>
      <c r="AF130" s="919">
        <v>37793517</v>
      </c>
      <c r="AG130" s="917"/>
      <c r="AH130" s="917"/>
      <c r="AI130" s="917"/>
      <c r="AJ130" s="918"/>
      <c r="AK130" s="919">
        <v>35565954</v>
      </c>
      <c r="AL130" s="917"/>
      <c r="AM130" s="917"/>
      <c r="AN130" s="917"/>
      <c r="AO130" s="918"/>
      <c r="AP130" s="1035"/>
      <c r="AQ130" s="1036"/>
      <c r="AR130" s="1036"/>
      <c r="AS130" s="1036"/>
      <c r="AT130" s="1037"/>
      <c r="AU130" s="211"/>
      <c r="AV130" s="211"/>
      <c r="AW130" s="211"/>
      <c r="AX130" s="1027" t="s">
        <v>459</v>
      </c>
      <c r="AY130" s="887"/>
      <c r="AZ130" s="887"/>
      <c r="BA130" s="887"/>
      <c r="BB130" s="887"/>
      <c r="BC130" s="887"/>
      <c r="BD130" s="887"/>
      <c r="BE130" s="888"/>
      <c r="BF130" s="1063">
        <v>10.6</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460</v>
      </c>
      <c r="X131" s="1070"/>
      <c r="Y131" s="1070"/>
      <c r="Z131" s="1071"/>
      <c r="AA131" s="1072">
        <v>227372780</v>
      </c>
      <c r="AB131" s="1073"/>
      <c r="AC131" s="1073"/>
      <c r="AD131" s="1073"/>
      <c r="AE131" s="1074"/>
      <c r="AF131" s="1075">
        <v>229920901</v>
      </c>
      <c r="AG131" s="1073"/>
      <c r="AH131" s="1073"/>
      <c r="AI131" s="1073"/>
      <c r="AJ131" s="1074"/>
      <c r="AK131" s="1075">
        <v>238461772</v>
      </c>
      <c r="AL131" s="1073"/>
      <c r="AM131" s="1073"/>
      <c r="AN131" s="1073"/>
      <c r="AO131" s="1074"/>
      <c r="AP131" s="1076"/>
      <c r="AQ131" s="1077"/>
      <c r="AR131" s="1077"/>
      <c r="AS131" s="1077"/>
      <c r="AT131" s="1078"/>
      <c r="AU131" s="211"/>
      <c r="AV131" s="211"/>
      <c r="AW131" s="211"/>
      <c r="AX131" s="1045" t="s">
        <v>461</v>
      </c>
      <c r="AY131" s="675"/>
      <c r="AZ131" s="675"/>
      <c r="BA131" s="675"/>
      <c r="BB131" s="675"/>
      <c r="BC131" s="675"/>
      <c r="BD131" s="675"/>
      <c r="BE131" s="998"/>
      <c r="BF131" s="1046">
        <v>137.19999999999999</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2" t="s">
        <v>462</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463</v>
      </c>
      <c r="W132" s="1056"/>
      <c r="X132" s="1056"/>
      <c r="Y132" s="1056"/>
      <c r="Z132" s="1057"/>
      <c r="AA132" s="1058">
        <v>9.638119391</v>
      </c>
      <c r="AB132" s="1059"/>
      <c r="AC132" s="1059"/>
      <c r="AD132" s="1059"/>
      <c r="AE132" s="1060"/>
      <c r="AF132" s="1061">
        <v>10.62475525</v>
      </c>
      <c r="AG132" s="1059"/>
      <c r="AH132" s="1059"/>
      <c r="AI132" s="1059"/>
      <c r="AJ132" s="1060"/>
      <c r="AK132" s="1061">
        <v>11.65388765</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464</v>
      </c>
      <c r="W133" s="1039"/>
      <c r="X133" s="1039"/>
      <c r="Y133" s="1039"/>
      <c r="Z133" s="1040"/>
      <c r="AA133" s="1041">
        <v>8.9</v>
      </c>
      <c r="AB133" s="1042"/>
      <c r="AC133" s="1042"/>
      <c r="AD133" s="1042"/>
      <c r="AE133" s="1043"/>
      <c r="AF133" s="1041">
        <v>9.6999999999999993</v>
      </c>
      <c r="AG133" s="1042"/>
      <c r="AH133" s="1042"/>
      <c r="AI133" s="1042"/>
      <c r="AJ133" s="1043"/>
      <c r="AK133" s="1041">
        <v>10.6</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M6C061Xt5Jj2RMiVCWlhZJOobXDthgo5m1vNmjJKUlBGRCQMCs+ua05lWaHcBJKyK6tKCpe3oVYzw6pkXHNZmA==" saltValue="XM/GU9ZYhhBTgzWI2uyf3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6QRSUtRR7JcfaNrg5mQper8AQA5nFEh1RioxWJIBUX3iEJKDX4zOb+Hi3HLPHVvAhDP6pqywxajuhe2OjmcX+g==" saltValue="+OkbXVsxeYUHr4AF/J0iC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07gh9xCCBUy1zjDmaMO40FYlkWQ8nz9Zt0ZBx84MWhLx6KksyK9K7XmgF1XsHkGmwDLTdF9Y1PH/qLmEkFVjBw==" saltValue="EPSbuoyjPSyAJjXYHXREm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465</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466</v>
      </c>
      <c r="AL6" s="244"/>
      <c r="AM6" s="244"/>
      <c r="AN6" s="244"/>
    </row>
    <row r="7" spans="1:46" ht="13.5" customHeight="1" x14ac:dyDescent="0.2">
      <c r="A7" s="243"/>
      <c r="AK7" s="246"/>
      <c r="AL7" s="247"/>
      <c r="AM7" s="247"/>
      <c r="AN7" s="248"/>
      <c r="AO7" s="1089" t="s">
        <v>467</v>
      </c>
      <c r="AP7" s="249"/>
      <c r="AQ7" s="250" t="s">
        <v>468</v>
      </c>
      <c r="AR7" s="251"/>
    </row>
    <row r="8" spans="1:46" ht="13" x14ac:dyDescent="0.2">
      <c r="A8" s="243"/>
      <c r="AK8" s="252"/>
      <c r="AL8" s="253"/>
      <c r="AM8" s="253"/>
      <c r="AN8" s="254"/>
      <c r="AO8" s="1090"/>
      <c r="AP8" s="255" t="s">
        <v>469</v>
      </c>
      <c r="AQ8" s="256" t="s">
        <v>470</v>
      </c>
      <c r="AR8" s="257" t="s">
        <v>471</v>
      </c>
    </row>
    <row r="9" spans="1:46" ht="13" x14ac:dyDescent="0.2">
      <c r="A9" s="243"/>
      <c r="AK9" s="1079" t="s">
        <v>472</v>
      </c>
      <c r="AL9" s="1080"/>
      <c r="AM9" s="1080"/>
      <c r="AN9" s="1081"/>
      <c r="AO9" s="258">
        <v>128527545</v>
      </c>
      <c r="AP9" s="258">
        <v>161822</v>
      </c>
      <c r="AQ9" s="259">
        <v>147477</v>
      </c>
      <c r="AR9" s="260">
        <v>9.6999999999999993</v>
      </c>
    </row>
    <row r="10" spans="1:46" ht="13.5" customHeight="1" x14ac:dyDescent="0.2">
      <c r="A10" s="243"/>
      <c r="AK10" s="1079" t="s">
        <v>473</v>
      </c>
      <c r="AL10" s="1080"/>
      <c r="AM10" s="1080"/>
      <c r="AN10" s="1081"/>
      <c r="AO10" s="258" t="s">
        <v>474</v>
      </c>
      <c r="AP10" s="258" t="s">
        <v>474</v>
      </c>
      <c r="AQ10" s="259">
        <v>944</v>
      </c>
      <c r="AR10" s="260" t="s">
        <v>474</v>
      </c>
    </row>
    <row r="11" spans="1:46" ht="13.5" customHeight="1" x14ac:dyDescent="0.2">
      <c r="A11" s="243"/>
      <c r="AK11" s="1079" t="s">
        <v>475</v>
      </c>
      <c r="AL11" s="1080"/>
      <c r="AM11" s="1080"/>
      <c r="AN11" s="1081"/>
      <c r="AO11" s="258" t="s">
        <v>474</v>
      </c>
      <c r="AP11" s="258" t="s">
        <v>474</v>
      </c>
      <c r="AQ11" s="259" t="s">
        <v>474</v>
      </c>
      <c r="AR11" s="260" t="s">
        <v>474</v>
      </c>
    </row>
    <row r="12" spans="1:46" ht="13.5" customHeight="1" x14ac:dyDescent="0.2">
      <c r="A12" s="243"/>
      <c r="AK12" s="1079" t="s">
        <v>476</v>
      </c>
      <c r="AL12" s="1080"/>
      <c r="AM12" s="1080"/>
      <c r="AN12" s="1081"/>
      <c r="AO12" s="258" t="s">
        <v>474</v>
      </c>
      <c r="AP12" s="258" t="s">
        <v>474</v>
      </c>
      <c r="AQ12" s="259">
        <v>5</v>
      </c>
      <c r="AR12" s="260" t="s">
        <v>474</v>
      </c>
    </row>
    <row r="13" spans="1:46" ht="13.5" customHeight="1" x14ac:dyDescent="0.2">
      <c r="A13" s="243"/>
      <c r="AK13" s="1079" t="s">
        <v>477</v>
      </c>
      <c r="AL13" s="1080"/>
      <c r="AM13" s="1080"/>
      <c r="AN13" s="1081"/>
      <c r="AO13" s="258">
        <v>1098592</v>
      </c>
      <c r="AP13" s="258">
        <v>1383</v>
      </c>
      <c r="AQ13" s="259">
        <v>2711</v>
      </c>
      <c r="AR13" s="260">
        <v>-49</v>
      </c>
    </row>
    <row r="14" spans="1:46" ht="13.5" customHeight="1" x14ac:dyDescent="0.2">
      <c r="A14" s="243"/>
      <c r="AK14" s="1079" t="s">
        <v>478</v>
      </c>
      <c r="AL14" s="1080"/>
      <c r="AM14" s="1080"/>
      <c r="AN14" s="1081"/>
      <c r="AO14" s="258">
        <v>-11150332</v>
      </c>
      <c r="AP14" s="258">
        <v>-14039</v>
      </c>
      <c r="AQ14" s="259">
        <v>-13024</v>
      </c>
      <c r="AR14" s="260">
        <v>7.8</v>
      </c>
    </row>
    <row r="15" spans="1:46" ht="13" x14ac:dyDescent="0.2">
      <c r="A15" s="243"/>
      <c r="AK15" s="1082" t="s">
        <v>152</v>
      </c>
      <c r="AL15" s="1083"/>
      <c r="AM15" s="1083"/>
      <c r="AN15" s="1084"/>
      <c r="AO15" s="258">
        <v>118475805</v>
      </c>
      <c r="AP15" s="258">
        <v>149167</v>
      </c>
      <c r="AQ15" s="259">
        <v>138113</v>
      </c>
      <c r="AR15" s="260">
        <v>8</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479</v>
      </c>
    </row>
    <row r="20" spans="1:46" ht="13" x14ac:dyDescent="0.2">
      <c r="A20" s="243"/>
      <c r="AK20" s="265"/>
      <c r="AL20" s="266"/>
      <c r="AM20" s="266"/>
      <c r="AN20" s="267"/>
      <c r="AO20" s="268" t="s">
        <v>480</v>
      </c>
      <c r="AP20" s="269" t="s">
        <v>481</v>
      </c>
      <c r="AQ20" s="270" t="s">
        <v>482</v>
      </c>
      <c r="AR20" s="271"/>
    </row>
    <row r="21" spans="1:46" s="244" customFormat="1" ht="13" x14ac:dyDescent="0.2">
      <c r="A21" s="272"/>
      <c r="AK21" s="1085" t="s">
        <v>483</v>
      </c>
      <c r="AL21" s="1086"/>
      <c r="AM21" s="1086"/>
      <c r="AN21" s="1087"/>
      <c r="AO21" s="273">
        <v>1704.12</v>
      </c>
      <c r="AP21" s="274">
        <v>1591.94</v>
      </c>
      <c r="AQ21" s="275">
        <v>112.18</v>
      </c>
      <c r="AS21" s="276"/>
      <c r="AT21" s="272"/>
    </row>
    <row r="22" spans="1:46" s="244" customFormat="1" ht="13" x14ac:dyDescent="0.2">
      <c r="A22" s="272"/>
      <c r="AK22" s="1085" t="s">
        <v>484</v>
      </c>
      <c r="AL22" s="1086"/>
      <c r="AM22" s="1086"/>
      <c r="AN22" s="1087"/>
      <c r="AO22" s="277">
        <v>99.6</v>
      </c>
      <c r="AP22" s="278">
        <v>98.7</v>
      </c>
      <c r="AQ22" s="279">
        <v>0.9</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8" t="s">
        <v>485</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84"/>
      <c r="AS27" s="239"/>
      <c r="AT27" s="239"/>
    </row>
    <row r="28" spans="1:46" ht="16.5" x14ac:dyDescent="0.2">
      <c r="A28" s="240" t="s">
        <v>486</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487</v>
      </c>
      <c r="AL29" s="244"/>
      <c r="AM29" s="244"/>
      <c r="AN29" s="244"/>
      <c r="AS29" s="286"/>
    </row>
    <row r="30" spans="1:46" ht="13.5" customHeight="1" x14ac:dyDescent="0.2">
      <c r="A30" s="243"/>
      <c r="AK30" s="246"/>
      <c r="AL30" s="247"/>
      <c r="AM30" s="247"/>
      <c r="AN30" s="248"/>
      <c r="AO30" s="1089" t="s">
        <v>467</v>
      </c>
      <c r="AP30" s="249"/>
      <c r="AQ30" s="250" t="s">
        <v>468</v>
      </c>
      <c r="AR30" s="251"/>
    </row>
    <row r="31" spans="1:46" ht="13" x14ac:dyDescent="0.2">
      <c r="A31" s="243"/>
      <c r="AK31" s="252"/>
      <c r="AL31" s="253"/>
      <c r="AM31" s="253"/>
      <c r="AN31" s="254"/>
      <c r="AO31" s="1090"/>
      <c r="AP31" s="255" t="s">
        <v>469</v>
      </c>
      <c r="AQ31" s="256" t="s">
        <v>470</v>
      </c>
      <c r="AR31" s="257" t="s">
        <v>471</v>
      </c>
    </row>
    <row r="32" spans="1:46" ht="27" customHeight="1" x14ac:dyDescent="0.2">
      <c r="A32" s="243"/>
      <c r="AK32" s="1099" t="s">
        <v>488</v>
      </c>
      <c r="AL32" s="1100"/>
      <c r="AM32" s="1100"/>
      <c r="AN32" s="1101"/>
      <c r="AO32" s="258">
        <v>60149944</v>
      </c>
      <c r="AP32" s="258">
        <v>75732</v>
      </c>
      <c r="AQ32" s="259">
        <v>69853</v>
      </c>
      <c r="AR32" s="260">
        <v>8.4</v>
      </c>
    </row>
    <row r="33" spans="1:2046 2052:4096 4102:5116 5122:7166 7172:9216 9222:10236 10242:12286 12292:14336 14342:15356 15362:16384" ht="13.5" customHeight="1" x14ac:dyDescent="0.2">
      <c r="A33" s="243"/>
      <c r="AK33" s="1099" t="s">
        <v>489</v>
      </c>
      <c r="AL33" s="1100"/>
      <c r="AM33" s="1100"/>
      <c r="AN33" s="1101"/>
      <c r="AO33" s="258">
        <v>298097</v>
      </c>
      <c r="AP33" s="258">
        <v>375</v>
      </c>
      <c r="AQ33" s="259">
        <v>30</v>
      </c>
      <c r="AR33" s="260">
        <v>1150</v>
      </c>
    </row>
    <row r="34" spans="1:2046 2052:4096 4102:5116 5122:7166 7172:9216 9222:10236 10242:12286 12292:14336 14342:15356 15362:16384" ht="27" customHeight="1" x14ac:dyDescent="0.2">
      <c r="A34" s="243"/>
      <c r="AK34" s="1099" t="s">
        <v>490</v>
      </c>
      <c r="AL34" s="1100"/>
      <c r="AM34" s="1100"/>
      <c r="AN34" s="1101"/>
      <c r="AO34" s="258">
        <v>3582976</v>
      </c>
      <c r="AP34" s="258">
        <v>4511</v>
      </c>
      <c r="AQ34" s="259">
        <v>5819</v>
      </c>
      <c r="AR34" s="260">
        <v>-22.5</v>
      </c>
    </row>
    <row r="35" spans="1:2046 2052:4096 4102:5116 5122:7166 7172:9216 9222:10236 10242:12286 12292:14336 14342:15356 15362:16384" ht="27" customHeight="1" x14ac:dyDescent="0.2">
      <c r="A35" s="243"/>
      <c r="AK35" s="1099" t="s">
        <v>491</v>
      </c>
      <c r="AL35" s="1100"/>
      <c r="AM35" s="1100"/>
      <c r="AN35" s="1101"/>
      <c r="AO35" s="258">
        <v>13875</v>
      </c>
      <c r="AP35" s="258">
        <v>17</v>
      </c>
      <c r="AQ35" s="259">
        <v>1779</v>
      </c>
      <c r="AR35" s="260">
        <v>-99</v>
      </c>
    </row>
    <row r="36" spans="1:2046 2052:4096 4102:5116 5122:7166 7172:9216 9222:10236 10242:12286 12292:14336 14342:15356 15362:16384" ht="27" customHeight="1" x14ac:dyDescent="0.2">
      <c r="A36" s="243"/>
      <c r="AK36" s="1099" t="s">
        <v>492</v>
      </c>
      <c r="AL36" s="1100"/>
      <c r="AM36" s="1100"/>
      <c r="AN36" s="1101"/>
      <c r="AO36" s="258" t="s">
        <v>474</v>
      </c>
      <c r="AP36" s="258" t="s">
        <v>474</v>
      </c>
      <c r="AQ36" s="259">
        <v>159</v>
      </c>
      <c r="AR36" s="260" t="s">
        <v>474</v>
      </c>
    </row>
    <row r="37" spans="1:2046 2052:4096 4102:5116 5122:7166 7172:9216 9222:10236 10242:12286 12292:14336 14342:15356 15362:16384" ht="13.5" customHeight="1" x14ac:dyDescent="0.2">
      <c r="A37" s="243"/>
      <c r="AK37" s="1099" t="s">
        <v>493</v>
      </c>
      <c r="AL37" s="1100"/>
      <c r="AM37" s="1100"/>
      <c r="AN37" s="1101"/>
      <c r="AO37" s="258">
        <v>232915</v>
      </c>
      <c r="AP37" s="258">
        <v>293</v>
      </c>
      <c r="AQ37" s="259">
        <v>420</v>
      </c>
      <c r="AR37" s="260">
        <v>-30.2</v>
      </c>
    </row>
    <row r="38" spans="1:2046 2052:4096 4102:5116 5122:7166 7172:9216 9222:10236 10242:12286 12292:14336 14342:15356 15362:16384" ht="27" customHeight="1" x14ac:dyDescent="0.2">
      <c r="A38" s="243"/>
      <c r="AK38" s="1096" t="s">
        <v>494</v>
      </c>
      <c r="AL38" s="1097"/>
      <c r="AM38" s="1097"/>
      <c r="AN38" s="1098"/>
      <c r="AO38" s="287">
        <v>597</v>
      </c>
      <c r="AP38" s="287">
        <v>1</v>
      </c>
      <c r="AQ38" s="288">
        <v>1</v>
      </c>
      <c r="AR38" s="279">
        <v>0</v>
      </c>
      <c r="AS38" s="286"/>
    </row>
    <row r="39" spans="1:2046 2052:4096 4102:5116 5122:7166 7172:9216 9222:10236 10242:12286 12292:14336 14342:15356 15362:16384" ht="13" x14ac:dyDescent="0.2">
      <c r="A39" s="243"/>
      <c r="AK39" s="1096" t="s">
        <v>495</v>
      </c>
      <c r="AL39" s="1097"/>
      <c r="AM39" s="1097"/>
      <c r="AN39" s="1098"/>
      <c r="AO39" s="258">
        <v>-922383</v>
      </c>
      <c r="AP39" s="258">
        <v>-1161</v>
      </c>
      <c r="AQ39" s="259">
        <v>-2278</v>
      </c>
      <c r="AR39" s="260">
        <v>-49</v>
      </c>
      <c r="AS39" s="286"/>
    </row>
    <row r="40" spans="1:2046 2052:4096 4102:5116 5122:7166 7172:9216 9222:10236 10242:12286 12292:14336 14342:15356 15362:16384" ht="27" customHeight="1" x14ac:dyDescent="0.2">
      <c r="A40" s="243"/>
      <c r="AK40" s="1099" t="s">
        <v>496</v>
      </c>
      <c r="AL40" s="1100"/>
      <c r="AM40" s="1100"/>
      <c r="AN40" s="1101"/>
      <c r="AO40" s="258">
        <v>-35565954</v>
      </c>
      <c r="AP40" s="258">
        <v>-44779</v>
      </c>
      <c r="AQ40" s="259">
        <v>-42797</v>
      </c>
      <c r="AR40" s="260">
        <v>4.5999999999999996</v>
      </c>
      <c r="AS40" s="286"/>
    </row>
    <row r="41" spans="1:2046 2052:4096 4102:5116 5122:7166 7172:9216 9222:10236 10242:12286 12292:14336 14342:15356 15362:16384" ht="13" x14ac:dyDescent="0.2">
      <c r="A41" s="243"/>
      <c r="AK41" s="1082" t="s">
        <v>497</v>
      </c>
      <c r="AL41" s="1083"/>
      <c r="AM41" s="1083"/>
      <c r="AN41" s="1084"/>
      <c r="AO41" s="258">
        <v>27790067</v>
      </c>
      <c r="AP41" s="258">
        <v>34989</v>
      </c>
      <c r="AQ41" s="259">
        <v>32987</v>
      </c>
      <c r="AR41" s="260">
        <v>6.1</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498</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499</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1" t="s">
        <v>467</v>
      </c>
      <c r="AN49" s="1093" t="s">
        <v>500</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 x14ac:dyDescent="0.2">
      <c r="A50" s="243"/>
      <c r="AK50" s="297"/>
      <c r="AL50" s="298"/>
      <c r="AM50" s="1092"/>
      <c r="AN50" s="299" t="s">
        <v>501</v>
      </c>
      <c r="AO50" s="300" t="s">
        <v>502</v>
      </c>
      <c r="AP50" s="301" t="s">
        <v>503</v>
      </c>
      <c r="AQ50" s="302" t="s">
        <v>504</v>
      </c>
      <c r="AR50" s="303" t="s">
        <v>505</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 x14ac:dyDescent="0.2">
      <c r="A51" s="243"/>
      <c r="AK51" s="295" t="s">
        <v>506</v>
      </c>
      <c r="AL51" s="296"/>
      <c r="AM51" s="304">
        <v>119600377</v>
      </c>
      <c r="AN51" s="305">
        <v>146166</v>
      </c>
      <c r="AO51" s="306">
        <v>28.4</v>
      </c>
      <c r="AP51" s="307">
        <v>122371</v>
      </c>
      <c r="AQ51" s="308">
        <v>9.6999999999999993</v>
      </c>
      <c r="AR51" s="309">
        <v>18.7</v>
      </c>
    </row>
    <row r="52" spans="1:16384" ht="13" x14ac:dyDescent="0.2">
      <c r="A52" s="243"/>
      <c r="AK52" s="310"/>
      <c r="AL52" s="311" t="s">
        <v>507</v>
      </c>
      <c r="AM52" s="312">
        <v>50885939</v>
      </c>
      <c r="AN52" s="313">
        <v>62189</v>
      </c>
      <c r="AO52" s="314">
        <v>39</v>
      </c>
      <c r="AP52" s="315">
        <v>28038</v>
      </c>
      <c r="AQ52" s="316">
        <v>6.8</v>
      </c>
      <c r="AR52" s="317">
        <v>32.200000000000003</v>
      </c>
    </row>
    <row r="53" spans="1:16384" ht="13" x14ac:dyDescent="0.2">
      <c r="A53" s="243"/>
      <c r="AK53" s="295" t="s">
        <v>508</v>
      </c>
      <c r="AL53" s="296"/>
      <c r="AM53" s="304">
        <v>127903187</v>
      </c>
      <c r="AN53" s="305">
        <v>157479</v>
      </c>
      <c r="AO53" s="306">
        <v>7.7</v>
      </c>
      <c r="AP53" s="307">
        <v>125393</v>
      </c>
      <c r="AQ53" s="308">
        <v>2.5</v>
      </c>
      <c r="AR53" s="309">
        <v>5.2</v>
      </c>
    </row>
    <row r="54" spans="1:16384" ht="13" x14ac:dyDescent="0.2">
      <c r="A54" s="243"/>
      <c r="AK54" s="310"/>
      <c r="AL54" s="311" t="s">
        <v>507</v>
      </c>
      <c r="AM54" s="312">
        <v>56056206</v>
      </c>
      <c r="AN54" s="313">
        <v>69018</v>
      </c>
      <c r="AO54" s="314">
        <v>11</v>
      </c>
      <c r="AP54" s="315">
        <v>28054</v>
      </c>
      <c r="AQ54" s="316">
        <v>0.1</v>
      </c>
      <c r="AR54" s="317">
        <v>10.9</v>
      </c>
    </row>
    <row r="55" spans="1:16384" ht="13" x14ac:dyDescent="0.2">
      <c r="A55" s="243"/>
      <c r="AK55" s="295" t="s">
        <v>509</v>
      </c>
      <c r="AL55" s="296"/>
      <c r="AM55" s="304">
        <v>132390397</v>
      </c>
      <c r="AN55" s="305">
        <v>164078</v>
      </c>
      <c r="AO55" s="306">
        <v>4.2</v>
      </c>
      <c r="AP55" s="307">
        <v>115991</v>
      </c>
      <c r="AQ55" s="308">
        <v>-7.5</v>
      </c>
      <c r="AR55" s="309">
        <v>11.7</v>
      </c>
    </row>
    <row r="56" spans="1:16384" ht="13" x14ac:dyDescent="0.2">
      <c r="A56" s="243"/>
      <c r="AK56" s="310"/>
      <c r="AL56" s="311" t="s">
        <v>507</v>
      </c>
      <c r="AM56" s="312">
        <v>62823893</v>
      </c>
      <c r="AN56" s="313">
        <v>77861</v>
      </c>
      <c r="AO56" s="314">
        <v>12.8</v>
      </c>
      <c r="AP56" s="315">
        <v>28546</v>
      </c>
      <c r="AQ56" s="316">
        <v>1.8</v>
      </c>
      <c r="AR56" s="317">
        <v>11</v>
      </c>
    </row>
    <row r="57" spans="1:16384" ht="13" x14ac:dyDescent="0.2">
      <c r="A57" s="243"/>
      <c r="AK57" s="295" t="s">
        <v>510</v>
      </c>
      <c r="AL57" s="296"/>
      <c r="AM57" s="304">
        <v>102035237</v>
      </c>
      <c r="AN57" s="305">
        <v>127377</v>
      </c>
      <c r="AO57" s="306">
        <v>-22.4</v>
      </c>
      <c r="AP57" s="307">
        <v>118517</v>
      </c>
      <c r="AQ57" s="308">
        <v>2.2000000000000002</v>
      </c>
      <c r="AR57" s="309">
        <v>-24.6</v>
      </c>
    </row>
    <row r="58" spans="1:16384" ht="13" x14ac:dyDescent="0.2">
      <c r="A58" s="243"/>
      <c r="AK58" s="310"/>
      <c r="AL58" s="311" t="s">
        <v>507</v>
      </c>
      <c r="AM58" s="312">
        <v>38062515</v>
      </c>
      <c r="AN58" s="313">
        <v>47516</v>
      </c>
      <c r="AO58" s="314">
        <v>-39</v>
      </c>
      <c r="AP58" s="315">
        <v>30926</v>
      </c>
      <c r="AQ58" s="316">
        <v>8.3000000000000007</v>
      </c>
      <c r="AR58" s="317">
        <v>-47.3</v>
      </c>
    </row>
    <row r="59" spans="1:16384" ht="13" x14ac:dyDescent="0.2">
      <c r="A59" s="243"/>
      <c r="AK59" s="295" t="s">
        <v>511</v>
      </c>
      <c r="AL59" s="296"/>
      <c r="AM59" s="304">
        <v>98396871</v>
      </c>
      <c r="AN59" s="305">
        <v>123886</v>
      </c>
      <c r="AO59" s="306">
        <v>-2.7</v>
      </c>
      <c r="AP59" s="307">
        <v>117465</v>
      </c>
      <c r="AQ59" s="308">
        <v>-0.9</v>
      </c>
      <c r="AR59" s="309">
        <v>-1.8</v>
      </c>
    </row>
    <row r="60" spans="1:16384" ht="13" x14ac:dyDescent="0.2">
      <c r="A60" s="243"/>
      <c r="AK60" s="310"/>
      <c r="AL60" s="311" t="s">
        <v>507</v>
      </c>
      <c r="AM60" s="312">
        <v>40787512</v>
      </c>
      <c r="AN60" s="313">
        <v>51353</v>
      </c>
      <c r="AO60" s="314">
        <v>8.1</v>
      </c>
      <c r="AP60" s="315">
        <v>29995</v>
      </c>
      <c r="AQ60" s="316">
        <v>-3</v>
      </c>
      <c r="AR60" s="317">
        <v>11.1</v>
      </c>
    </row>
    <row r="61" spans="1:16384" ht="13" x14ac:dyDescent="0.2">
      <c r="A61" s="243"/>
      <c r="AK61" s="295" t="s">
        <v>512</v>
      </c>
      <c r="AL61" s="318"/>
      <c r="AM61" s="304">
        <v>116065214</v>
      </c>
      <c r="AN61" s="305">
        <v>143797</v>
      </c>
      <c r="AO61" s="306">
        <v>3</v>
      </c>
      <c r="AP61" s="307">
        <v>119947</v>
      </c>
      <c r="AQ61" s="319">
        <v>1.2</v>
      </c>
      <c r="AR61" s="309">
        <v>1.8</v>
      </c>
    </row>
    <row r="62" spans="1:16384" ht="13" x14ac:dyDescent="0.2">
      <c r="A62" s="243"/>
      <c r="AK62" s="310"/>
      <c r="AL62" s="311" t="s">
        <v>507</v>
      </c>
      <c r="AM62" s="312">
        <v>49723213</v>
      </c>
      <c r="AN62" s="313">
        <v>61587</v>
      </c>
      <c r="AO62" s="314">
        <v>6.4</v>
      </c>
      <c r="AP62" s="315">
        <v>29112</v>
      </c>
      <c r="AQ62" s="316">
        <v>2.8</v>
      </c>
      <c r="AR62" s="317">
        <v>3.6</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oHHfnVTrzFunLyKCWcnWLBiEE603/ShyAfI9Ql5GhRAQc+E/rJKuwpnedOCskRnyMhW00pLtZ8k71xv129152g==" saltValue="L9VE+RTGPacTFzCRCoyyJ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HqdFl2Vt1damW5iKUlUfCx0aB1vq8NFtLH7KiWiV/61JUIm5ztuEaPjvPfU7kAFePWzqxbAt70Uh07fqPIG/Ww==" saltValue="za+rS3pKsNRde6H2JEfS3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xhURSEiMHKfKq8UUucQCDHtCV7MAIOXoqzSJQuR0SQntp2krXCRHPxDSadngXZbKtcDhVtKCmJxaMII53Fxz9w==" saltValue="qlmGHVYm5uRWhjZuzKljD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513</v>
      </c>
      <c r="G46" s="323" t="s">
        <v>514</v>
      </c>
      <c r="H46" s="323" t="s">
        <v>515</v>
      </c>
      <c r="I46" s="323" t="s">
        <v>516</v>
      </c>
      <c r="J46" s="324" t="s">
        <v>517</v>
      </c>
    </row>
    <row r="47" spans="2:10" ht="57.75" customHeight="1" x14ac:dyDescent="0.2">
      <c r="B47" s="7"/>
      <c r="C47" s="1102" t="s">
        <v>4</v>
      </c>
      <c r="D47" s="1102"/>
      <c r="E47" s="1103"/>
      <c r="F47" s="325">
        <v>6.78</v>
      </c>
      <c r="G47" s="326">
        <v>6.89</v>
      </c>
      <c r="H47" s="326">
        <v>6.77</v>
      </c>
      <c r="I47" s="326">
        <v>6.65</v>
      </c>
      <c r="J47" s="327">
        <v>6.38</v>
      </c>
    </row>
    <row r="48" spans="2:10" ht="57.75" customHeight="1" x14ac:dyDescent="0.2">
      <c r="B48" s="8"/>
      <c r="C48" s="1104" t="s">
        <v>5</v>
      </c>
      <c r="D48" s="1104"/>
      <c r="E48" s="1105"/>
      <c r="F48" s="328">
        <v>3.58</v>
      </c>
      <c r="G48" s="329">
        <v>0.51</v>
      </c>
      <c r="H48" s="329">
        <v>4.17</v>
      </c>
      <c r="I48" s="329">
        <v>3.6</v>
      </c>
      <c r="J48" s="330">
        <v>2.23</v>
      </c>
    </row>
    <row r="49" spans="2:10" ht="57.75" customHeight="1" thickBot="1" x14ac:dyDescent="0.25">
      <c r="B49" s="9"/>
      <c r="C49" s="1106" t="s">
        <v>6</v>
      </c>
      <c r="D49" s="1106"/>
      <c r="E49" s="1107"/>
      <c r="F49" s="331">
        <v>1.76</v>
      </c>
      <c r="G49" s="332" t="s">
        <v>518</v>
      </c>
      <c r="H49" s="332">
        <v>3.37</v>
      </c>
      <c r="I49" s="332" t="s">
        <v>519</v>
      </c>
      <c r="J49" s="333" t="s">
        <v>520</v>
      </c>
    </row>
    <row r="50" spans="2:10" ht="13.5" customHeight="1" x14ac:dyDescent="0.2"/>
  </sheetData>
  <sheetProtection algorithmName="SHA-512" hashValue="t3TnqSRYoRMWM6G/jpnBB+FB2Kd8EqrML722zSr+IplEvDPRIaMMHBb63WVvw171SlnPb4DRiuLgZQXCxQd9ig==" saltValue="wr6vUzfV+qhgny3w0SvMZ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A90B43-B0CA-49EB-A044-EBF6240F61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0E226B-D2F8-4A43-B9DC-2D2969DE3FF4}">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3.xml><?xml version="1.0" encoding="utf-8"?>
<ds:datastoreItem xmlns:ds="http://schemas.openxmlformats.org/officeDocument/2006/customXml" ds:itemID="{37FD5EB6-274C-43C4-B0EF-0058635D5D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2026-03-17T01:52:16Z</cp:lastPrinted>
  <dcterms:created xsi:type="dcterms:W3CDTF">2026-02-20T00:04:07Z</dcterms:created>
  <dcterms:modified xsi:type="dcterms:W3CDTF">2026-03-24T05:09:02Z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