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42 長崎県 修正依頼中/"/>
    </mc:Choice>
  </mc:AlternateContent>
  <xr:revisionPtr revIDLastSave="0" documentId="13_ncr:1_{CDB2AC40-0E32-42F9-9798-D9814C16D43C}"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CO33" i="10"/>
  <c r="CO34" i="10" s="1"/>
  <c r="CO35" i="10" s="1"/>
  <c r="CO36" i="10" s="1"/>
  <c r="CO37" i="10" s="1"/>
  <c r="CO38" i="10" s="1"/>
  <c r="CO39" i="10" s="1"/>
  <c r="CO40" i="10" s="1"/>
  <c r="CO41" i="10" s="1"/>
  <c r="BW33" i="10"/>
  <c r="U33" i="10"/>
  <c r="CO32" i="10"/>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BE32" i="10" l="1"/>
  <c r="BE33" i="10" s="1"/>
</calcChain>
</file>

<file path=xl/sharedStrings.xml><?xml version="1.0" encoding="utf-8"?>
<sst xmlns="http://schemas.openxmlformats.org/spreadsheetml/2006/main" count="1040" uniqueCount="576">
  <si>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</si>
  <si>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</si>
  <si>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</si>
  <si>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</si>
  <si>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</si>
  <si>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</si>
  <si>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</si>
  <si>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</si>
  <si>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</si>
  <si>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</si>
  <si>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</si>
  <si>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</si>
  <si>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</si>
  <si>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</si>
  <si>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</si>
  <si>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</si>
  <si>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</si>
  <si>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</si>
  <si>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</si>
  <si>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</si>
  <si>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</si>
  <si>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</si>
  <si>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</si>
  <si>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</si>
  <si>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</si>
  <si>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</si>
  <si>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</si>
  <si>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</si>
  <si>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</si>
  <si>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</si>
  <si>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</si>
  <si>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</si>
  <si>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</si>
  <si>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</si>
  <si>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</si>
  <si>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</si>
  <si>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</si>
  <si>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</si>
  <si>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</si>
  <si>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</si>
  <si>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</si>
  <si>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</si>
  <si>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</si>
  <si>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</si>
  <si>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</si>
  <si>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</si>
  <si>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</si>
  <si>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</si>
  <si>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</si>
  <si>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</si>
  <si>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</si>
  <si>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</si>
  <si>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</si>
  <si>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</si>
  <si>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</si>
  <si>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</si>
  <si>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</si>
  <si>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</si>
  <si>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</si>
  <si>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</si>
  <si>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</si>
  <si>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</si>
  <si>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</si>
  <si>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</si>
  <si>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</si>
  <si>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</si>
  <si>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</si>
  <si>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</si>
  <si>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</si>
  <si>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</si>
  <si>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</si>
  <si>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</si>
  <si>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</si>
  <si>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</si>
  <si>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</si>
  <si>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</si>
  <si>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</si>
  <si>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</si>
  <si>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</si>
  <si>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</si>
  <si>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長崎県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</si>
  <si>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</si>
  <si>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</si>
  <si>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</si>
  <si>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</si>
  <si>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</si>
  <si>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</si>
  <si>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</si>
  <si>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</si>
  <si>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</si>
  <si>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</si>
  <si>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</si>
  <si>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</si>
  <si>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</si>
  <si>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</si>
  <si>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</si>
  <si>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</si>
  <si>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</si>
  <si>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</si>
  <si>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</si>
  <si>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</si>
  <si>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</si>
  <si>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</si>
  <si>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</si>
  <si>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</si>
  <si>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</si>
  <si>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</si>
  <si>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</si>
  <si>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</si>
  <si>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</si>
  <si>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</si>
  <si>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</si>
  <si>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</si>
  <si>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</si>
  <si>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</si>
  <si>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</si>
  <si>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</si>
  <si>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</si>
  <si>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</si>
  <si>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</si>
  <si>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</si>
  <si>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</si>
  <si>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</si>
  <si>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</si>
  <si>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</si>
  <si>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</si>
  <si>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</si>
  <si>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</si>
  <si>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</si>
  <si>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</si>
  <si>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</si>
  <si>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</si>
  <si>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</si>
  <si>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</si>
  <si>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</si>
  <si>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</si>
  <si>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</si>
  <si>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</si>
  <si>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</si>
  <si>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</si>
  <si>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</si>
  <si>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</si>
  <si>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</si>
  <si>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</si>
  <si>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</si>
  <si>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</si>
  <si>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</si>
  <si>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</si>
  <si>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</si>
  <si>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</si>
  <si>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</si>
  <si>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</si>
  <si>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</si>
  <si>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</si>
  <si>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</si>
  <si>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</si>
  <si>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</si>
  <si>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</si>
  <si>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</si>
  <si>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</si>
  <si>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</si>
  <si>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</si>
  <si>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</si>
  <si>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</si>
  <si>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</si>
  <si>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</si>
  <si>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</si>
  <si>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</si>
  <si>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</si>
  <si>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</si>
  <si>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</si>
  <si>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</si>
  <si>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</si>
  <si>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</si>
  <si>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</si>
  <si>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</si>
  <si>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</si>
  <si>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</si>
  <si>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</si>
  <si>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</si>
  <si>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</si>
  <si>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</si>
  <si>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長崎県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</si>
  <si>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</si>
  <si>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</si>
  <si>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</si>
  <si>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</si>
  <si>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</si>
  <si>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</si>
  <si>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</si>
  <si>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</si>
  <si>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</si>
  <si>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</si>
  <si>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</si>
  <si>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</si>
  <si>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</si>
  <si>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</si>
  <si>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</si>
  <si>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</si>
  <si>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</si>
  <si>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</si>
  <si>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</si>
  <si>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</si>
  <si>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</si>
  <si>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</si>
  <si>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</si>
  <si>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</si>
  <si>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</si>
  <si>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</si>
  <si>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</si>
  <si>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</si>
  <si>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</si>
  <si>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</si>
  <si>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</si>
  <si>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</si>
  <si>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</si>
  <si>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</si>
  <si>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</si>
  <si>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</si>
  <si>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</si>
  <si>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</si>
  <si>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</si>
  <si>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</si>
  <si>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</si>
  <si>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</si>
  <si>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</si>
  <si>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</si>
  <si>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</si>
  <si>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</si>
  <si>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</si>
  <si>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</si>
  <si>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</si>
  <si>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</si>
  <si>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</si>
  <si>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</si>
  <si>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</si>
  <si>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</si>
  <si>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</si>
  <si>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</si>
  <si>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</si>
  <si>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</si>
  <si>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</si>
  <si>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</si>
  <si>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</si>
  <si>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</si>
  <si>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</si>
  <si>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</si>
  <si>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</si>
  <si>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</si>
  <si>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</si>
  <si>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</si>
  <si>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</si>
  <si>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</si>
  <si>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</si>
  <si>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</si>
  <si>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</si>
  <si>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</si>
  <si>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</si>
  <si>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</si>
  <si>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</si>
  <si>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</si>
  <si>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</si>
  <si>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</si>
  <si>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</si>
  <si>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</si>
  <si>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</si>
  <si>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</si>
  <si>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</si>
  <si>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</si>
  <si>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</si>
  <si>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</si>
  <si>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</si>
  <si>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</si>
  <si>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</si>
  <si>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</si>
  <si>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</si>
  <si>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</si>
  <si>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</si>
  <si>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</si>
  <si>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</si>
  <si>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</si>
  <si>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</si>
  <si>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</si>
  <si>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</si>
  <si>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</si>
  <si>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</si>
  <si>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</si>
  <si>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</si>
  <si>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</si>
  <si>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</si>
  <si>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</si>
  <si>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</si>
  <si>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</si>
  <si>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</si>
  <si>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</si>
  <si>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</si>
  <si>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</si>
  <si>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</si>
  <si>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</si>
  <si>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</si>
  <si>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</si>
  <si>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</si>
  <si>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</si>
  <si>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</si>
  <si>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</si>
  <si>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</si>
  <si>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</si>
  <si>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</si>
  <si>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</si>
  <si>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</si>
  <si>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</si>
  <si>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</si>
  <si>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</si>
  <si>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</si>
  <si>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</si>
  <si>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</si>
  <si>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</si>
  <si>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</si>
  <si>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</si>
  <si>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</si>
  <si>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</si>
  <si>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</si>
  <si>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</si>
  <si>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</si>
  <si>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</si>
  <si>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</si>
  <si>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</si>
  <si>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</si>
  <si>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</si>
  <si>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</si>
  <si>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</si>
  <si>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</si>
  <si>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</si>
  <si>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</si>
  <si>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長崎県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</si>
  <si>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</si>
  <si>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</si>
  <si>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</si>
  <si>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</si>
  <si>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</si>
  <si>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</si>
  <si>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</si>
  <si>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</si>
  <si>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</si>
  <si>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</si>
  <si>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</si>
  <si>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</si>
  <si>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</si>
  <si>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</si>
  <si>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</si>
  <si>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</si>
  <si>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</si>
  <si>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</si>
  <si>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</si>
  <si>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</si>
  <si>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</si>
  <si>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農業改良資金特別会計</t>
    <phoneticPr fontId="3"/>
  </si>
  <si>
    <t>県営林特別会計</t>
    <phoneticPr fontId="3"/>
  </si>
  <si>
    <t>小規模企業者等設備導入資金特別会計</t>
    <phoneticPr fontId="3"/>
  </si>
  <si>
    <t>用地特別会計</t>
    <phoneticPr fontId="3"/>
  </si>
  <si>
    <t>林業改善資金特別会計</t>
    <phoneticPr fontId="3"/>
  </si>
  <si>
    <t>庁用管理特別会計</t>
    <phoneticPr fontId="3"/>
  </si>
  <si>
    <t>沿岸漁業改善資金特別会計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</si>
  <si>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</si>
  <si>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</si>
  <si>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</si>
  <si>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</si>
  <si>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</si>
  <si>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</si>
  <si>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</si>
  <si>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</si>
  <si>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</si>
  <si>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</si>
  <si>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</si>
  <si>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</si>
  <si>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</si>
  <si>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</si>
  <si>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</si>
  <si>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交通事業会計</t>
    <phoneticPr fontId="3"/>
  </si>
  <si>
    <t>法適用企業</t>
    <phoneticPr fontId="3"/>
  </si>
  <si>
    <t>流域下水道事業会計</t>
    <phoneticPr fontId="3"/>
  </si>
  <si>
    <t>長崎魚市場特別会計</t>
    <phoneticPr fontId="3"/>
  </si>
  <si>
    <t>法非適用企業</t>
    <phoneticPr fontId="3"/>
  </si>
  <si>
    <t>港湾施設整備特別会計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</si>
  <si>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</si>
  <si>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</si>
  <si>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</si>
  <si>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</si>
  <si>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</si>
  <si>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</si>
  <si>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</si>
  <si>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</si>
  <si>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</si>
  <si>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</si>
  <si>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</si>
  <si>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</si>
  <si>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</si>
  <si>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</si>
  <si>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</si>
  <si>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</si>
  <si>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</si>
  <si>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</si>
  <si>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</si>
  <si>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</si>
  <si>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</si>
  <si>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</si>
  <si>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</si>
  <si>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</si>
  <si>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</si>
  <si>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</si>
  <si>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</si>
  <si>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</si>
  <si>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</si>
  <si>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</si>
  <si>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</si>
  <si>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</si>
  <si>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</si>
  <si>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</si>
  <si>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</si>
  <si>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</si>
  <si>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</si>
  <si>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</si>
  <si>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</si>
  <si>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</si>
  <si>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</si>
  <si>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</si>
  <si>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</si>
  <si>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</si>
  <si>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</si>
  <si>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</si>
  <si>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</si>
  <si>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</si>
  <si>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</si>
  <si>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</si>
  <si>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</si>
  <si>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</si>
  <si>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</si>
  <si>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</si>
  <si>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</si>
  <si>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</si>
  <si>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</si>
  <si>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</si>
  <si>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</si>
  <si>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</si>
  <si>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</si>
  <si>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</si>
  <si>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</si>
  <si>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</si>
  <si>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</si>
  <si>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</si>
  <si>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</si>
  <si>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</si>
  <si>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</si>
  <si>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</si>
  <si>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</si>
  <si>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</si>
  <si>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</si>
  <si>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</si>
  <si>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</si>
  <si>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</si>
  <si>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</si>
  <si>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</si>
  <si>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</si>
  <si>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</si>
  <si>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</si>
  <si>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</si>
  <si>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</si>
  <si>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</si>
  <si>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</si>
  <si>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</si>
  <si>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</si>
  <si>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</si>
  <si>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</si>
  <si>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</si>
  <si>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</si>
  <si>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</si>
  <si>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</si>
  <si>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</si>
  <si>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</si>
  <si>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</si>
  <si>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</si>
  <si>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</si>
  <si>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</si>
  <si>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</si>
  <si>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</si>
  <si>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</si>
  <si>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</si>
  <si>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</si>
  <si>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</si>
  <si>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</si>
  <si>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</si>
  <si>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</si>
  <si>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</si>
  <si>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</si>
  <si>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</si>
  <si>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</si>
  <si>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</si>
  <si>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</si>
  <si>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</si>
  <si>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</si>
  <si>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</si>
  <si>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</si>
  <si>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</si>
  <si>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</si>
  <si>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</si>
  <si>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</si>
  <si>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</si>
  <si>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</si>
  <si>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</si>
  <si>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</si>
  <si>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</si>
  <si>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</si>
  <si>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</si>
  <si>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</si>
  <si>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</si>
  <si>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</si>
  <si>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0.79</t>
  </si>
  <si>
    <t>▲ 0.92</t>
  </si>
  <si>
    <t>▲ 0.85</t>
  </si>
  <si>
    <t>港湾施設整備特別会計</t>
  </si>
  <si>
    <t>国民健康保険特別会計</t>
  </si>
  <si>
    <t>一般会計</t>
  </si>
  <si>
    <t>流域下水道事業会計</t>
  </si>
  <si>
    <t>交通事業会計</t>
  </si>
  <si>
    <t>庁用管理特別会計</t>
  </si>
  <si>
    <t>県営林特別会計</t>
  </si>
  <si>
    <t>用地特別会計</t>
  </si>
  <si>
    <t>その他会計（赤字）</t>
  </si>
  <si>
    <t>その他会計（黒字）</t>
  </si>
  <si>
    <t>（百万円）</t>
    <phoneticPr fontId="2"/>
  </si>
  <si>
    <t>R02</t>
    <phoneticPr fontId="2"/>
  </si>
  <si>
    <t>R03</t>
    <phoneticPr fontId="2"/>
  </si>
  <si>
    <t>R04</t>
    <phoneticPr fontId="2"/>
  </si>
  <si>
    <t>R05</t>
    <phoneticPr fontId="2"/>
  </si>
  <si>
    <t>R06</t>
    <phoneticPr fontId="2"/>
  </si>
  <si>
    <t>長崎県病院企業団</t>
    <phoneticPr fontId="2"/>
  </si>
  <si>
    <t>有明海自動車航送船組合</t>
    <phoneticPr fontId="2"/>
  </si>
  <si>
    <t>（公財）ながさき地域政策研究所</t>
    <rPh sb="1" eb="2">
      <t>コウ</t>
    </rPh>
    <rPh sb="2" eb="3">
      <t>ザイ</t>
    </rPh>
    <phoneticPr fontId="0"/>
  </si>
  <si>
    <t>（地独）長崎県公立大学法人</t>
    <rPh sb="1" eb="2">
      <t>チ</t>
    </rPh>
    <rPh sb="2" eb="3">
      <t>ドク</t>
    </rPh>
    <phoneticPr fontId="0"/>
  </si>
  <si>
    <t>長崎空港ビルディング㈱</t>
  </si>
  <si>
    <t>長崎国際航空貨物ターミナル㈱</t>
  </si>
  <si>
    <t>（公財）長崎ミュージアム振興財団</t>
    <rPh sb="1" eb="2">
      <t>コウ</t>
    </rPh>
    <rPh sb="2" eb="3">
      <t>ザイ</t>
    </rPh>
    <phoneticPr fontId="0"/>
  </si>
  <si>
    <t>（公財）長崎県国際交流協会　</t>
    <rPh sb="1" eb="2">
      <t>コウ</t>
    </rPh>
    <rPh sb="2" eb="3">
      <t>ザイ</t>
    </rPh>
    <phoneticPr fontId="0"/>
  </si>
  <si>
    <t>（公財）県民ボランティア振興基金</t>
    <rPh sb="1" eb="2">
      <t>コウ</t>
    </rPh>
    <rPh sb="2" eb="3">
      <t>ザイ</t>
    </rPh>
    <phoneticPr fontId="0"/>
  </si>
  <si>
    <t>（公財）長崎県食鳥肉衛生協会</t>
    <rPh sb="1" eb="2">
      <t>コウ</t>
    </rPh>
    <rPh sb="2" eb="3">
      <t>ザイ</t>
    </rPh>
    <phoneticPr fontId="0"/>
  </si>
  <si>
    <t>（一財）長崎県浄化槽協会</t>
    <rPh sb="1" eb="2">
      <t>イチ</t>
    </rPh>
    <rPh sb="2" eb="3">
      <t>ザイ</t>
    </rPh>
    <phoneticPr fontId="0"/>
  </si>
  <si>
    <t>（公財）長崎県すこやか長寿財団</t>
    <rPh sb="1" eb="2">
      <t>コウ</t>
    </rPh>
    <rPh sb="2" eb="3">
      <t>ザイ</t>
    </rPh>
    <phoneticPr fontId="0"/>
  </si>
  <si>
    <t>（公財）長崎県産業振興財団</t>
    <rPh sb="1" eb="2">
      <t>コウ</t>
    </rPh>
    <rPh sb="2" eb="3">
      <t>ザイ</t>
    </rPh>
    <phoneticPr fontId="0"/>
  </si>
  <si>
    <t>（公財）長崎県産炭地域振興財団</t>
    <rPh sb="1" eb="2">
      <t>コウ</t>
    </rPh>
    <rPh sb="2" eb="3">
      <t>ザイ</t>
    </rPh>
    <phoneticPr fontId="0"/>
  </si>
  <si>
    <t>（株）長崎県漁業公社</t>
    <rPh sb="1" eb="2">
      <t>カブ</t>
    </rPh>
    <phoneticPr fontId="2"/>
  </si>
  <si>
    <t>（公財）有明海水産振興基金</t>
    <rPh sb="1" eb="2">
      <t>コウ</t>
    </rPh>
    <rPh sb="2" eb="3">
      <t>ザイ</t>
    </rPh>
    <phoneticPr fontId="0"/>
  </si>
  <si>
    <t>（公財）五島栽培漁業振興公社</t>
    <rPh sb="1" eb="2">
      <t>コウ</t>
    </rPh>
    <rPh sb="2" eb="3">
      <t>ザイ</t>
    </rPh>
    <phoneticPr fontId="0"/>
  </si>
  <si>
    <t>（公財）壱岐栽培漁業振興公社</t>
    <rPh sb="1" eb="2">
      <t>コウ</t>
    </rPh>
    <rPh sb="2" eb="3">
      <t>ザイ</t>
    </rPh>
    <phoneticPr fontId="0"/>
  </si>
  <si>
    <t>（公財）西彼海区栽培漁業推進基金</t>
    <rPh sb="1" eb="2">
      <t>コウ</t>
    </rPh>
    <rPh sb="2" eb="3">
      <t>ザイ</t>
    </rPh>
    <phoneticPr fontId="0"/>
  </si>
  <si>
    <t>（公財）対馬栽培漁業振興公社</t>
  </si>
  <si>
    <t>（公財）橘湾栽培漁業推進基金</t>
    <rPh sb="1" eb="2">
      <t>ザイ</t>
    </rPh>
    <phoneticPr fontId="0"/>
  </si>
  <si>
    <t>（公財）伊万里湾栽培漁業推進基金</t>
  </si>
  <si>
    <t>（公財）長崎県農林水産業担い手育成基金</t>
    <rPh sb="1" eb="2">
      <t>コウ</t>
    </rPh>
    <rPh sb="2" eb="3">
      <t>ザイ</t>
    </rPh>
    <phoneticPr fontId="0"/>
  </si>
  <si>
    <t>（公財）長崎県農業振興公社</t>
    <rPh sb="1" eb="2">
      <t>コウ</t>
    </rPh>
    <rPh sb="2" eb="3">
      <t>ザイ</t>
    </rPh>
    <phoneticPr fontId="0"/>
  </si>
  <si>
    <t>（株）エヌ</t>
    <rPh sb="1" eb="2">
      <t>カブ</t>
    </rPh>
    <phoneticPr fontId="2"/>
  </si>
  <si>
    <t>（公財）長崎県園芸振興基金協会</t>
    <rPh sb="1" eb="2">
      <t>コウ</t>
    </rPh>
    <rPh sb="2" eb="3">
      <t>ザイ</t>
    </rPh>
    <phoneticPr fontId="0"/>
  </si>
  <si>
    <t>（公財）諫早湾地域振興基金</t>
    <rPh sb="1" eb="2">
      <t>コウ</t>
    </rPh>
    <rPh sb="2" eb="3">
      <t>ザイ</t>
    </rPh>
    <phoneticPr fontId="0"/>
  </si>
  <si>
    <t>（公社）長崎県林業公社</t>
    <rPh sb="1" eb="2">
      <t>コウ</t>
    </rPh>
    <rPh sb="2" eb="3">
      <t>シャ</t>
    </rPh>
    <phoneticPr fontId="0"/>
  </si>
  <si>
    <t>（公財）長崎県建設技術研究センター</t>
    <rPh sb="1" eb="2">
      <t>コウ</t>
    </rPh>
    <rPh sb="2" eb="3">
      <t>ザイ</t>
    </rPh>
    <phoneticPr fontId="0"/>
  </si>
  <si>
    <t>（特）長崎県道路公社</t>
    <rPh sb="1" eb="2">
      <t>トク</t>
    </rPh>
    <phoneticPr fontId="0"/>
  </si>
  <si>
    <t>（一財）石木ダム地域振興対策基金</t>
    <rPh sb="1" eb="2">
      <t>イチ</t>
    </rPh>
    <rPh sb="2" eb="3">
      <t>ザイ</t>
    </rPh>
    <phoneticPr fontId="0"/>
  </si>
  <si>
    <t>（特）長崎県住宅供給公社</t>
    <rPh sb="1" eb="2">
      <t>トク</t>
    </rPh>
    <phoneticPr fontId="0"/>
  </si>
  <si>
    <t>（特）長崎県土地開発公社</t>
    <rPh sb="1" eb="2">
      <t>トク</t>
    </rPh>
    <phoneticPr fontId="0"/>
  </si>
  <si>
    <t>（株）長崎県営バス観光</t>
    <rPh sb="1" eb="2">
      <t>カブ</t>
    </rPh>
    <phoneticPr fontId="2"/>
  </si>
  <si>
    <t>（公財）長崎県育英会</t>
    <rPh sb="1" eb="2">
      <t>コウ</t>
    </rPh>
    <rPh sb="2" eb="3">
      <t>ザイ</t>
    </rPh>
    <phoneticPr fontId="0"/>
  </si>
  <si>
    <t>（公財）長崎県暴力追放運動推進センター</t>
    <rPh sb="1" eb="2">
      <t>コウ</t>
    </rPh>
    <rPh sb="2" eb="3">
      <t>ザイ</t>
    </rPh>
    <phoneticPr fontId="0"/>
  </si>
  <si>
    <t>地域医療介護総合確保基金</t>
    <rPh sb="0" eb="6">
      <t>チイキイリョウカイゴ</t>
    </rPh>
    <rPh sb="6" eb="10">
      <t>ソウゴウカクホ</t>
    </rPh>
    <rPh sb="10" eb="12">
      <t>キキン</t>
    </rPh>
    <phoneticPr fontId="3"/>
  </si>
  <si>
    <t>災害基金</t>
    <rPh sb="0" eb="4">
      <t>サイガイキキン</t>
    </rPh>
    <phoneticPr fontId="3"/>
  </si>
  <si>
    <t>産業文化振興基金</t>
    <rPh sb="0" eb="2">
      <t>サンギョウ</t>
    </rPh>
    <rPh sb="2" eb="4">
      <t>ブンカ</t>
    </rPh>
    <rPh sb="4" eb="6">
      <t>シンコウ</t>
    </rPh>
    <rPh sb="6" eb="8">
      <t>キキン</t>
    </rPh>
    <phoneticPr fontId="3"/>
  </si>
  <si>
    <t>退職基金</t>
    <rPh sb="0" eb="4">
      <t>タイショクキキン</t>
    </rPh>
    <phoneticPr fontId="3"/>
  </si>
  <si>
    <t>新型コロナ対応資金繰り支援基金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</si>
</sst>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CEAC-471D-B14D-D112C8A847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115656</c:v>
                </c:pt>
                <c:pt idx="1">
                  <c:v>125365</c:v>
                </c:pt>
                <c:pt idx="2">
                  <c:v>115636</c:v>
                </c:pt>
                <c:pt idx="3">
                  <c:v>121405</c:v>
                </c:pt>
                <c:pt idx="4">
                  <c:v>121355</c:v>
                </c:pt>
              </c:numCache>
            </c:numRef>
          </c:val>
          <c:smooth val="0"/>
          <c:extLst>
            <c:ext xmlns:c16="http://schemas.microsoft.com/office/drawing/2014/chart" uri="{C3380CC4-5D6E-409C-BE32-E72D297353CC}">
              <c16:uniqueId val="{00000001-CEAC-471D-B14D-D112C8A847C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30000"/>
          <c:min val="11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0.25</c:v>
                </c:pt>
                <c:pt idx="1">
                  <c:v>0.19</c:v>
                </c:pt>
                <c:pt idx="2">
                  <c:v>0.33</c:v>
                </c:pt>
                <c:pt idx="3">
                  <c:v>0.28000000000000003</c:v>
                </c:pt>
                <c:pt idx="4">
                  <c:v>0.28999999999999998</c:v>
                </c:pt>
              </c:numCache>
            </c:numRef>
          </c:val>
          <c:extLst>
            <c:ext xmlns:c16="http://schemas.microsoft.com/office/drawing/2014/chart" uri="{C3380CC4-5D6E-409C-BE32-E72D297353CC}">
              <c16:uniqueId val="{00000000-2287-4938-8B2C-690946F40D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1.98</c:v>
                </c:pt>
                <c:pt idx="1">
                  <c:v>5.03</c:v>
                </c:pt>
                <c:pt idx="2">
                  <c:v>4.25</c:v>
                </c:pt>
                <c:pt idx="3">
                  <c:v>3.39</c:v>
                </c:pt>
                <c:pt idx="4">
                  <c:v>2.46</c:v>
                </c:pt>
              </c:numCache>
            </c:numRef>
          </c:val>
          <c:extLst>
            <c:ext xmlns:c16="http://schemas.microsoft.com/office/drawing/2014/chart" uri="{C3380CC4-5D6E-409C-BE32-E72D297353CC}">
              <c16:uniqueId val="{00000001-2287-4938-8B2C-690946F40D04}"/>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0.05</c:v>
                </c:pt>
                <c:pt idx="1">
                  <c:v>3.06</c:v>
                </c:pt>
                <c:pt idx="2">
                  <c:v>-0.79</c:v>
                </c:pt>
                <c:pt idx="3">
                  <c:v>-0.92</c:v>
                </c:pt>
                <c:pt idx="4">
                  <c:v>-0.85</c:v>
                </c:pt>
              </c:numCache>
            </c:numRef>
          </c:val>
          <c:smooth val="0"/>
          <c:extLst>
            <c:ext xmlns:c16="http://schemas.microsoft.com/office/drawing/2014/chart" uri="{C3380CC4-5D6E-409C-BE32-E72D297353CC}">
              <c16:uniqueId val="{00000002-2287-4938-8B2C-690946F40D04}"/>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863-4060-9D00-6560326BD1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63-4060-9D00-6560326BD185}"/>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863-4060-9D00-6560326BD185}"/>
            </c:ext>
          </c:extLst>
        </c:ser>
        <c:ser>
          <c:idx val="3"/>
          <c:order val="3"/>
          <c:tx>
            <c:strRef>
              <c:f>データシート!$A$30</c:f>
              <c:strCache>
                <c:ptCount val="1"/>
                <c:pt idx="0">
                  <c:v>県営林特別会計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863-4060-9D00-6560326BD185}"/>
            </c:ext>
          </c:extLst>
        </c:ser>
        <c:ser>
          <c:idx val="4"/>
          <c:order val="4"/>
          <c:tx>
            <c:strRef>
              <c:f>データシート!$A$31</c:f>
              <c:strCache>
                <c:ptCount val="1"/>
                <c:pt idx="0">
                  <c:v>庁用管理特別会計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863-4060-9D00-6560326BD185}"/>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0863-4060-9D00-6560326BD185}"/>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0.09</c:v>
                </c:pt>
                <c:pt idx="4">
                  <c:v>#N/A</c:v>
                </c:pt>
                <c:pt idx="5">
                  <c:v>0.14000000000000001</c:v>
                </c:pt>
                <c:pt idx="6">
                  <c:v>#N/A</c:v>
                </c:pt>
                <c:pt idx="7">
                  <c:v>0.16</c:v>
                </c:pt>
                <c:pt idx="8">
                  <c:v>#N/A</c:v>
                </c:pt>
                <c:pt idx="9">
                  <c:v>0.19</c:v>
                </c:pt>
              </c:numCache>
            </c:numRef>
          </c:val>
          <c:extLst>
            <c:ext xmlns:c16="http://schemas.microsoft.com/office/drawing/2014/chart" uri="{C3380CC4-5D6E-409C-BE32-E72D297353CC}">
              <c16:uniqueId val="{00000006-0863-4060-9D00-6560326BD18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0.25</c:v>
                </c:pt>
                <c:pt idx="2">
                  <c:v>#N/A</c:v>
                </c:pt>
                <c:pt idx="3">
                  <c:v>0.18</c:v>
                </c:pt>
                <c:pt idx="4">
                  <c:v>#N/A</c:v>
                </c:pt>
                <c:pt idx="5">
                  <c:v>0.33</c:v>
                </c:pt>
                <c:pt idx="6">
                  <c:v>#N/A</c:v>
                </c:pt>
                <c:pt idx="7">
                  <c:v>0.27</c:v>
                </c:pt>
                <c:pt idx="8">
                  <c:v>#N/A</c:v>
                </c:pt>
                <c:pt idx="9">
                  <c:v>0.28000000000000003</c:v>
                </c:pt>
              </c:numCache>
            </c:numRef>
          </c:val>
          <c:extLst>
            <c:ext xmlns:c16="http://schemas.microsoft.com/office/drawing/2014/chart" uri="{C3380CC4-5D6E-409C-BE32-E72D297353CC}">
              <c16:uniqueId val="{00000007-0863-4060-9D00-6560326BD18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1.91</c:v>
                </c:pt>
                <c:pt idx="2">
                  <c:v>#N/A</c:v>
                </c:pt>
                <c:pt idx="3">
                  <c:v>1.28</c:v>
                </c:pt>
                <c:pt idx="4">
                  <c:v>#N/A</c:v>
                </c:pt>
                <c:pt idx="5">
                  <c:v>0.56999999999999995</c:v>
                </c:pt>
                <c:pt idx="6">
                  <c:v>#N/A</c:v>
                </c:pt>
                <c:pt idx="7">
                  <c:v>0.65</c:v>
                </c:pt>
                <c:pt idx="8">
                  <c:v>#N/A</c:v>
                </c:pt>
                <c:pt idx="9">
                  <c:v>0.71</c:v>
                </c:pt>
              </c:numCache>
            </c:numRef>
          </c:val>
          <c:extLst>
            <c:ext xmlns:c16="http://schemas.microsoft.com/office/drawing/2014/chart" uri="{C3380CC4-5D6E-409C-BE32-E72D297353CC}">
              <c16:uniqueId val="{00000008-0863-4060-9D00-6560326BD185}"/>
            </c:ext>
          </c:extLst>
        </c:ser>
        <c:ser>
          <c:idx val="9"/>
          <c:order val="9"/>
          <c:tx>
            <c:strRef>
              <c:f>データシート!$A$36</c:f>
              <c:strCache>
                <c:ptCount val="1"/>
                <c:pt idx="0">
                  <c:v>港湾施設整備特別会計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0.95</c:v>
                </c:pt>
                <c:pt idx="2">
                  <c:v>#N/A</c:v>
                </c:pt>
                <c:pt idx="3">
                  <c:v>1.36</c:v>
                </c:pt>
                <c:pt idx="4">
                  <c:v>#N/A</c:v>
                </c:pt>
                <c:pt idx="5">
                  <c:v>1.41</c:v>
                </c:pt>
                <c:pt idx="6">
                  <c:v>#N/A</c:v>
                </c:pt>
                <c:pt idx="7">
                  <c:v>1.26</c:v>
                </c:pt>
                <c:pt idx="8">
                  <c:v>#N/A</c:v>
                </c:pt>
                <c:pt idx="9">
                  <c:v>1.24</c:v>
                </c:pt>
              </c:numCache>
            </c:numRef>
          </c:val>
          <c:extLst>
            <c:ext xmlns:c16="http://schemas.microsoft.com/office/drawing/2014/chart" uri="{C3380CC4-5D6E-409C-BE32-E72D297353CC}">
              <c16:uniqueId val="{00000009-0863-4060-9D00-6560326BD18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65902</c:v>
                </c:pt>
                <c:pt idx="5">
                  <c:v>62551</c:v>
                </c:pt>
                <c:pt idx="8">
                  <c:v>60487</c:v>
                </c:pt>
                <c:pt idx="11">
                  <c:v>58701</c:v>
                </c:pt>
                <c:pt idx="14">
                  <c:v>56843</c:v>
                </c:pt>
              </c:numCache>
            </c:numRef>
          </c:val>
          <c:extLst>
            <c:ext xmlns:c16="http://schemas.microsoft.com/office/drawing/2014/chart" uri="{C3380CC4-5D6E-409C-BE32-E72D297353CC}">
              <c16:uniqueId val="{00000000-F9FC-49A3-AA4C-E535CE1F2D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FC-49A3-AA4C-E535CE1F2D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222</c:v>
                </c:pt>
                <c:pt idx="3">
                  <c:v>239</c:v>
                </c:pt>
                <c:pt idx="6">
                  <c:v>102</c:v>
                </c:pt>
                <c:pt idx="9">
                  <c:v>123</c:v>
                </c:pt>
                <c:pt idx="12">
                  <c:v>112</c:v>
                </c:pt>
              </c:numCache>
            </c:numRef>
          </c:val>
          <c:extLst>
            <c:ext xmlns:c16="http://schemas.microsoft.com/office/drawing/2014/chart" uri="{C3380CC4-5D6E-409C-BE32-E72D297353CC}">
              <c16:uniqueId val="{00000002-F9FC-49A3-AA4C-E535CE1F2D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843</c:v>
                </c:pt>
                <c:pt idx="3">
                  <c:v>817</c:v>
                </c:pt>
                <c:pt idx="6">
                  <c:v>894</c:v>
                </c:pt>
                <c:pt idx="9">
                  <c:v>846</c:v>
                </c:pt>
                <c:pt idx="12">
                  <c:v>855</c:v>
                </c:pt>
              </c:numCache>
            </c:numRef>
          </c:val>
          <c:extLst>
            <c:ext xmlns:c16="http://schemas.microsoft.com/office/drawing/2014/chart" uri="{C3380CC4-5D6E-409C-BE32-E72D297353CC}">
              <c16:uniqueId val="{00000003-F9FC-49A3-AA4C-E535CE1F2D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551</c:v>
                </c:pt>
                <c:pt idx="3">
                  <c:v>429</c:v>
                </c:pt>
                <c:pt idx="6">
                  <c:v>393</c:v>
                </c:pt>
                <c:pt idx="9">
                  <c:v>236</c:v>
                </c:pt>
                <c:pt idx="12">
                  <c:v>99</c:v>
                </c:pt>
              </c:numCache>
            </c:numRef>
          </c:val>
          <c:extLst>
            <c:ext xmlns:c16="http://schemas.microsoft.com/office/drawing/2014/chart" uri="{C3380CC4-5D6E-409C-BE32-E72D297353CC}">
              <c16:uniqueId val="{00000004-F9FC-49A3-AA4C-E535CE1F2D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4000</c:v>
                </c:pt>
                <c:pt idx="3">
                  <c:v>4667</c:v>
                </c:pt>
                <c:pt idx="6">
                  <c:v>5448</c:v>
                </c:pt>
                <c:pt idx="9">
                  <c:v>5782</c:v>
                </c:pt>
                <c:pt idx="12">
                  <c:v>6182</c:v>
                </c:pt>
              </c:numCache>
            </c:numRef>
          </c:val>
          <c:extLst>
            <c:ext xmlns:c16="http://schemas.microsoft.com/office/drawing/2014/chart" uri="{C3380CC4-5D6E-409C-BE32-E72D297353CC}">
              <c16:uniqueId val="{00000005-F9FC-49A3-AA4C-E535CE1F2D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FC-49A3-AA4C-E535CE1F2D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95163</c:v>
                </c:pt>
                <c:pt idx="3">
                  <c:v>90398</c:v>
                </c:pt>
                <c:pt idx="6">
                  <c:v>88391</c:v>
                </c:pt>
                <c:pt idx="9">
                  <c:v>90537</c:v>
                </c:pt>
                <c:pt idx="12">
                  <c:v>90893</c:v>
                </c:pt>
              </c:numCache>
            </c:numRef>
          </c:val>
          <c:extLst>
            <c:ext xmlns:c16="http://schemas.microsoft.com/office/drawing/2014/chart" uri="{C3380CC4-5D6E-409C-BE32-E72D297353CC}">
              <c16:uniqueId val="{00000007-F9FC-49A3-AA4C-E535CE1F2DA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34877</c:v>
                </c:pt>
                <c:pt idx="2">
                  <c:v>#N/A</c:v>
                </c:pt>
                <c:pt idx="3">
                  <c:v>#N/A</c:v>
                </c:pt>
                <c:pt idx="4">
                  <c:v>33999</c:v>
                </c:pt>
                <c:pt idx="5">
                  <c:v>#N/A</c:v>
                </c:pt>
                <c:pt idx="6">
                  <c:v>#N/A</c:v>
                </c:pt>
                <c:pt idx="7">
                  <c:v>34741</c:v>
                </c:pt>
                <c:pt idx="8">
                  <c:v>#N/A</c:v>
                </c:pt>
                <c:pt idx="9">
                  <c:v>#N/A</c:v>
                </c:pt>
                <c:pt idx="10">
                  <c:v>38823</c:v>
                </c:pt>
                <c:pt idx="11">
                  <c:v>#N/A</c:v>
                </c:pt>
                <c:pt idx="12">
                  <c:v>#N/A</c:v>
                </c:pt>
                <c:pt idx="13">
                  <c:v>41298</c:v>
                </c:pt>
                <c:pt idx="14">
                  <c:v>#N/A</c:v>
                </c:pt>
              </c:numCache>
            </c:numRef>
          </c:val>
          <c:smooth val="0"/>
          <c:extLst>
            <c:ext xmlns:c16="http://schemas.microsoft.com/office/drawing/2014/chart" uri="{C3380CC4-5D6E-409C-BE32-E72D297353CC}">
              <c16:uniqueId val="{00000008-F9FC-49A3-AA4C-E535CE1F2DA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751450</c:v>
                </c:pt>
                <c:pt idx="5">
                  <c:v>753953</c:v>
                </c:pt>
                <c:pt idx="8">
                  <c:v>734932</c:v>
                </c:pt>
                <c:pt idx="11">
                  <c:v>716240</c:v>
                </c:pt>
                <c:pt idx="14">
                  <c:v>694171</c:v>
                </c:pt>
              </c:numCache>
            </c:numRef>
          </c:val>
          <c:extLst>
            <c:ext xmlns:c16="http://schemas.microsoft.com/office/drawing/2014/chart" uri="{C3380CC4-5D6E-409C-BE32-E72D297353CC}">
              <c16:uniqueId val="{00000000-B5E9-4B0E-A7A5-AF575F51C6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7748</c:v>
                </c:pt>
                <c:pt idx="5">
                  <c:v>7665</c:v>
                </c:pt>
                <c:pt idx="8">
                  <c:v>7439</c:v>
                </c:pt>
                <c:pt idx="11">
                  <c:v>7228</c:v>
                </c:pt>
                <c:pt idx="14">
                  <c:v>7031</c:v>
                </c:pt>
              </c:numCache>
            </c:numRef>
          </c:val>
          <c:extLst>
            <c:ext xmlns:c16="http://schemas.microsoft.com/office/drawing/2014/chart" uri="{C3380CC4-5D6E-409C-BE32-E72D297353CC}">
              <c16:uniqueId val="{00000001-B5E9-4B0E-A7A5-AF575F51C6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56103</c:v>
                </c:pt>
                <c:pt idx="5">
                  <c:v>81198</c:v>
                </c:pt>
                <c:pt idx="8">
                  <c:v>94311</c:v>
                </c:pt>
                <c:pt idx="11">
                  <c:v>99981</c:v>
                </c:pt>
                <c:pt idx="14">
                  <c:v>101940</c:v>
                </c:pt>
              </c:numCache>
            </c:numRef>
          </c:val>
          <c:extLst>
            <c:ext xmlns:c16="http://schemas.microsoft.com/office/drawing/2014/chart" uri="{C3380CC4-5D6E-409C-BE32-E72D297353CC}">
              <c16:uniqueId val="{00000002-B5E9-4B0E-A7A5-AF575F51C6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E9-4B0E-A7A5-AF575F51C6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E9-4B0E-A7A5-AF575F51C6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1724</c:v>
                </c:pt>
                <c:pt idx="3">
                  <c:v>1977</c:v>
                </c:pt>
                <c:pt idx="6">
                  <c:v>1832</c:v>
                </c:pt>
                <c:pt idx="9">
                  <c:v>1688</c:v>
                </c:pt>
                <c:pt idx="12">
                  <c:v>1542</c:v>
                </c:pt>
              </c:numCache>
            </c:numRef>
          </c:val>
          <c:extLst>
            <c:ext xmlns:c16="http://schemas.microsoft.com/office/drawing/2014/chart" uri="{C3380CC4-5D6E-409C-BE32-E72D297353CC}">
              <c16:uniqueId val="{00000005-B5E9-4B0E-A7A5-AF575F51C6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160238</c:v>
                </c:pt>
                <c:pt idx="3">
                  <c:v>156586</c:v>
                </c:pt>
                <c:pt idx="6">
                  <c:v>158428</c:v>
                </c:pt>
                <c:pt idx="9">
                  <c:v>154303</c:v>
                </c:pt>
                <c:pt idx="12">
                  <c:v>154858</c:v>
                </c:pt>
              </c:numCache>
            </c:numRef>
          </c:val>
          <c:extLst>
            <c:ext xmlns:c16="http://schemas.microsoft.com/office/drawing/2014/chart" uri="{C3380CC4-5D6E-409C-BE32-E72D297353CC}">
              <c16:uniqueId val="{00000006-B5E9-4B0E-A7A5-AF575F51C6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6065</c:v>
                </c:pt>
                <c:pt idx="3">
                  <c:v>6128</c:v>
                </c:pt>
                <c:pt idx="6">
                  <c:v>5525</c:v>
                </c:pt>
                <c:pt idx="9">
                  <c:v>5038</c:v>
                </c:pt>
                <c:pt idx="12">
                  <c:v>4670</c:v>
                </c:pt>
              </c:numCache>
            </c:numRef>
          </c:val>
          <c:extLst>
            <c:ext xmlns:c16="http://schemas.microsoft.com/office/drawing/2014/chart" uri="{C3380CC4-5D6E-409C-BE32-E72D297353CC}">
              <c16:uniqueId val="{00000007-B5E9-4B0E-A7A5-AF575F51C6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4458</c:v>
                </c:pt>
                <c:pt idx="3">
                  <c:v>3799</c:v>
                </c:pt>
                <c:pt idx="6">
                  <c:v>4164</c:v>
                </c:pt>
                <c:pt idx="9">
                  <c:v>3228</c:v>
                </c:pt>
                <c:pt idx="12">
                  <c:v>2240</c:v>
                </c:pt>
              </c:numCache>
            </c:numRef>
          </c:val>
          <c:extLst>
            <c:ext xmlns:c16="http://schemas.microsoft.com/office/drawing/2014/chart" uri="{C3380CC4-5D6E-409C-BE32-E72D297353CC}">
              <c16:uniqueId val="{00000008-B5E9-4B0E-A7A5-AF575F51C6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c:v>
                </c:pt>
                <c:pt idx="3">
                  <c:v>14</c:v>
                </c:pt>
                <c:pt idx="6">
                  <c:v>0</c:v>
                </c:pt>
                <c:pt idx="9">
                  <c:v>0</c:v>
                </c:pt>
                <c:pt idx="12">
                  <c:v>0</c:v>
                </c:pt>
              </c:numCache>
            </c:numRef>
          </c:val>
          <c:extLst>
            <c:ext xmlns:c16="http://schemas.microsoft.com/office/drawing/2014/chart" uri="{C3380CC4-5D6E-409C-BE32-E72D297353CC}">
              <c16:uniqueId val="{00000009-B5E9-4B0E-A7A5-AF575F51C6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1274634</c:v>
                </c:pt>
                <c:pt idx="3">
                  <c:v>1286342</c:v>
                </c:pt>
                <c:pt idx="6">
                  <c:v>1264299</c:v>
                </c:pt>
                <c:pt idx="9">
                  <c:v>1249425</c:v>
                </c:pt>
                <c:pt idx="12">
                  <c:v>1233884</c:v>
                </c:pt>
              </c:numCache>
            </c:numRef>
          </c:val>
          <c:extLst>
            <c:ext xmlns:c16="http://schemas.microsoft.com/office/drawing/2014/chart" uri="{C3380CC4-5D6E-409C-BE32-E72D297353CC}">
              <c16:uniqueId val="{0000000A-B5E9-4B0E-A7A5-AF575F51C65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631871</c:v>
                </c:pt>
                <c:pt idx="2">
                  <c:v>#N/A</c:v>
                </c:pt>
                <c:pt idx="3">
                  <c:v>#N/A</c:v>
                </c:pt>
                <c:pt idx="4">
                  <c:v>612030</c:v>
                </c:pt>
                <c:pt idx="5">
                  <c:v>#N/A</c:v>
                </c:pt>
                <c:pt idx="6">
                  <c:v>#N/A</c:v>
                </c:pt>
                <c:pt idx="7">
                  <c:v>597566</c:v>
                </c:pt>
                <c:pt idx="8">
                  <c:v>#N/A</c:v>
                </c:pt>
                <c:pt idx="9">
                  <c:v>#N/A</c:v>
                </c:pt>
                <c:pt idx="10">
                  <c:v>590231</c:v>
                </c:pt>
                <c:pt idx="11">
                  <c:v>#N/A</c:v>
                </c:pt>
                <c:pt idx="12">
                  <c:v>#N/A</c:v>
                </c:pt>
                <c:pt idx="13">
                  <c:v>594053</c:v>
                </c:pt>
                <c:pt idx="14">
                  <c:v>#N/A</c:v>
                </c:pt>
              </c:numCache>
            </c:numRef>
          </c:val>
          <c:smooth val="0"/>
          <c:extLst>
            <c:ext xmlns:c16="http://schemas.microsoft.com/office/drawing/2014/chart" uri="{C3380CC4-5D6E-409C-BE32-E72D297353CC}">
              <c16:uniqueId val="{0000000B-B5E9-4B0E-A7A5-AF575F51C65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16559</c:v>
                </c:pt>
                <c:pt idx="1">
                  <c:v>13212</c:v>
                </c:pt>
                <c:pt idx="2">
                  <c:v>9767</c:v>
                </c:pt>
              </c:numCache>
            </c:numRef>
          </c:val>
          <c:extLst>
            <c:ext xmlns:c16="http://schemas.microsoft.com/office/drawing/2014/chart" uri="{C3380CC4-5D6E-409C-BE32-E72D297353CC}">
              <c16:uniqueId val="{00000000-11D3-4FB0-A4AF-0A904C6B78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28265</c:v>
                </c:pt>
                <c:pt idx="1">
                  <c:v>32650</c:v>
                </c:pt>
                <c:pt idx="2">
                  <c:v>34782</c:v>
                </c:pt>
              </c:numCache>
            </c:numRef>
          </c:val>
          <c:extLst>
            <c:ext xmlns:c16="http://schemas.microsoft.com/office/drawing/2014/chart" uri="{C3380CC4-5D6E-409C-BE32-E72D297353CC}">
              <c16:uniqueId val="{00000001-11D3-4FB0-A4AF-0A904C6B78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53714</c:v>
                </c:pt>
                <c:pt idx="1">
                  <c:v>54600</c:v>
                </c:pt>
                <c:pt idx="2">
                  <c:v>54405</c:v>
                </c:pt>
              </c:numCache>
            </c:numRef>
          </c:val>
          <c:extLst>
            <c:ext xmlns:c16="http://schemas.microsoft.com/office/drawing/2014/chart" uri="{C3380CC4-5D6E-409C-BE32-E72D297353CC}">
              <c16:uniqueId val="{00000002-11D3-4FB0-A4AF-0A904C6B78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については、公債費の平準化の取組や、過去の大型事業の償還が順次終了していること等により、減少傾向で推移していたが、令和６年度は元利償還金の増により前年度から増加した。</a:t>
          </a:r>
        </a:p>
        <a:p>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については、平成</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年度から財源対策債の交付税措置率が引き下げられた影響で、算定期間に　　平成</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年度を含む令和３年度と比較し、令和６年度の基準財政需要額算入額が減となったことで減少しており、実質公債費比率の分子は増となっている。</a:t>
          </a:r>
        </a:p>
        <a:p>
          <a:r>
            <a:rPr kumimoji="1" lang="ja-JP" altLang="en-US" sz="1200">
              <a:latin typeface="ＭＳ ゴシック" pitchFamily="49" charset="-128"/>
              <a:ea typeface="ＭＳ ゴシック" pitchFamily="49" charset="-128"/>
            </a:rPr>
            <a:t>・今後の実質的な公債費は、近年の大型事業である県立図書館整備、長崎警察署建替等の償還が本格化することもあり、上昇傾向で推移する見込みとなっている。</a:t>
          </a:r>
        </a:p>
        <a:p>
          <a:r>
            <a:rPr kumimoji="1" lang="ja-JP" altLang="en-US" sz="1200">
              <a:latin typeface="ＭＳ ゴシック" pitchFamily="49" charset="-128"/>
              <a:ea typeface="ＭＳ ゴシック" pitchFamily="49" charset="-128"/>
            </a:rPr>
            <a:t>・このため、財政運営の健全性とのバランスを考慮し、投資事業の重点化・効率化を図りながら、引き続き公債費や県債残高の適正管理に取り組んでいく。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・減債基金積立相当額の積立ルールどおり積み立てており不足額は生じていない。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・臨時財政対策債の新規発行可能額の減等による地方債残高の減などにより将来負担額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は減となった。</a:t>
          </a:r>
        </a:p>
        <a:p>
          <a:r>
            <a:rPr kumimoji="1" lang="ja-JP" altLang="en-US" sz="1400">
              <a:latin typeface="ＭＳ ゴシック" pitchFamily="49" charset="-128"/>
              <a:ea typeface="ＭＳ ゴシック" pitchFamily="49" charset="-128"/>
            </a:rPr>
            <a:t>・充当可能基金は今後増加する公債費や退職手当の負担軽減を図るための基金積立により増加したが、既発債の償還終了等により、基準財政需要額算入見込額が減したことにより、充当可能財源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は減となった。</a:t>
          </a: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）及び充当可能財源等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ともに前年度比で減となっているが、充当可能財源等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の減が上回ったため、将来負担比率（分子）は増となっている。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・引き続き、財政運営の健全性とのバランスを考慮し、事業の選択と集中を図りながら、将来負担額の抑制に努める。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億円の減となった。主な要因は、今後の地方債償還に備えて減債基金へ約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億円の積立を実施した一方、令和３年度に積み立てた交付税精算分を財政調整基金から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億円の取崩を実施したことによるもの。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質的な公債費の増加等により、令和７年度以降は基金の取り崩しが見込まれ、本県財政を取り巻く環境は厳しさを増すなかで、引き続き歳入歳出両面から収支改善に力を注ぐとともに、より一層の事業の重点化を図るなど、効果的・効率的な事業執行と経費の節減に努めることにより、基金規模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・産業文化振興基金：産業文化の振興を図り、その発展に資するための取組を推進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・退職基金：退職手当に要する経費の財源に充当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・地域医療介護総合確保基金：地域における医療及び介護の総合的な確保の促進に関する法律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平成元年法律第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項の規定に基づく地域における医療および介護の総合的な確保のための事業を推進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・災害基金：災害の復旧、災害復旧債の償還の推進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・新型コロナ対応資金繰り支援基金：新型コロナの影響を受けた中小企業者の資金繰りを支援する事業に要する経費の財源に充当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・産業文化振興基金：誘致企業に対する支援により、企業誘致を促進するため、約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・退職基金：退縮手当の負担軽減に係る基金取崩しなどにより、約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・その他特定目的基金全体：長崎県行財政運営方針に基づき、特定目的基金については、基金の適正規模や他県の保有状況等を勘案し、取崩しや統合を促進することとしている。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・令和６年度は、令和３年度に積み立てた交付税精算分を除き、基金を取り崩さない財政運営を達成できた。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・財政調整基金については、歳入・歳出両面からの収支改善の取組により取崩額の圧縮に努め、令和６年度は交付税精算分をのぞき、取り崩しを実施しなかった。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や公債費の増加に加え、長期化する物価高騰への対応など、本県財政を取り巻く環境は厳しさを増すなかで、災害等の突発的な事象や様々な行政課題に適切に対応するため、一定水準の基金残高を確保しながら、健全な財政運営に努め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・引き続き、歳入・歳出両面からの収支改善に力を注ぐとともに、より一層の事業の重点化を図るなど、健全な財政運営に努める。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・今後増加が見込まれる地方債償還に備えて積み立てを実施したことなどにより、約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・今後、中長期的には地方債償還額は増加することが見込まれるため、計画的な基金執行が求められる。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・長崎県行財政運営方針等に基づき、歳入･歳出両面からの収支改善を進めることにより、基金規模の確保に努めていく。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1,274,371
1,258,937
4,131.20
742,790,874
725,525,376
1,137,101
396,767,336
1,216,335,471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・本県は、自主財源の割合が歳入</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％と低く、特に地方税については、県民一人当たりの決算額が全国でも最下位であること</a:t>
          </a:r>
          <a:r>
            <a:rPr kumimoji="1" lang="ja-JP" altLang="en-US" sz="1300">
              <a:latin typeface="ＭＳ Ｐゴシック" panose="020B0600070205080204" pitchFamily="50" charset="-128"/>
              <a:ea typeface="ＭＳ Ｐゴシック" panose="020B0600070205080204" pitchFamily="50" charset="-128"/>
            </a:rPr>
            <a:t>から、都道府県平均と比較して厳しい状況で推移している。</a:t>
          </a:r>
        </a:p>
        <a:p>
          <a:r>
            <a:rPr kumimoji="1" lang="ja-JP" altLang="en-US" sz="1300">
              <a:latin typeface="ＭＳ Ｐゴシック" panose="020B0600070205080204" pitchFamily="50" charset="-128"/>
              <a:ea typeface="ＭＳ Ｐゴシック" panose="020B0600070205080204" pitchFamily="50" charset="-128"/>
            </a:rPr>
            <a:t>・指数は全国的な傾向と同様に横ばいであるものの、依然として低い水準にとどまっている。</a:t>
          </a:r>
        </a:p>
        <a:p>
          <a:r>
            <a:rPr kumimoji="1" lang="ja-JP" altLang="en-US" sz="1300">
              <a:latin typeface="ＭＳ Ｐゴシック" panose="020B0600070205080204" pitchFamily="50" charset="-128"/>
              <a:ea typeface="ＭＳ Ｐゴシック" panose="020B0600070205080204" pitchFamily="50" charset="-128"/>
            </a:rPr>
            <a:t>・引き続き、より一層の事業の重点化を図るとともに、歳入確保対策に努める。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86083"/>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・本県は、標準財政規模に対する義務的経費が占める割合が高い一方、歳入では地方税や地方交付税などの一般財源収入の割合が低い状況。</a:t>
          </a:r>
        </a:p>
        <a:p>
          <a:r>
            <a:rPr kumimoji="1" lang="ja-JP" altLang="en-US" sz="1300">
              <a:latin typeface="ＭＳ Ｐゴシック" panose="020B0600070205080204" pitchFamily="50" charset="-128"/>
              <a:ea typeface="ＭＳ Ｐゴシック" panose="020B0600070205080204" pitchFamily="50" charset="-128"/>
            </a:rPr>
            <a:t>・令和６年度は歳入面では、地方税、地方譲与税、地方特例交付金、地方交付税の増により、経常一般財源は増となった。歳出面では、人件費、補助費等、公債費などの経常経費充当一般財源が増加したこと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・今後も行財政運営方針等に基づく歳入歳出両面からの収支改善対策を着実に実施し健全な財政運営に努める。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130528</xdr:rowOff>
    </xdr:from>
    <xdr:to>
      <xdr:col>23</xdr:col>
      <xdr:colOff>133350</xdr:colOff>
      <xdr:row>65</xdr:row>
      <xdr:rowOff>146755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033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167922</xdr:rowOff>
    </xdr:from>
    <xdr:to>
      <xdr:col>19</xdr:col>
      <xdr:colOff>133350</xdr:colOff>
      <xdr:row>64</xdr:row>
      <xdr:rowOff>130528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92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170039</xdr:rowOff>
    </xdr:from>
    <xdr:to>
      <xdr:col>15</xdr:col>
      <xdr:colOff>82550</xdr:colOff>
      <xdr:row>63</xdr:row>
      <xdr:rowOff>167922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85589"/>
          <a:ext cx="889000" cy="6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170039</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85589"/>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95955</xdr:rowOff>
    </xdr:from>
    <xdr:to>
      <xdr:col>23</xdr:col>
      <xdr:colOff>184150</xdr:colOff>
      <xdr:row>66</xdr:row>
      <xdr:rowOff>26105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68032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1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79728</xdr:rowOff>
    </xdr:from>
    <xdr:to>
      <xdr:col>19</xdr:col>
      <xdr:colOff>184150</xdr:colOff>
      <xdr:row>65</xdr:row>
      <xdr:rowOff>9878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166105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3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117122</xdr:rowOff>
    </xdr:from>
    <xdr:to>
      <xdr:col>15</xdr:col>
      <xdr:colOff>133350</xdr:colOff>
      <xdr:row>64</xdr:row>
      <xdr:rowOff>47272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119239</xdr:rowOff>
    </xdr:from>
    <xdr:to>
      <xdr:col>11</xdr:col>
      <xdr:colOff>82550</xdr:colOff>
      <xdr:row>60</xdr:row>
      <xdr:rowOff>49389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34166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2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本県は離島や半島が多く、行政サービスに対して他県よりコストがかかるため、都道府県平均より高い状況が続いているが、継続的に行財政改革に取り組み、業務の集約化や外部化による組織・人員の見直し、職員給与の適正化等を進めてきたところ。今後も、時代の変化とともに多様化する行政ニーズに対応しつつ、適正な職員配置等に努めていく。</a:t>
          </a:r>
        </a:p>
        <a:p>
          <a:r>
            <a:rPr kumimoji="1" lang="ja-JP" altLang="en-US" sz="1300">
              <a:latin typeface="ＭＳ Ｐゴシック" panose="020B0600070205080204" pitchFamily="50" charset="-128"/>
              <a:ea typeface="ＭＳ Ｐゴシック" panose="020B0600070205080204" pitchFamily="50" charset="-128"/>
            </a:rPr>
            <a:t>・物件費等については、さらなる業務効率化を図るため、行政のデジタル化にかかる取組等を実施していく。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55136</xdr:rowOff>
    </xdr:from>
    <xdr:to>
      <xdr:col>23</xdr:col>
      <xdr:colOff>133350</xdr:colOff>
      <xdr:row>81</xdr:row>
      <xdr:rowOff>18538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771136"/>
          <a:ext cx="838200" cy="1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90202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2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55136</xdr:rowOff>
    </xdr:from>
    <xdr:to>
      <xdr:col>19</xdr:col>
      <xdr:colOff>133350</xdr:colOff>
      <xdr:row>80</xdr:row>
      <xdr:rowOff>133593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771136"/>
          <a:ext cx="889000" cy="7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7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23733</xdr:rowOff>
    </xdr:from>
    <xdr:to>
      <xdr:col>15</xdr:col>
      <xdr:colOff>82550</xdr:colOff>
      <xdr:row>80</xdr:row>
      <xdr:rowOff>133593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39733"/>
          <a:ext cx="889000" cy="10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98490</xdr:rowOff>
    </xdr:from>
    <xdr:to>
      <xdr:col>11</xdr:col>
      <xdr:colOff>31750</xdr:colOff>
      <xdr:row>80</xdr:row>
      <xdr:rowOff>23733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643040"/>
          <a:ext cx="889000" cy="9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139188</xdr:rowOff>
    </xdr:from>
    <xdr:to>
      <xdr:col>23</xdr:col>
      <xdr:colOff>184150</xdr:colOff>
      <xdr:row>81</xdr:row>
      <xdr:rowOff>69338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60465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7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4336</xdr:rowOff>
    </xdr:from>
    <xdr:to>
      <xdr:col>19</xdr:col>
      <xdr:colOff>184150</xdr:colOff>
      <xdr:row>80</xdr:row>
      <xdr:rowOff>105936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116113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489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82793</xdr:rowOff>
    </xdr:from>
    <xdr:to>
      <xdr:col>15</xdr:col>
      <xdr:colOff>133350</xdr:colOff>
      <xdr:row>81</xdr:row>
      <xdr:rowOff>12943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23120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6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144383</xdr:rowOff>
    </xdr:from>
    <xdr:to>
      <xdr:col>11</xdr:col>
      <xdr:colOff>82550</xdr:colOff>
      <xdr:row>80</xdr:row>
      <xdr:rowOff>74533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6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84710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5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47690</xdr:rowOff>
    </xdr:from>
    <xdr:to>
      <xdr:col>7</xdr:col>
      <xdr:colOff>31750</xdr:colOff>
      <xdr:row>79</xdr:row>
      <xdr:rowOff>149290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5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77</xdr:row>
      <xdr:rowOff>159467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3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・これまでの給与制度の見直し等により、グループ内平均値を下回る状況が続いており、引き続き適正な運用に努める。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854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112184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112184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他県に比べても人口減少が進行している。一方、職員数については、これまで継続的に行財政改革に取り組み削減を図ってきたところであるが、行政需要や地方財政対策の動向を踏まえ、近年は微増で推移している。このため、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万人あたりの職員数は増加傾向にある。</a:t>
          </a:r>
        </a:p>
        <a:p>
          <a:r>
            <a:rPr kumimoji="1" lang="ja-JP" altLang="en-US" sz="1300">
              <a:latin typeface="ＭＳ Ｐゴシック" panose="020B0600070205080204" pitchFamily="50" charset="-128"/>
              <a:ea typeface="ＭＳ Ｐゴシック" panose="020B0600070205080204" pitchFamily="50" charset="-128"/>
            </a:rPr>
            <a:t>・引き続き、行財政改革に取り組みつつ、時代の変化とともに多様化する行政ニーズに対応するため、適正な職員配置等に努めていく。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48230</xdr:rowOff>
    </xdr:from>
    <xdr:to>
      <xdr:col>81</xdr:col>
      <xdr:colOff>44450</xdr:colOff>
      <xdr:row>62</xdr:row>
      <xdr:rowOff>93152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678130"/>
          <a:ext cx="838200" cy="4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53963</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68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111458</xdr:rowOff>
    </xdr:from>
    <xdr:to>
      <xdr:col>77</xdr:col>
      <xdr:colOff>44450</xdr:colOff>
      <xdr:row>62</xdr:row>
      <xdr:rowOff>48230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569908"/>
          <a:ext cx="889000" cy="10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72051</xdr:rowOff>
    </xdr:from>
    <xdr:to>
      <xdr:col>72</xdr:col>
      <xdr:colOff>203200</xdr:colOff>
      <xdr:row>61</xdr:row>
      <xdr:rowOff>111458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59051"/>
          <a:ext cx="889000" cy="21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385</xdr:rowOff>
    </xdr:from>
    <xdr:to>
      <xdr:col>68</xdr:col>
      <xdr:colOff>152400</xdr:colOff>
      <xdr:row>60</xdr:row>
      <xdr:rowOff>72051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87385"/>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171204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2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111120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56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42352</xdr:rowOff>
    </xdr:from>
    <xdr:to>
      <xdr:col>81</xdr:col>
      <xdr:colOff>95250</xdr:colOff>
      <xdr:row>62</xdr:row>
      <xdr:rowOff>143952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58879</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51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168880</xdr:rowOff>
    </xdr:from>
    <xdr:to>
      <xdr:col>77</xdr:col>
      <xdr:colOff>95250</xdr:colOff>
      <xdr:row>62</xdr:row>
      <xdr:rowOff>99030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6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83807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7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60658</xdr:rowOff>
    </xdr:from>
    <xdr:to>
      <xdr:col>73</xdr:col>
      <xdr:colOff>44450</xdr:colOff>
      <xdr:row>61</xdr:row>
      <xdr:rowOff>162258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51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147035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60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21251</xdr:rowOff>
    </xdr:from>
    <xdr:to>
      <xdr:col>68</xdr:col>
      <xdr:colOff>203200</xdr:colOff>
      <xdr:row>60</xdr:row>
      <xdr:rowOff>122851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133028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7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121035</xdr:rowOff>
    </xdr:from>
    <xdr:to>
      <xdr:col>64</xdr:col>
      <xdr:colOff>152400</xdr:colOff>
      <xdr:row>60</xdr:row>
      <xdr:rowOff>51185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61362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00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・令和６年度（３か年平均）の増の主な要因としては、平成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年度から財源対策債の交付税措置率が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に引き下げられた影響で、算定の期間に平成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年度を含む令和３年度と比較し、令和６年度の基準財政需要額算入額が減少したことなどが挙げられる。</a:t>
          </a:r>
        </a:p>
        <a:p>
          <a:r>
            <a:rPr kumimoji="1" lang="ja-JP" altLang="en-US" sz="1300">
              <a:latin typeface="ＭＳ Ｐゴシック" panose="020B0600070205080204" pitchFamily="50" charset="-128"/>
              <a:ea typeface="ＭＳ Ｐゴシック" panose="020B0600070205080204" pitchFamily="50" charset="-128"/>
            </a:rPr>
            <a:t>・今後の実質的な公債費は、県立図書館整備、長崎警察署建替等の大型事業の償還が本格化することから、上昇傾向で推移する見込みとなっている。</a:t>
          </a:r>
        </a:p>
        <a:p>
          <a:r>
            <a:rPr kumimoji="1" lang="ja-JP" altLang="en-US" sz="1300">
              <a:latin typeface="ＭＳ Ｐゴシック" panose="020B0600070205080204" pitchFamily="50" charset="-128"/>
              <a:ea typeface="ＭＳ Ｐゴシック" panose="020B0600070205080204" pitchFamily="50" charset="-128"/>
            </a:rPr>
            <a:t>・このため、財政運営の健全性とバランスを考慮し、投資事業の重点化・効率化を図りながら、引き続き公債費や県債残高の適正管理に取り組んでいく。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41</xdr:row>
      <xdr:rowOff>27940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68884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30480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129540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7678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a:t>
          </a:r>
          <a:r>
            <a:rPr kumimoji="1" lang="ja-JP" altLang="en-US" sz="1300">
              <a:latin typeface="ＭＳ Ｐゴシック" panose="020B0600070205080204" pitchFamily="50" charset="-128"/>
              <a:ea typeface="ＭＳ Ｐゴシック" panose="020B0600070205080204" pitchFamily="50" charset="-128"/>
            </a:rPr>
            <a:t>年度は、標準税収入額の増や普通交付税額の増により分母の標準財政規模が増加したことにより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172.5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・当比率が高い団体は、将来財政運営が圧迫される可能性が高くなるため、公債費負担の抑制など、引き続き同比率の低減に努める。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26035</xdr:rowOff>
    </xdr:from>
    <xdr:to>
      <xdr:col>81</xdr:col>
      <xdr:colOff>44450</xdr:colOff>
      <xdr:row>19</xdr:row>
      <xdr:rowOff>41961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283585"/>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41961</xdr:rowOff>
    </xdr:from>
    <xdr:to>
      <xdr:col>77</xdr:col>
      <xdr:colOff>44450</xdr:colOff>
      <xdr:row>19</xdr:row>
      <xdr:rowOff>55956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299511"/>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53061</xdr:rowOff>
    </xdr:from>
    <xdr:to>
      <xdr:col>72</xdr:col>
      <xdr:colOff>203200</xdr:colOff>
      <xdr:row>19</xdr:row>
      <xdr:rowOff>55956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31061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53061</xdr:rowOff>
    </xdr:from>
    <xdr:to>
      <xdr:col>68</xdr:col>
      <xdr:colOff>152400</xdr:colOff>
      <xdr:row>19</xdr:row>
      <xdr:rowOff>125933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310611"/>
          <a:ext cx="88900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146685</xdr:rowOff>
    </xdr:from>
    <xdr:to>
      <xdr:col>81</xdr:col>
      <xdr:colOff>95250</xdr:colOff>
      <xdr:row>19</xdr:row>
      <xdr:rowOff>76835</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2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118762</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20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162611</xdr:rowOff>
    </xdr:from>
    <xdr:to>
      <xdr:col>77</xdr:col>
      <xdr:colOff>95250</xdr:colOff>
      <xdr:row>19</xdr:row>
      <xdr:rowOff>92761</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2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77538</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33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5156</xdr:rowOff>
    </xdr:from>
    <xdr:to>
      <xdr:col>73</xdr:col>
      <xdr:colOff>44450</xdr:colOff>
      <xdr:row>19</xdr:row>
      <xdr:rowOff>106756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2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91533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34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2261</xdr:rowOff>
    </xdr:from>
    <xdr:to>
      <xdr:col>68</xdr:col>
      <xdr:colOff>203200</xdr:colOff>
      <xdr:row>19</xdr:row>
      <xdr:rowOff>103861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25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88638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3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75133</xdr:rowOff>
    </xdr:from>
    <xdr:to>
      <xdr:col>64</xdr:col>
      <xdr:colOff>152400</xdr:colOff>
      <xdr:row>20</xdr:row>
      <xdr:rowOff>5283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3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161510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41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1,274,371
1,258,937
4,131.20
742,790,874
725,525,376
1,137,101
396,767,336
1,216,335,471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・本県は、離島や半島が多く、行政サービスに対して他県よりコストがかかるため、都道府県平均より高い水準にある。</a:t>
          </a:r>
        </a:p>
        <a:p>
          <a:r>
            <a:rPr kumimoji="1" lang="ja-JP" altLang="en-US" sz="1300">
              <a:latin typeface="ＭＳ Ｐゴシック" panose="020B0600070205080204" pitchFamily="50" charset="-128"/>
              <a:ea typeface="ＭＳ Ｐゴシック" panose="020B0600070205080204" pitchFamily="50" charset="-128"/>
            </a:rPr>
            <a:t>・令和６年度は、分母となる経常一般財源等の総額が地方税、地方譲与税、地方特例交付金、地方交付税の増などで増加した一方、給与改定に伴うベースアップによる職員給の増や、定年延長に伴う退職手当の増などにより経常収支比率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38</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2230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37</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223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37</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1087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39</xdr:row>
      <xdr:rowOff>31750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1087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57150</xdr:rowOff>
    </xdr:from>
    <xdr:to>
      <xdr:col>24</xdr:col>
      <xdr:colOff>76200</xdr:colOff>
      <xdr:row>38</xdr:row>
      <xdr:rowOff>158750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電子決裁システムの利用促進等によるペーパーレス化の推進や旅費の見直しをはじめ、内部管理経費の適正化に取り組んできたことから、都道府県平均やグループ内平均値と比較しても低い水準となっている。</a:t>
          </a:r>
        </a:p>
        <a:p>
          <a:r>
            <a:rPr kumimoji="1" lang="ja-JP" altLang="en-US" sz="1300">
              <a:latin typeface="ＭＳ Ｐゴシック" panose="020B0600070205080204" pitchFamily="50" charset="-128"/>
              <a:ea typeface="ＭＳ Ｐゴシック" panose="020B0600070205080204" pitchFamily="50" charset="-128"/>
            </a:rPr>
            <a:t>・令和６年度は、職員総合システムの更新による支出が増となった一方、分母となる経常一般財源等の総額が地方税、地方譲与税、地方特例交付金、地方交付税の増などで増加したことにより経常収支比率は横ばい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16</xdr:row>
      <xdr:rowOff>12700</xdr:rowOff>
    </xdr:from>
    <xdr:to>
      <xdr:col>82</xdr:col>
      <xdr:colOff>107950</xdr:colOff>
      <xdr:row>21</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7559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99077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16</xdr:row>
      <xdr:rowOff>12700</xdr:rowOff>
    </xdr:from>
    <xdr:to>
      <xdr:col>82</xdr:col>
      <xdr:colOff>196850</xdr:colOff>
      <xdr:row>16</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75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93997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318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2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6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121920</xdr:rowOff>
    </xdr:from>
    <xdr:to>
      <xdr:col>78</xdr:col>
      <xdr:colOff>120650</xdr:colOff>
      <xdr:row>19</xdr:row>
      <xdr:rowOff>52070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2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156210</xdr:rowOff>
    </xdr:from>
    <xdr:to>
      <xdr:col>74</xdr:col>
      <xdr:colOff>31750</xdr:colOff>
      <xdr:row>18</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・本県の扶助費は、原爆被爆者援護関係費用などで都道府県平均よりも高い状況が続いており、令和６年度は微増となっている。</a:t>
          </a:r>
        </a:p>
        <a:p>
          <a:r>
            <a:rPr kumimoji="1" lang="ja-JP" altLang="en-US" sz="1300">
              <a:latin typeface="ＭＳ Ｐゴシック" panose="020B0600070205080204" pitchFamily="50" charset="-128"/>
              <a:ea typeface="ＭＳ Ｐゴシック" panose="020B0600070205080204" pitchFamily="50" charset="-128"/>
            </a:rPr>
            <a:t>・扶助費の多くは法令等により支出が義務付けられており、縮減が容易ではない経費となっているため、今後も動向を注視していく。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1270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987800" y="10071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098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88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57</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1320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・維持補修費などのその他の経常経費については、都道府県平均と同水準となっている。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2" name="その他最小値テキスト">
          <a:extLst>
            <a:ext uri="{FF2B5EF4-FFF2-40B4-BE49-F238E27FC236}">
              <a16:creationId xmlns:a16="http://schemas.microsoft.com/office/drawing/2014/main" id="{00000000-0008-0000-0400-0000E8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4" name="その他最大値テキスト">
          <a:extLst>
            <a:ext uri="{FF2B5EF4-FFF2-40B4-BE49-F238E27FC236}">
              <a16:creationId xmlns:a16="http://schemas.microsoft.com/office/drawing/2014/main" id="{00000000-0008-0000-0400-0000EA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24130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5671800" y="9705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7" name="その他平均値テキスト">
          <a:extLst>
            <a:ext uri="{FF2B5EF4-FFF2-40B4-BE49-F238E27FC236}">
              <a16:creationId xmlns:a16="http://schemas.microsoft.com/office/drawing/2014/main" id="{00000000-0008-0000-0400-0000ED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4782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3893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004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56" name="その他該当値テキスト">
          <a:extLst>
            <a:ext uri="{FF2B5EF4-FFF2-40B4-BE49-F238E27FC236}">
              <a16:creationId xmlns:a16="http://schemas.microsoft.com/office/drawing/2014/main" id="{00000000-0008-0000-0400-000000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介護・障害福祉職員の処遇改善の増などに伴い、社会保障関係費が増となった一方、分母となる経常一般財源等の総額が地方税、地方譲与税、地方特例交付金、地方交付税の増などで増加したことにより経常収支比率は減少している。</a:t>
          </a:r>
        </a:p>
        <a:p>
          <a:r>
            <a:rPr kumimoji="1" lang="ja-JP" altLang="en-US" sz="1300">
              <a:latin typeface="ＭＳ Ｐゴシック" panose="020B0600070205080204" pitchFamily="50" charset="-128"/>
              <a:ea typeface="ＭＳ Ｐゴシック" panose="020B0600070205080204" pitchFamily="50" charset="-128"/>
            </a:rPr>
            <a:t>・今後も社会保障関係費の増加が見込まれることから、引き続き、長崎県行財政運営方針等に基づき、健全な財政運営に努める。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1" name="補助費等最小値テキスト">
          <a:extLst>
            <a:ext uri="{FF2B5EF4-FFF2-40B4-BE49-F238E27FC236}">
              <a16:creationId xmlns:a16="http://schemas.microsoft.com/office/drawing/2014/main" id="{00000000-0008-0000-0400-000023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3" name="補助費等最大値テキスト">
          <a:extLst>
            <a:ext uri="{FF2B5EF4-FFF2-40B4-BE49-F238E27FC236}">
              <a16:creationId xmlns:a16="http://schemas.microsoft.com/office/drawing/2014/main" id="{00000000-0008-0000-0400-000025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88900</xdr:rowOff>
    </xdr:from>
    <xdr:to>
      <xdr:col>82</xdr:col>
      <xdr:colOff>107950</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5671800" y="660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6" name="補助費等平均値テキスト">
          <a:extLst>
            <a:ext uri="{FF2B5EF4-FFF2-40B4-BE49-F238E27FC236}">
              <a16:creationId xmlns:a16="http://schemas.microsoft.com/office/drawing/2014/main" id="{00000000-0008-0000-0400-000028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127000</xdr:rowOff>
    </xdr:from>
    <xdr:to>
      <xdr:col>78</xdr:col>
      <xdr:colOff>69850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4782800" y="6470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37</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893800" y="61658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37</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004800" y="6165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6459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10177</xdr:rowOff>
    </xdr:from>
    <xdr:ext cx="762000" cy="259045"/>
    <xdr:sp macro="" textlink="">
      <xdr:nvSpPr>
        <xdr:cNvPr id="315" name="補助費等該当値テキスト">
          <a:extLst>
            <a:ext uri="{FF2B5EF4-FFF2-40B4-BE49-F238E27FC236}">
              <a16:creationId xmlns:a16="http://schemas.microsoft.com/office/drawing/2014/main" id="{00000000-0008-0000-0400-00003B010000}"/>
            </a:ext>
          </a:extLst>
        </xdr:cNvPr>
        <xdr:cNvSpPr txBox="1"/>
      </xdr:nvSpPr>
      <xdr:spPr>
        <a:xfrm>
          <a:off x="16598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元利償還金の増により公債費が増となった一方、分母となる経常一般財源等の総額が地方税、地方譲与税、地方特例交付金、地方交付税の増などで増加したことにより経常収支比率は減少している。</a:t>
          </a:r>
        </a:p>
        <a:p>
          <a:r>
            <a:rPr kumimoji="1" lang="ja-JP" altLang="en-US" sz="1300">
              <a:latin typeface="ＭＳ Ｐゴシック" panose="020B0600070205080204" pitchFamily="50" charset="-128"/>
              <a:ea typeface="ＭＳ Ｐゴシック" panose="020B0600070205080204" pitchFamily="50" charset="-128"/>
            </a:rPr>
            <a:t>・引き続き公債費の平準化や、投資事業の重点化・効率化を図りながら、公債費や県債残高の適正管理に取り組んでいく。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140607</xdr:rowOff>
    </xdr:from>
    <xdr:to>
      <xdr:col>24</xdr:col>
      <xdr:colOff>25400</xdr:colOff>
      <xdr:row>80</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685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53521</xdr:rowOff>
    </xdr:from>
    <xdr:to>
      <xdr:col>19</xdr:col>
      <xdr:colOff>187325</xdr:colOff>
      <xdr:row>80</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598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148771</xdr:rowOff>
    </xdr:from>
    <xdr:to>
      <xdr:col>15</xdr:col>
      <xdr:colOff>98425</xdr:colOff>
      <xdr:row>79</xdr:row>
      <xdr:rowOff>53521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521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148771</xdr:rowOff>
    </xdr:from>
    <xdr:to>
      <xdr:col>11</xdr:col>
      <xdr:colOff>9525</xdr:colOff>
      <xdr:row>80</xdr:row>
      <xdr:rowOff>56243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5218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89807</xdr:rowOff>
    </xdr:from>
    <xdr:to>
      <xdr:col>24</xdr:col>
      <xdr:colOff>76200</xdr:colOff>
      <xdr:row>80</xdr:row>
      <xdr:rowOff>19957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61884</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6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114498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97971</xdr:rowOff>
    </xdr:from>
    <xdr:to>
      <xdr:col>11</xdr:col>
      <xdr:colOff>60325</xdr:colOff>
      <xdr:row>79</xdr:row>
      <xdr:rowOff>28121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38298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5443</xdr:rowOff>
    </xdr:from>
    <xdr:to>
      <xdr:col>6</xdr:col>
      <xdr:colOff>171450</xdr:colOff>
      <xdr:row>80</xdr:row>
      <xdr:rowOff>107043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91820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・令和６年度は、分母となる経常一般財源等の総額が地方税、地方譲与税、地方特例交付金、地方交付税の増などで増加した一方で、人件費の増などにより経常収支比率は増加している。</a:t>
          </a:r>
        </a:p>
        <a:p>
          <a:r>
            <a:rPr kumimoji="1" lang="ja-JP" altLang="en-US" sz="1300">
              <a:latin typeface="ＭＳ Ｐゴシック" panose="020B0600070205080204" pitchFamily="50" charset="-128"/>
              <a:ea typeface="ＭＳ Ｐゴシック" panose="020B0600070205080204" pitchFamily="50" charset="-128"/>
            </a:rPr>
            <a:t>・引き続き、長崎県行財政運営方針等に基づき、健全な財政運営に努める。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119380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30124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157497</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75</xdr:row>
      <xdr:rowOff>168911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75</xdr:row>
      <xdr:rowOff>168911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3893800" y="126923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76</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004800" y="126923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40657</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118110</xdr:rowOff>
    </xdr:from>
    <xdr:to>
      <xdr:col>74</xdr:col>
      <xdr:colOff>31750</xdr:colOff>
      <xdr:row>76</xdr:row>
      <xdr:rowOff>48261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33038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2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127625</xdr:rowOff>
    </xdr:from>
    <xdr:to>
      <xdr:col>29</xdr:col>
      <xdr:colOff>127000</xdr:colOff>
      <xdr:row>17</xdr:row>
      <xdr:rowOff>41717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47000"/>
          <a:ext cx="647700" cy="25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41717</xdr:rowOff>
    </xdr:from>
    <xdr:to>
      <xdr:col>26</xdr:col>
      <xdr:colOff>50800</xdr:colOff>
      <xdr:row>17</xdr:row>
      <xdr:rowOff>126939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03992"/>
          <a:ext cx="698500" cy="8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126939</xdr:rowOff>
    </xdr:from>
    <xdr:to>
      <xdr:col>22</xdr:col>
      <xdr:colOff>114300</xdr:colOff>
      <xdr:row>17</xdr:row>
      <xdr:rowOff>137363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89214"/>
          <a:ext cx="6985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114549</xdr:rowOff>
    </xdr:from>
    <xdr:to>
      <xdr:col>18</xdr:col>
      <xdr:colOff>177800</xdr:colOff>
      <xdr:row>17</xdr:row>
      <xdr:rowOff>137363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76824"/>
          <a:ext cx="698500" cy="22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76825</xdr:rowOff>
    </xdr:from>
    <xdr:to>
      <xdr:col>29</xdr:col>
      <xdr:colOff>177800</xdr:colOff>
      <xdr:row>16</xdr:row>
      <xdr:rowOff>6975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96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48902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162367</xdr:rowOff>
    </xdr:from>
    <xdr:to>
      <xdr:col>26</xdr:col>
      <xdr:colOff>101600</xdr:colOff>
      <xdr:row>17</xdr:row>
      <xdr:rowOff>92517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5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102694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22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76139</xdr:rowOff>
    </xdr:from>
    <xdr:to>
      <xdr:col>22</xdr:col>
      <xdr:colOff>165100</xdr:colOff>
      <xdr:row>18</xdr:row>
      <xdr:rowOff>6289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86563</xdr:rowOff>
    </xdr:from>
    <xdr:to>
      <xdr:col>19</xdr:col>
      <xdr:colOff>38100</xdr:colOff>
      <xdr:row>18</xdr:row>
      <xdr:rowOff>16713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4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63749</xdr:rowOff>
    </xdr:from>
    <xdr:to>
      <xdr:col>15</xdr:col>
      <xdr:colOff>101600</xdr:colOff>
      <xdr:row>17</xdr:row>
      <xdr:rowOff>165349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150126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302702</xdr:rowOff>
    </xdr:from>
    <xdr:to>
      <xdr:col>29</xdr:col>
      <xdr:colOff>127000</xdr:colOff>
      <xdr:row>36</xdr:row>
      <xdr:rowOff>65507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13052"/>
          <a:ext cx="647700" cy="10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65507</xdr:rowOff>
    </xdr:from>
    <xdr:to>
      <xdr:col>26</xdr:col>
      <xdr:colOff>50800</xdr:colOff>
      <xdr:row>37</xdr:row>
      <xdr:rowOff>53848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18757"/>
          <a:ext cx="698500" cy="159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53848</xdr:rowOff>
    </xdr:from>
    <xdr:to>
      <xdr:col>22</xdr:col>
      <xdr:colOff>114300</xdr:colOff>
      <xdr:row>37</xdr:row>
      <xdr:rowOff>92435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78548"/>
          <a:ext cx="698500" cy="38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76433</xdr:rowOff>
    </xdr:from>
    <xdr:to>
      <xdr:col>18</xdr:col>
      <xdr:colOff>177800</xdr:colOff>
      <xdr:row>37</xdr:row>
      <xdr:rowOff>92435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01133"/>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251902</xdr:rowOff>
    </xdr:from>
    <xdr:to>
      <xdr:col>29</xdr:col>
      <xdr:colOff>177800</xdr:colOff>
      <xdr:row>36</xdr:row>
      <xdr:rowOff>10602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223979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14707</xdr:rowOff>
    </xdr:from>
    <xdr:to>
      <xdr:col>26</xdr:col>
      <xdr:colOff>101600</xdr:colOff>
      <xdr:row>36</xdr:row>
      <xdr:rowOff>116307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6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126484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6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3048</xdr:rowOff>
    </xdr:from>
    <xdr:to>
      <xdr:col>22</xdr:col>
      <xdr:colOff>165100</xdr:colOff>
      <xdr:row>37</xdr:row>
      <xdr:rowOff>104648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7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89425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41635</xdr:rowOff>
    </xdr:from>
    <xdr:to>
      <xdr:col>19</xdr:col>
      <xdr:colOff>38100</xdr:colOff>
      <xdr:row>37</xdr:row>
      <xdr:rowOff>143235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6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128012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5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25633</xdr:rowOff>
    </xdr:from>
    <xdr:to>
      <xdr:col>15</xdr:col>
      <xdr:colOff>101600</xdr:colOff>
      <xdr:row>37</xdr:row>
      <xdr:rowOff>127233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0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112010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3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1,274,371
1,258,937
4,131.20
742,790,874
725,525,376
1,137,101
396,767,336
1,216,335,471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45608</xdr:rowOff>
    </xdr:from>
    <xdr:to>
      <xdr:col>24</xdr:col>
      <xdr:colOff>63500</xdr:colOff>
      <xdr:row>37</xdr:row>
      <xdr:rowOff>123195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74908"/>
          <a:ext cx="838200" cy="59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169978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6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80127</xdr:rowOff>
    </xdr:from>
    <xdr:to>
      <xdr:col>19</xdr:col>
      <xdr:colOff>177800</xdr:colOff>
      <xdr:row>37</xdr:row>
      <xdr:rowOff>123195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52327"/>
          <a:ext cx="889000" cy="21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80127</xdr:rowOff>
    </xdr:from>
    <xdr:to>
      <xdr:col>15</xdr:col>
      <xdr:colOff>50800</xdr:colOff>
      <xdr:row>36</xdr:row>
      <xdr:rowOff>156251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2327"/>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99649</xdr:rowOff>
    </xdr:from>
    <xdr:to>
      <xdr:col>10</xdr:col>
      <xdr:colOff>114300</xdr:colOff>
      <xdr:row>36</xdr:row>
      <xdr:rowOff>156251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71849"/>
          <a:ext cx="889000" cy="5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9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166258</xdr:rowOff>
    </xdr:from>
    <xdr:to>
      <xdr:col>24</xdr:col>
      <xdr:colOff>114300</xdr:colOff>
      <xdr:row>34</xdr:row>
      <xdr:rowOff>96408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144685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0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72395</xdr:rowOff>
    </xdr:from>
    <xdr:to>
      <xdr:col>20</xdr:col>
      <xdr:colOff>38100</xdr:colOff>
      <xdr:row>38</xdr:row>
      <xdr:rowOff>2546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6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19072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1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29327</xdr:rowOff>
    </xdr:from>
    <xdr:to>
      <xdr:col>15</xdr:col>
      <xdr:colOff>101600</xdr:colOff>
      <xdr:row>36</xdr:row>
      <xdr:rowOff>130927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147454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7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105451</xdr:rowOff>
    </xdr:from>
    <xdr:to>
      <xdr:col>10</xdr:col>
      <xdr:colOff>165100</xdr:colOff>
      <xdr:row>37</xdr:row>
      <xdr:rowOff>35601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26728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37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48849</xdr:rowOff>
    </xdr:from>
    <xdr:to>
      <xdr:col>6</xdr:col>
      <xdr:colOff>38100</xdr:colOff>
      <xdr:row>36</xdr:row>
      <xdr:rowOff>150449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166976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9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26954</xdr:rowOff>
    </xdr:from>
    <xdr:to>
      <xdr:col>24</xdr:col>
      <xdr:colOff>63500</xdr:colOff>
      <xdr:row>57</xdr:row>
      <xdr:rowOff>100838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99604"/>
          <a:ext cx="8382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170424</xdr:rowOff>
    </xdr:from>
    <xdr:to>
      <xdr:col>19</xdr:col>
      <xdr:colOff>177800</xdr:colOff>
      <xdr:row>57</xdr:row>
      <xdr:rowOff>26954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00174"/>
          <a:ext cx="889000" cy="19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170424</xdr:rowOff>
    </xdr:from>
    <xdr:to>
      <xdr:col>15</xdr:col>
      <xdr:colOff>50800</xdr:colOff>
      <xdr:row>56</xdr:row>
      <xdr:rowOff>128956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00174"/>
          <a:ext cx="889000" cy="1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128956</xdr:rowOff>
    </xdr:from>
    <xdr:to>
      <xdr:col>10</xdr:col>
      <xdr:colOff>114300</xdr:colOff>
      <xdr:row>57</xdr:row>
      <xdr:rowOff>112223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30156"/>
          <a:ext cx="889000" cy="15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50038</xdr:rowOff>
    </xdr:from>
    <xdr:to>
      <xdr:col>24</xdr:col>
      <xdr:colOff>114300</xdr:colOff>
      <xdr:row>57</xdr:row>
      <xdr:rowOff>151638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136415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147604</xdr:rowOff>
    </xdr:from>
    <xdr:to>
      <xdr:col>20</xdr:col>
      <xdr:colOff>38100</xdr:colOff>
      <xdr:row>57</xdr:row>
      <xdr:rowOff>77754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68881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8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119624</xdr:rowOff>
    </xdr:from>
    <xdr:to>
      <xdr:col>15</xdr:col>
      <xdr:colOff>101600</xdr:colOff>
      <xdr:row>56</xdr:row>
      <xdr:rowOff>49774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40901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6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78156</xdr:rowOff>
    </xdr:from>
    <xdr:to>
      <xdr:col>10</xdr:col>
      <xdr:colOff>165100</xdr:colOff>
      <xdr:row>57</xdr:row>
      <xdr:rowOff>8306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170883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61423</xdr:rowOff>
    </xdr:from>
    <xdr:to>
      <xdr:col>6</xdr:col>
      <xdr:colOff>38100</xdr:colOff>
      <xdr:row>57</xdr:row>
      <xdr:rowOff>163023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154150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131209</xdr:rowOff>
    </xdr:from>
    <xdr:to>
      <xdr:col>24</xdr:col>
      <xdr:colOff>63500</xdr:colOff>
      <xdr:row>78</xdr:row>
      <xdr:rowOff>139917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04309"/>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131209</xdr:rowOff>
    </xdr:from>
    <xdr:to>
      <xdr:col>19</xdr:col>
      <xdr:colOff>177800</xdr:colOff>
      <xdr:row>78</xdr:row>
      <xdr:rowOff>154178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04309"/>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154178</xdr:rowOff>
    </xdr:from>
    <xdr:to>
      <xdr:col>15</xdr:col>
      <xdr:colOff>50800</xdr:colOff>
      <xdr:row>78</xdr:row>
      <xdr:rowOff>167024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27278"/>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157553</xdr:rowOff>
    </xdr:from>
    <xdr:to>
      <xdr:col>10</xdr:col>
      <xdr:colOff>114300</xdr:colOff>
      <xdr:row>78</xdr:row>
      <xdr:rowOff>167024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30653"/>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89117</xdr:rowOff>
    </xdr:from>
    <xdr:to>
      <xdr:col>24</xdr:col>
      <xdr:colOff>114300</xdr:colOff>
      <xdr:row>79</xdr:row>
      <xdr:rowOff>19267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67544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4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80409</xdr:rowOff>
    </xdr:from>
    <xdr:to>
      <xdr:col>20</xdr:col>
      <xdr:colOff>38100</xdr:colOff>
      <xdr:row>79</xdr:row>
      <xdr:rowOff>10559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1686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54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103378</xdr:rowOff>
    </xdr:from>
    <xdr:to>
      <xdr:col>15</xdr:col>
      <xdr:colOff>101600</xdr:colOff>
      <xdr:row>79</xdr:row>
      <xdr:rowOff>33528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24655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6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116224</xdr:rowOff>
    </xdr:from>
    <xdr:to>
      <xdr:col>10</xdr:col>
      <xdr:colOff>165100</xdr:colOff>
      <xdr:row>79</xdr:row>
      <xdr:rowOff>46374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37501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106753</xdr:rowOff>
    </xdr:from>
    <xdr:to>
      <xdr:col>6</xdr:col>
      <xdr:colOff>38100</xdr:colOff>
      <xdr:row>79</xdr:row>
      <xdr:rowOff>36903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28030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7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35401</xdr:rowOff>
    </xdr:from>
    <xdr:to>
      <xdr:col>24</xdr:col>
      <xdr:colOff>63500</xdr:colOff>
      <xdr:row>92</xdr:row>
      <xdr:rowOff>42163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08801"/>
          <a:ext cx="8382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42163</xdr:rowOff>
    </xdr:from>
    <xdr:to>
      <xdr:col>19</xdr:col>
      <xdr:colOff>177800</xdr:colOff>
      <xdr:row>92</xdr:row>
      <xdr:rowOff>159989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15563"/>
          <a:ext cx="889000" cy="1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159989</xdr:rowOff>
    </xdr:from>
    <xdr:to>
      <xdr:col>15</xdr:col>
      <xdr:colOff>50800</xdr:colOff>
      <xdr:row>93</xdr:row>
      <xdr:rowOff>23971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33389"/>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23971</xdr:rowOff>
    </xdr:from>
    <xdr:to>
      <xdr:col>10</xdr:col>
      <xdr:colOff>114300</xdr:colOff>
      <xdr:row>93</xdr:row>
      <xdr:rowOff>60071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68821"/>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156051</xdr:rowOff>
    </xdr:from>
    <xdr:to>
      <xdr:col>24</xdr:col>
      <xdr:colOff>114300</xdr:colOff>
      <xdr:row>92</xdr:row>
      <xdr:rowOff>86201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7478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162813</xdr:rowOff>
    </xdr:from>
    <xdr:to>
      <xdr:col>20</xdr:col>
      <xdr:colOff>38100</xdr:colOff>
      <xdr:row>92</xdr:row>
      <xdr:rowOff>92963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109490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5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109189</xdr:rowOff>
    </xdr:from>
    <xdr:to>
      <xdr:col>15</xdr:col>
      <xdr:colOff>101600</xdr:colOff>
      <xdr:row>93</xdr:row>
      <xdr:rowOff>39339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55866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6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144621</xdr:rowOff>
    </xdr:from>
    <xdr:to>
      <xdr:col>10</xdr:col>
      <xdr:colOff>165100</xdr:colOff>
      <xdr:row>93</xdr:row>
      <xdr:rowOff>74771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91298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6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9271</xdr:rowOff>
    </xdr:from>
    <xdr:to>
      <xdr:col>6</xdr:col>
      <xdr:colOff>38100</xdr:colOff>
      <xdr:row>93</xdr:row>
      <xdr:rowOff>110871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127398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7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16419</xdr:rowOff>
    </xdr:from>
    <xdr:to>
      <xdr:col>55</xdr:col>
      <xdr:colOff>0</xdr:colOff>
      <xdr:row>37</xdr:row>
      <xdr:rowOff>85489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88619"/>
          <a:ext cx="838200" cy="2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110504</xdr:rowOff>
    </xdr:from>
    <xdr:to>
      <xdr:col>50</xdr:col>
      <xdr:colOff>114300</xdr:colOff>
      <xdr:row>36</xdr:row>
      <xdr:rowOff>16419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254004"/>
          <a:ext cx="889000" cy="93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110504</xdr:rowOff>
    </xdr:from>
    <xdr:to>
      <xdr:col>45</xdr:col>
      <xdr:colOff>177800</xdr:colOff>
      <xdr:row>30</xdr:row>
      <xdr:rowOff>110668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25400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110668</xdr:rowOff>
    </xdr:from>
    <xdr:to>
      <xdr:col>41</xdr:col>
      <xdr:colOff>50800</xdr:colOff>
      <xdr:row>33</xdr:row>
      <xdr:rowOff>147701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54168"/>
          <a:ext cx="889000" cy="5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34689</xdr:rowOff>
    </xdr:from>
    <xdr:to>
      <xdr:col>55</xdr:col>
      <xdr:colOff>50800</xdr:colOff>
      <xdr:row>37</xdr:row>
      <xdr:rowOff>136289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13116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137069</xdr:rowOff>
    </xdr:from>
    <xdr:to>
      <xdr:col>50</xdr:col>
      <xdr:colOff>165100</xdr:colOff>
      <xdr:row>36</xdr:row>
      <xdr:rowOff>67219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58346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23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59704</xdr:rowOff>
    </xdr:from>
    <xdr:to>
      <xdr:col>46</xdr:col>
      <xdr:colOff>38100</xdr:colOff>
      <xdr:row>30</xdr:row>
      <xdr:rowOff>161304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2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6381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497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59868</xdr:rowOff>
    </xdr:from>
    <xdr:to>
      <xdr:col>41</xdr:col>
      <xdr:colOff>101600</xdr:colOff>
      <xdr:row>30</xdr:row>
      <xdr:rowOff>161468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0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152595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9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96901</xdr:rowOff>
    </xdr:from>
    <xdr:to>
      <xdr:col>36</xdr:col>
      <xdr:colOff>165100</xdr:colOff>
      <xdr:row>34</xdr:row>
      <xdr:rowOff>27051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43578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2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112935</xdr:rowOff>
    </xdr:from>
    <xdr:to>
      <xdr:col>55</xdr:col>
      <xdr:colOff>0</xdr:colOff>
      <xdr:row>54</xdr:row>
      <xdr:rowOff>113888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37123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112935</xdr:rowOff>
    </xdr:from>
    <xdr:to>
      <xdr:col>50</xdr:col>
      <xdr:colOff>114300</xdr:colOff>
      <xdr:row>55</xdr:row>
      <xdr:rowOff>51384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71235"/>
          <a:ext cx="889000" cy="10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37497</xdr:rowOff>
    </xdr:from>
    <xdr:to>
      <xdr:col>45</xdr:col>
      <xdr:colOff>177800</xdr:colOff>
      <xdr:row>55</xdr:row>
      <xdr:rowOff>51384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295797"/>
          <a:ext cx="889000" cy="1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37497</xdr:rowOff>
    </xdr:from>
    <xdr:to>
      <xdr:col>41</xdr:col>
      <xdr:colOff>50800</xdr:colOff>
      <xdr:row>55</xdr:row>
      <xdr:rowOff>51003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295797"/>
          <a:ext cx="889000" cy="1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63088</xdr:rowOff>
    </xdr:from>
    <xdr:to>
      <xdr:col>55</xdr:col>
      <xdr:colOff>50800</xdr:colOff>
      <xdr:row>54</xdr:row>
      <xdr:rowOff>164688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85965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62135</xdr:rowOff>
    </xdr:from>
    <xdr:to>
      <xdr:col>50</xdr:col>
      <xdr:colOff>165100</xdr:colOff>
      <xdr:row>54</xdr:row>
      <xdr:rowOff>163735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8812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09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584</xdr:rowOff>
    </xdr:from>
    <xdr:to>
      <xdr:col>46</xdr:col>
      <xdr:colOff>38100</xdr:colOff>
      <xdr:row>55</xdr:row>
      <xdr:rowOff>102184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93311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158147</xdr:rowOff>
    </xdr:from>
    <xdr:to>
      <xdr:col>41</xdr:col>
      <xdr:colOff>101600</xdr:colOff>
      <xdr:row>54</xdr:row>
      <xdr:rowOff>88297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79424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3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203</xdr:rowOff>
    </xdr:from>
    <xdr:to>
      <xdr:col>36</xdr:col>
      <xdr:colOff>165100</xdr:colOff>
      <xdr:row>55</xdr:row>
      <xdr:rowOff>101803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92930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2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57061</xdr:rowOff>
    </xdr:from>
    <xdr:to>
      <xdr:col>55</xdr:col>
      <xdr:colOff>0</xdr:colOff>
      <xdr:row>71</xdr:row>
      <xdr:rowOff>66015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230011"/>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66015</xdr:rowOff>
    </xdr:from>
    <xdr:to>
      <xdr:col>50</xdr:col>
      <xdr:colOff>114300</xdr:colOff>
      <xdr:row>71</xdr:row>
      <xdr:rowOff>146768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238965"/>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49955</xdr:rowOff>
    </xdr:from>
    <xdr:to>
      <xdr:col>45</xdr:col>
      <xdr:colOff>177800</xdr:colOff>
      <xdr:row>71</xdr:row>
      <xdr:rowOff>146768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222905"/>
          <a:ext cx="8890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49955</xdr:rowOff>
    </xdr:from>
    <xdr:to>
      <xdr:col>41</xdr:col>
      <xdr:colOff>50800</xdr:colOff>
      <xdr:row>72</xdr:row>
      <xdr:rowOff>119774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222905"/>
          <a:ext cx="889000" cy="2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6261</xdr:rowOff>
    </xdr:from>
    <xdr:to>
      <xdr:col>55</xdr:col>
      <xdr:colOff>50800</xdr:colOff>
      <xdr:row>71</xdr:row>
      <xdr:rowOff>107861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1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130738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1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15215</xdr:rowOff>
    </xdr:from>
    <xdr:to>
      <xdr:col>50</xdr:col>
      <xdr:colOff>165100</xdr:colOff>
      <xdr:row>71</xdr:row>
      <xdr:rowOff>116815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1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133342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196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95968</xdr:rowOff>
    </xdr:from>
    <xdr:to>
      <xdr:col>46</xdr:col>
      <xdr:colOff>38100</xdr:colOff>
      <xdr:row>72</xdr:row>
      <xdr:rowOff>26118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2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42645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04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170605</xdr:rowOff>
    </xdr:from>
    <xdr:to>
      <xdr:col>41</xdr:col>
      <xdr:colOff>101600</xdr:colOff>
      <xdr:row>71</xdr:row>
      <xdr:rowOff>100755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1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117282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1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68974</xdr:rowOff>
    </xdr:from>
    <xdr:to>
      <xdr:col>36</xdr:col>
      <xdr:colOff>165100</xdr:colOff>
      <xdr:row>72</xdr:row>
      <xdr:rowOff>170574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4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15651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103307</xdr:rowOff>
    </xdr:from>
    <xdr:to>
      <xdr:col>54</xdr:col>
      <xdr:colOff>189865</xdr:colOff>
      <xdr:row>97</xdr:row>
      <xdr:rowOff>135403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05257"/>
          <a:ext cx="1270" cy="1060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139230</xdr:rowOff>
    </xdr:from>
    <xdr:ext cx="534377"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7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135403</xdr:rowOff>
    </xdr:from>
    <xdr:to>
      <xdr:col>55</xdr:col>
      <xdr:colOff>88900</xdr:colOff>
      <xdr:row>97</xdr:row>
      <xdr:rowOff>135403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76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49984</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103307</xdr:rowOff>
    </xdr:from>
    <xdr:to>
      <xdr:col>55</xdr:col>
      <xdr:colOff>88900</xdr:colOff>
      <xdr:row>91</xdr:row>
      <xdr:rowOff>103307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135403</xdr:rowOff>
    </xdr:from>
    <xdr:to>
      <xdr:col>55</xdr:col>
      <xdr:colOff>0</xdr:colOff>
      <xdr:row>97</xdr:row>
      <xdr:rowOff>145140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66053"/>
          <a:ext cx="8382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41299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5986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18422</xdr:rowOff>
    </xdr:from>
    <xdr:to>
      <xdr:col>55</xdr:col>
      <xdr:colOff>50800</xdr:colOff>
      <xdr:row>94</xdr:row>
      <xdr:rowOff>120022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1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145140</xdr:rowOff>
    </xdr:from>
    <xdr:to>
      <xdr:col>50</xdr:col>
      <xdr:colOff>114300</xdr:colOff>
      <xdr:row>98</xdr:row>
      <xdr:rowOff>35779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75790"/>
          <a:ext cx="889000" cy="6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97884</xdr:rowOff>
    </xdr:from>
    <xdr:to>
      <xdr:col>50</xdr:col>
      <xdr:colOff>165100</xdr:colOff>
      <xdr:row>95</xdr:row>
      <xdr:rowOff>28034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21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44561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598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35779</xdr:rowOff>
    </xdr:from>
    <xdr:to>
      <xdr:col>45</xdr:col>
      <xdr:colOff>177800</xdr:colOff>
      <xdr:row>98</xdr:row>
      <xdr:rowOff>74777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37879"/>
          <a:ext cx="889000" cy="3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142187</xdr:rowOff>
    </xdr:from>
    <xdr:to>
      <xdr:col>46</xdr:col>
      <xdr:colOff>38100</xdr:colOff>
      <xdr:row>95</xdr:row>
      <xdr:rowOff>72337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2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0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74777</xdr:rowOff>
    </xdr:from>
    <xdr:to>
      <xdr:col>41</xdr:col>
      <xdr:colOff>50800</xdr:colOff>
      <xdr:row>99</xdr:row>
      <xdr:rowOff>13491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76877"/>
          <a:ext cx="889000" cy="1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162601</xdr:rowOff>
    </xdr:from>
    <xdr:to>
      <xdr:col>41</xdr:col>
      <xdr:colOff>101600</xdr:colOff>
      <xdr:row>94</xdr:row>
      <xdr:rowOff>92751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10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109278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58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41236</xdr:rowOff>
    </xdr:from>
    <xdr:to>
      <xdr:col>36</xdr:col>
      <xdr:colOff>165100</xdr:colOff>
      <xdr:row>95</xdr:row>
      <xdr:rowOff>142836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159363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84603</xdr:rowOff>
    </xdr:from>
    <xdr:to>
      <xdr:col>55</xdr:col>
      <xdr:colOff>50800</xdr:colOff>
      <xdr:row>98</xdr:row>
      <xdr:rowOff>14753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170980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94340</xdr:rowOff>
    </xdr:from>
    <xdr:to>
      <xdr:col>50</xdr:col>
      <xdr:colOff>165100</xdr:colOff>
      <xdr:row>98</xdr:row>
      <xdr:rowOff>24490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15617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81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156429</xdr:rowOff>
    </xdr:from>
    <xdr:to>
      <xdr:col>46</xdr:col>
      <xdr:colOff>38100</xdr:colOff>
      <xdr:row>98</xdr:row>
      <xdr:rowOff>86579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77706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23977</xdr:rowOff>
    </xdr:from>
    <xdr:to>
      <xdr:col>41</xdr:col>
      <xdr:colOff>101600</xdr:colOff>
      <xdr:row>98</xdr:row>
      <xdr:rowOff>125577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116704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134141</xdr:rowOff>
    </xdr:from>
    <xdr:to>
      <xdr:col>36</xdr:col>
      <xdr:colOff>165100</xdr:colOff>
      <xdr:row>99</xdr:row>
      <xdr:rowOff>64291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9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55418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702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36144</xdr:rowOff>
    </xdr:from>
    <xdr:to>
      <xdr:col>85</xdr:col>
      <xdr:colOff>127000</xdr:colOff>
      <xdr:row>38</xdr:row>
      <xdr:rowOff>117831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51244"/>
          <a:ext cx="8382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59081</xdr:rowOff>
    </xdr:from>
    <xdr:to>
      <xdr:col>81</xdr:col>
      <xdr:colOff>50800</xdr:colOff>
      <xdr:row>38</xdr:row>
      <xdr:rowOff>36144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02731"/>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162179</xdr:rowOff>
    </xdr:from>
    <xdr:to>
      <xdr:col>76</xdr:col>
      <xdr:colOff>114300</xdr:colOff>
      <xdr:row>37</xdr:row>
      <xdr:rowOff>59081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334379"/>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162179</xdr:rowOff>
    </xdr:from>
    <xdr:to>
      <xdr:col>71</xdr:col>
      <xdr:colOff>177800</xdr:colOff>
      <xdr:row>37</xdr:row>
      <xdr:rowOff>90399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334379"/>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67031</xdr:rowOff>
    </xdr:from>
    <xdr:to>
      <xdr:col>85</xdr:col>
      <xdr:colOff>177800</xdr:colOff>
      <xdr:row>38</xdr:row>
      <xdr:rowOff>168631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153408</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9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156794</xdr:rowOff>
    </xdr:from>
    <xdr:to>
      <xdr:col>81</xdr:col>
      <xdr:colOff>101600</xdr:colOff>
      <xdr:row>38</xdr:row>
      <xdr:rowOff>86944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78071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337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8281</xdr:rowOff>
    </xdr:from>
    <xdr:to>
      <xdr:col>76</xdr:col>
      <xdr:colOff>165100</xdr:colOff>
      <xdr:row>37</xdr:row>
      <xdr:rowOff>109881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101008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111379</xdr:rowOff>
    </xdr:from>
    <xdr:to>
      <xdr:col>72</xdr:col>
      <xdr:colOff>38100</xdr:colOff>
      <xdr:row>37</xdr:row>
      <xdr:rowOff>41529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32656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39599</xdr:rowOff>
    </xdr:from>
    <xdr:to>
      <xdr:col>67</xdr:col>
      <xdr:colOff>101600</xdr:colOff>
      <xdr:row>37</xdr:row>
      <xdr:rowOff>141199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132325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171361</xdr:rowOff>
    </xdr:from>
    <xdr:to>
      <xdr:col>85</xdr:col>
      <xdr:colOff>127000</xdr:colOff>
      <xdr:row>74</xdr:row>
      <xdr:rowOff>34384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687211"/>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34384</xdr:rowOff>
    </xdr:from>
    <xdr:to>
      <xdr:col>81</xdr:col>
      <xdr:colOff>50800</xdr:colOff>
      <xdr:row>74</xdr:row>
      <xdr:rowOff>98666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721684"/>
          <a:ext cx="88900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94848</xdr:rowOff>
    </xdr:from>
    <xdr:to>
      <xdr:col>76</xdr:col>
      <xdr:colOff>114300</xdr:colOff>
      <xdr:row>74</xdr:row>
      <xdr:rowOff>98666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2782148"/>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44442</xdr:rowOff>
    </xdr:from>
    <xdr:to>
      <xdr:col>71</xdr:col>
      <xdr:colOff>177800</xdr:colOff>
      <xdr:row>74</xdr:row>
      <xdr:rowOff>94848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273174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120561</xdr:rowOff>
    </xdr:from>
    <xdr:to>
      <xdr:col>85</xdr:col>
      <xdr:colOff>177800</xdr:colOff>
      <xdr:row>74</xdr:row>
      <xdr:rowOff>50711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6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98988</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6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155034</xdr:rowOff>
    </xdr:from>
    <xdr:to>
      <xdr:col>81</xdr:col>
      <xdr:colOff>101600</xdr:colOff>
      <xdr:row>74</xdr:row>
      <xdr:rowOff>85184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6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76311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01411" y="1276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47866</xdr:rowOff>
    </xdr:from>
    <xdr:to>
      <xdr:col>76</xdr:col>
      <xdr:colOff>165100</xdr:colOff>
      <xdr:row>74</xdr:row>
      <xdr:rowOff>149466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7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140593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44048</xdr:rowOff>
    </xdr:from>
    <xdr:to>
      <xdr:col>72</xdr:col>
      <xdr:colOff>38100</xdr:colOff>
      <xdr:row>74</xdr:row>
      <xdr:rowOff>145648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7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136775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165092</xdr:rowOff>
    </xdr:from>
    <xdr:to>
      <xdr:col>67</xdr:col>
      <xdr:colOff>101600</xdr:colOff>
      <xdr:row>74</xdr:row>
      <xdr:rowOff>95242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86369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23709</xdr:rowOff>
    </xdr:from>
    <xdr:to>
      <xdr:col>85</xdr:col>
      <xdr:colOff>127000</xdr:colOff>
      <xdr:row>98</xdr:row>
      <xdr:rowOff>64263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5481300" y="16825809"/>
          <a:ext cx="8382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87180</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20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106507</xdr:rowOff>
    </xdr:from>
    <xdr:to>
      <xdr:col>81</xdr:col>
      <xdr:colOff>50800</xdr:colOff>
      <xdr:row>98</xdr:row>
      <xdr:rowOff>23709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592300" y="16565707"/>
          <a:ext cx="889000" cy="26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135200</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01411" y="162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32167</xdr:rowOff>
    </xdr:from>
    <xdr:to>
      <xdr:col>76</xdr:col>
      <xdr:colOff>114300</xdr:colOff>
      <xdr:row>96</xdr:row>
      <xdr:rowOff>106507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703300" y="16319917"/>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32167</xdr:rowOff>
    </xdr:from>
    <xdr:to>
      <xdr:col>71</xdr:col>
      <xdr:colOff>177800</xdr:colOff>
      <xdr:row>99</xdr:row>
      <xdr:rowOff>33082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6319917"/>
          <a:ext cx="889000" cy="6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170359</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57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14135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64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13463</xdr:rowOff>
    </xdr:from>
    <xdr:to>
      <xdr:col>85</xdr:col>
      <xdr:colOff>177800</xdr:colOff>
      <xdr:row>98</xdr:row>
      <xdr:rowOff>115063</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8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163340</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79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144359</xdr:rowOff>
    </xdr:from>
    <xdr:to>
      <xdr:col>81</xdr:col>
      <xdr:colOff>101600</xdr:colOff>
      <xdr:row>98</xdr:row>
      <xdr:rowOff>74509</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65636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01411" y="168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55707</xdr:rowOff>
    </xdr:from>
    <xdr:to>
      <xdr:col>76</xdr:col>
      <xdr:colOff>165100</xdr:colOff>
      <xdr:row>96</xdr:row>
      <xdr:rowOff>157307</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651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2384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2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152817</xdr:rowOff>
    </xdr:from>
    <xdr:to>
      <xdr:col>72</xdr:col>
      <xdr:colOff>38100</xdr:colOff>
      <xdr:row>95</xdr:row>
      <xdr:rowOff>82967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153732</xdr:rowOff>
    </xdr:from>
    <xdr:to>
      <xdr:col>67</xdr:col>
      <xdr:colOff>101600</xdr:colOff>
      <xdr:row>99</xdr:row>
      <xdr:rowOff>83882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9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75009</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70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118745</xdr:rowOff>
    </xdr:from>
    <xdr:to>
      <xdr:col>116</xdr:col>
      <xdr:colOff>62864</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22159595" y="6462395"/>
          <a:ext cx="1269" cy="268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62882</xdr:rowOff>
    </xdr:from>
    <xdr:ext cx="249299" cy="259045"/>
    <xdr:sp macro="" textlink="">
      <xdr:nvSpPr>
        <xdr:cNvPr id="715" name="投資及び出資金最小値テキスト">
          <a:extLst>
            <a:ext uri="{FF2B5EF4-FFF2-40B4-BE49-F238E27FC236}">
              <a16:creationId xmlns:a16="http://schemas.microsoft.com/office/drawing/2014/main" id="{00000000-0008-0000-0600-0000CB020000}"/>
            </a:ext>
          </a:extLst>
        </xdr:cNvPr>
        <xdr:cNvSpPr txBox="1"/>
      </xdr:nvSpPr>
      <xdr:spPr>
        <a:xfrm>
          <a:off x="22212300" y="67494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65422</xdr:rowOff>
    </xdr:from>
    <xdr:ext cx="378565" cy="259045"/>
    <xdr:sp macro="" textlink="">
      <xdr:nvSpPr>
        <xdr:cNvPr id="717" name="投資及び出資金最大値テキスト">
          <a:extLst>
            <a:ext uri="{FF2B5EF4-FFF2-40B4-BE49-F238E27FC236}">
              <a16:creationId xmlns:a16="http://schemas.microsoft.com/office/drawing/2014/main" id="{00000000-0008-0000-0600-0000CD020000}"/>
            </a:ext>
          </a:extLst>
        </xdr:cNvPr>
        <xdr:cNvSpPr txBox="1"/>
      </xdr:nvSpPr>
      <xdr:spPr>
        <a:xfrm>
          <a:off x="22212300" y="62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118745</xdr:rowOff>
    </xdr:from>
    <xdr:to>
      <xdr:col>116</xdr:col>
      <xdr:colOff>152400</xdr:colOff>
      <xdr:row>37</xdr:row>
      <xdr:rowOff>118745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462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61595</xdr:rowOff>
    </xdr:from>
    <xdr:to>
      <xdr:col>116</xdr:col>
      <xdr:colOff>63500</xdr:colOff>
      <xdr:row>39</xdr:row>
      <xdr:rowOff>36830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1323300" y="5205095"/>
          <a:ext cx="838200" cy="15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151782</xdr:rowOff>
    </xdr:from>
    <xdr:ext cx="313932" cy="259045"/>
    <xdr:sp macro="" textlink="">
      <xdr:nvSpPr>
        <xdr:cNvPr id="720" name="投資及び出資金平均値テキスト">
          <a:extLst>
            <a:ext uri="{FF2B5EF4-FFF2-40B4-BE49-F238E27FC236}">
              <a16:creationId xmlns:a16="http://schemas.microsoft.com/office/drawing/2014/main" id="{00000000-0008-0000-0600-0000D0020000}"/>
            </a:ext>
          </a:extLst>
        </xdr:cNvPr>
        <xdr:cNvSpPr txBox="1"/>
      </xdr:nvSpPr>
      <xdr:spPr>
        <a:xfrm>
          <a:off x="22212300" y="64954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128905</xdr:rowOff>
    </xdr:from>
    <xdr:to>
      <xdr:col>116</xdr:col>
      <xdr:colOff>114300</xdr:colOff>
      <xdr:row>39</xdr:row>
      <xdr:rowOff>59055</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21107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61595</xdr:rowOff>
    </xdr:from>
    <xdr:to>
      <xdr:col>111</xdr:col>
      <xdr:colOff>177800</xdr:colOff>
      <xdr:row>39</xdr:row>
      <xdr:rowOff>36830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0434300" y="5205095"/>
          <a:ext cx="889000" cy="151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136525</xdr:rowOff>
    </xdr:from>
    <xdr:to>
      <xdr:col>112</xdr:col>
      <xdr:colOff>38100</xdr:colOff>
      <xdr:row>37</xdr:row>
      <xdr:rowOff>66675</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1272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57802</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1213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34925</xdr:rowOff>
    </xdr:from>
    <xdr:to>
      <xdr:col>107</xdr:col>
      <xdr:colOff>50800</xdr:colOff>
      <xdr:row>39</xdr:row>
      <xdr:rowOff>36830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545300" y="6721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96537</xdr:rowOff>
    </xdr:from>
    <xdr:ext cx="249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309650" y="6440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137795</xdr:rowOff>
    </xdr:from>
    <xdr:to>
      <xdr:col>102</xdr:col>
      <xdr:colOff>114300</xdr:colOff>
      <xdr:row>39</xdr:row>
      <xdr:rowOff>34925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656300" y="66528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155575</xdr:rowOff>
    </xdr:from>
    <xdr:to>
      <xdr:col>102</xdr:col>
      <xdr:colOff>165100</xdr:colOff>
      <xdr:row>39</xdr:row>
      <xdr:rowOff>85725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4945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76852</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9420650" y="6763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69232</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531650" y="6755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107332</xdr:rowOff>
    </xdr:from>
    <xdr:ext cx="249299" cy="259045"/>
    <xdr:sp macro="" textlink="">
      <xdr:nvSpPr>
        <xdr:cNvPr id="739" name="投資及び出資金該当値テキスト">
          <a:extLst>
            <a:ext uri="{FF2B5EF4-FFF2-40B4-BE49-F238E27FC236}">
              <a16:creationId xmlns:a16="http://schemas.microsoft.com/office/drawing/2014/main" id="{00000000-0008-0000-0600-0000E3020000}"/>
            </a:ext>
          </a:extLst>
        </xdr:cNvPr>
        <xdr:cNvSpPr txBox="1"/>
      </xdr:nvSpPr>
      <xdr:spPr>
        <a:xfrm>
          <a:off x="22212300" y="66224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10795</xdr:rowOff>
    </xdr:from>
    <xdr:to>
      <xdr:col>112</xdr:col>
      <xdr:colOff>38100</xdr:colOff>
      <xdr:row>30</xdr:row>
      <xdr:rowOff>112395</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1272500" y="51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128922</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21317" y="492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157480</xdr:rowOff>
    </xdr:from>
    <xdr:to>
      <xdr:col>107</xdr:col>
      <xdr:colOff>101600</xdr:colOff>
      <xdr:row>39</xdr:row>
      <xdr:rowOff>87630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038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78757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76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155575</xdr:rowOff>
    </xdr:from>
    <xdr:to>
      <xdr:col>102</xdr:col>
      <xdr:colOff>165100</xdr:colOff>
      <xdr:row>39</xdr:row>
      <xdr:rowOff>85725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9494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102252</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445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86995</xdr:rowOff>
    </xdr:from>
    <xdr:to>
      <xdr:col>98</xdr:col>
      <xdr:colOff>38100</xdr:colOff>
      <xdr:row>39</xdr:row>
      <xdr:rowOff>17145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8605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33672</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99333" y="637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貸付金グラフ枠">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2" name="貸付金最小値テキスト">
          <a:extLst>
            <a:ext uri="{FF2B5EF4-FFF2-40B4-BE49-F238E27FC236}">
              <a16:creationId xmlns:a16="http://schemas.microsoft.com/office/drawing/2014/main" id="{00000000-0008-0000-0600-000004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4" name="貸付金最大値テキスト">
          <a:extLst>
            <a:ext uri="{FF2B5EF4-FFF2-40B4-BE49-F238E27FC236}">
              <a16:creationId xmlns:a16="http://schemas.microsoft.com/office/drawing/2014/main" id="{00000000-0008-0000-0600-000006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22722</xdr:rowOff>
    </xdr:from>
    <xdr:to>
      <xdr:col>116</xdr:col>
      <xdr:colOff>63500</xdr:colOff>
      <xdr:row>57</xdr:row>
      <xdr:rowOff>26592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1323300" y="9795372"/>
          <a:ext cx="8382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77" name="貸付金平均値テキスト">
          <a:extLst>
            <a:ext uri="{FF2B5EF4-FFF2-40B4-BE49-F238E27FC236}">
              <a16:creationId xmlns:a16="http://schemas.microsoft.com/office/drawing/2014/main" id="{00000000-0008-0000-0600-000009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15603</xdr:rowOff>
    </xdr:from>
    <xdr:to>
      <xdr:col>111</xdr:col>
      <xdr:colOff>177800</xdr:colOff>
      <xdr:row>57</xdr:row>
      <xdr:rowOff>22722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0434300" y="9788253"/>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12174</xdr:rowOff>
    </xdr:from>
    <xdr:to>
      <xdr:col>107</xdr:col>
      <xdr:colOff>50800</xdr:colOff>
      <xdr:row>57</xdr:row>
      <xdr:rowOff>15603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9545300" y="978482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123817</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1671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71414</xdr:rowOff>
    </xdr:from>
    <xdr:to>
      <xdr:col>102</xdr:col>
      <xdr:colOff>114300</xdr:colOff>
      <xdr:row>57</xdr:row>
      <xdr:rowOff>12174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656300" y="9501164"/>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147242</xdr:rowOff>
    </xdr:from>
    <xdr:to>
      <xdr:col>116</xdr:col>
      <xdr:colOff>114300</xdr:colOff>
      <xdr:row>57</xdr:row>
      <xdr:rowOff>77392</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2110700" y="97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125669</xdr:rowOff>
    </xdr:from>
    <xdr:ext cx="534377" cy="259045"/>
    <xdr:sp macro="" textlink="">
      <xdr:nvSpPr>
        <xdr:cNvPr id="796" name="貸付金該当値テキスト">
          <a:extLst>
            <a:ext uri="{FF2B5EF4-FFF2-40B4-BE49-F238E27FC236}">
              <a16:creationId xmlns:a16="http://schemas.microsoft.com/office/drawing/2014/main" id="{00000000-0008-0000-0600-00001C030000}"/>
            </a:ext>
          </a:extLst>
        </xdr:cNvPr>
        <xdr:cNvSpPr txBox="1"/>
      </xdr:nvSpPr>
      <xdr:spPr>
        <a:xfrm>
          <a:off x="22212300" y="9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143372</xdr:rowOff>
    </xdr:from>
    <xdr:to>
      <xdr:col>112</xdr:col>
      <xdr:colOff>38100</xdr:colOff>
      <xdr:row>57</xdr:row>
      <xdr:rowOff>73522</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1272500" y="97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64649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43411" y="98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136253</xdr:rowOff>
    </xdr:from>
    <xdr:to>
      <xdr:col>107</xdr:col>
      <xdr:colOff>101600</xdr:colOff>
      <xdr:row>57</xdr:row>
      <xdr:rowOff>66403</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0383500" y="97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57530</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67111" y="98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132824</xdr:rowOff>
    </xdr:from>
    <xdr:to>
      <xdr:col>102</xdr:col>
      <xdr:colOff>165100</xdr:colOff>
      <xdr:row>57</xdr:row>
      <xdr:rowOff>62974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9494500" y="97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54101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278111" y="98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20614</xdr:rowOff>
    </xdr:from>
    <xdr:to>
      <xdr:col>98</xdr:col>
      <xdr:colOff>38100</xdr:colOff>
      <xdr:row>55</xdr:row>
      <xdr:rowOff>122214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8605500" y="9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113341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13513</xdr:rowOff>
    </xdr:from>
    <xdr:to>
      <xdr:col>116</xdr:col>
      <xdr:colOff>63500</xdr:colOff>
      <xdr:row>76</xdr:row>
      <xdr:rowOff>15799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1323300" y="12872263"/>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13513</xdr:rowOff>
    </xdr:from>
    <xdr:to>
      <xdr:col>111</xdr:col>
      <xdr:colOff>177800</xdr:colOff>
      <xdr:row>75</xdr:row>
      <xdr:rowOff>85293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0434300" y="12872263"/>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83007</xdr:rowOff>
    </xdr:from>
    <xdr:to>
      <xdr:col>107</xdr:col>
      <xdr:colOff>50800</xdr:colOff>
      <xdr:row>75</xdr:row>
      <xdr:rowOff>85293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545300" y="129417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69748</xdr:rowOff>
    </xdr:from>
    <xdr:to>
      <xdr:col>102</xdr:col>
      <xdr:colOff>114300</xdr:colOff>
      <xdr:row>75</xdr:row>
      <xdr:rowOff>83007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656300" y="1292849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136449</xdr:rowOff>
    </xdr:from>
    <xdr:to>
      <xdr:col>116</xdr:col>
      <xdr:colOff>114300</xdr:colOff>
      <xdr:row>76</xdr:row>
      <xdr:rowOff>66599</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29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159326</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84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134163</xdr:rowOff>
    </xdr:from>
    <xdr:to>
      <xdr:col>112</xdr:col>
      <xdr:colOff>38100</xdr:colOff>
      <xdr:row>75</xdr:row>
      <xdr:rowOff>64313</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80840</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5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34493</xdr:rowOff>
    </xdr:from>
    <xdr:to>
      <xdr:col>107</xdr:col>
      <xdr:colOff>101600</xdr:colOff>
      <xdr:row>75</xdr:row>
      <xdr:rowOff>136093</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152620</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66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32207</xdr:rowOff>
    </xdr:from>
    <xdr:to>
      <xdr:col>102</xdr:col>
      <xdr:colOff>165100</xdr:colOff>
      <xdr:row>75</xdr:row>
      <xdr:rowOff>133807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150334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26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18948</xdr:rowOff>
    </xdr:from>
    <xdr:to>
      <xdr:col>98</xdr:col>
      <xdr:colOff>38100</xdr:colOff>
      <xdr:row>75</xdr:row>
      <xdr:rowOff>120548</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28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137075</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26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147,058</a:t>
          </a:r>
          <a:r>
            <a:rPr kumimoji="1" lang="ja-JP" altLang="en-US" sz="1200">
              <a:latin typeface="ＭＳ Ｐゴシック" panose="020B0600070205080204" pitchFamily="50" charset="-128"/>
              <a:ea typeface="ＭＳ Ｐゴシック" panose="020B0600070205080204" pitchFamily="50" charset="-128"/>
            </a:rPr>
            <a:t>円となっている。令和６年度は給与改定に伴うベースアップによる職員給の増や、定年延長に伴う退職手当の増などにより増加している。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14,600</a:t>
          </a:r>
          <a:r>
            <a:rPr kumimoji="1" lang="ja-JP" altLang="en-US" sz="1200">
              <a:latin typeface="ＭＳ Ｐゴシック" panose="020B0600070205080204" pitchFamily="50" charset="-128"/>
              <a:ea typeface="ＭＳ Ｐゴシック" panose="020B0600070205080204" pitchFamily="50" charset="-128"/>
            </a:rPr>
            <a:t>円となっている。数次にわたる行財政改革等により、内部管理経費の適正化に取り組んでおり、他県と比較して低い水準となっている。さらなる業務効率化を図るため、行政のデジタル化にかかる取組の促進を図っていく。</a:t>
          </a:r>
        </a:p>
        <a:p>
          <a:r>
            <a:rPr kumimoji="1" lang="ja-JP" altLang="en-US" sz="1200">
              <a:latin typeface="ＭＳ Ｐゴシック" panose="020B0600070205080204" pitchFamily="50" charset="-128"/>
              <a:ea typeface="ＭＳ Ｐゴシック" panose="020B0600070205080204" pitchFamily="50" charset="-128"/>
            </a:rPr>
            <a:t>・扶助費は、住民一人当たり</a:t>
          </a:r>
          <a:r>
            <a:rPr kumimoji="1" lang="en-US" altLang="ja-JP" sz="1200">
              <a:latin typeface="ＭＳ Ｐゴシック" panose="020B0600070205080204" pitchFamily="50" charset="-128"/>
              <a:ea typeface="ＭＳ Ｐゴシック" panose="020B0600070205080204" pitchFamily="50" charset="-128"/>
            </a:rPr>
            <a:t>19,695</a:t>
          </a:r>
          <a:r>
            <a:rPr kumimoji="1" lang="ja-JP" altLang="en-US" sz="1200">
              <a:latin typeface="ＭＳ Ｐゴシック" panose="020B0600070205080204" pitchFamily="50" charset="-128"/>
              <a:ea typeface="ＭＳ Ｐゴシック" panose="020B0600070205080204" pitchFamily="50" charset="-128"/>
            </a:rPr>
            <a:t>円となっている。原爆被爆者援護関係費用などの影響により、他県と比較して高い水準となっている。</a:t>
          </a: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140,910</a:t>
          </a:r>
          <a:r>
            <a:rPr kumimoji="1" lang="ja-JP" altLang="en-US" sz="1200">
              <a:latin typeface="ＭＳ Ｐゴシック" panose="020B0600070205080204" pitchFamily="50" charset="-128"/>
              <a:ea typeface="ＭＳ Ｐゴシック" panose="020B0600070205080204" pitchFamily="50" charset="-128"/>
            </a:rPr>
            <a:t>円となっている。令和６年度は新型コロナウイルス感染症・物価高騰対策費の減により減少している。</a:t>
          </a:r>
        </a:p>
        <a:p>
          <a:r>
            <a:rPr kumimoji="1" lang="ja-JP" altLang="en-US" sz="12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121,355</a:t>
          </a:r>
          <a:r>
            <a:rPr kumimoji="1" lang="ja-JP" altLang="en-US" sz="1200">
              <a:latin typeface="ＭＳ Ｐゴシック" panose="020B0600070205080204" pitchFamily="50" charset="-128"/>
              <a:ea typeface="ＭＳ Ｐゴシック" panose="020B0600070205080204" pitchFamily="50" charset="-128"/>
            </a:rPr>
            <a:t>円となっている。新幹線整備事業費負担金や防災・減災対策の取組推進により、他県と比較してコストが高くなる傾向となっている。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76,115</a:t>
          </a:r>
          <a:r>
            <a:rPr kumimoji="1" lang="ja-JP" altLang="en-US" sz="1200">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2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円となっている。令和６年度の主な減理由は、石木ダム関係の新基金設立に要する経費の減によるものである。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1,274,371
1,258,937
4,131.20
742,790,874
725,525,376
1,137,101
396,767,336
1,216,335,471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39116</xdr:rowOff>
    </xdr:from>
    <xdr:to>
      <xdr:col>24</xdr:col>
      <xdr:colOff>63500</xdr:colOff>
      <xdr:row>36</xdr:row>
      <xdr:rowOff>132842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1316"/>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132842</xdr:rowOff>
    </xdr:from>
    <xdr:to>
      <xdr:col>19</xdr:col>
      <xdr:colOff>177800</xdr:colOff>
      <xdr:row>37</xdr:row>
      <xdr:rowOff>9398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050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116840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304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116840</xdr:rowOff>
    </xdr:from>
    <xdr:to>
      <xdr:col>10</xdr:col>
      <xdr:colOff>114300</xdr:colOff>
      <xdr:row>37</xdr:row>
      <xdr:rowOff>132842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604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159766</xdr:rowOff>
    </xdr:from>
    <xdr:to>
      <xdr:col>24</xdr:col>
      <xdr:colOff>114300</xdr:colOff>
      <xdr:row>36</xdr:row>
      <xdr:rowOff>89916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138193</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8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82042</xdr:rowOff>
    </xdr:from>
    <xdr:to>
      <xdr:col>20</xdr:col>
      <xdr:colOff>38100</xdr:colOff>
      <xdr:row>37</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3319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346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130048</xdr:rowOff>
    </xdr:from>
    <xdr:to>
      <xdr:col>15</xdr:col>
      <xdr:colOff>101600</xdr:colOff>
      <xdr:row>37</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51325</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66040</xdr:rowOff>
    </xdr:from>
    <xdr:to>
      <xdr:col>10</xdr:col>
      <xdr:colOff>165100</xdr:colOff>
      <xdr:row>37</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158767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82042</xdr:rowOff>
    </xdr:from>
    <xdr:to>
      <xdr:col>6</xdr:col>
      <xdr:colOff>38100</xdr:colOff>
      <xdr:row>38</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3319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26967</xdr:rowOff>
    </xdr:from>
    <xdr:to>
      <xdr:col>24</xdr:col>
      <xdr:colOff>63500</xdr:colOff>
      <xdr:row>59</xdr:row>
      <xdr:rowOff>59951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142517"/>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11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36993</xdr:rowOff>
    </xdr:from>
    <xdr:to>
      <xdr:col>19</xdr:col>
      <xdr:colOff>177800</xdr:colOff>
      <xdr:row>59</xdr:row>
      <xdr:rowOff>26967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81093"/>
          <a:ext cx="889000" cy="16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18040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88722</xdr:rowOff>
    </xdr:from>
    <xdr:to>
      <xdr:col>15</xdr:col>
      <xdr:colOff>50800</xdr:colOff>
      <xdr:row>58</xdr:row>
      <xdr:rowOff>36993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689922"/>
          <a:ext cx="889000" cy="29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143901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88722</xdr:rowOff>
    </xdr:from>
    <xdr:to>
      <xdr:col>10</xdr:col>
      <xdr:colOff>114300</xdr:colOff>
      <xdr:row>59</xdr:row>
      <xdr:rowOff>47770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689922"/>
          <a:ext cx="889000" cy="47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51775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13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9151</xdr:rowOff>
    </xdr:from>
    <xdr:to>
      <xdr:col>24</xdr:col>
      <xdr:colOff>114300</xdr:colOff>
      <xdr:row>59</xdr:row>
      <xdr:rowOff>110751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1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95528</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147617</xdr:rowOff>
    </xdr:from>
    <xdr:to>
      <xdr:col>20</xdr:col>
      <xdr:colOff>38100</xdr:colOff>
      <xdr:row>59</xdr:row>
      <xdr:rowOff>77767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68894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101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157643</xdr:rowOff>
    </xdr:from>
    <xdr:to>
      <xdr:col>15</xdr:col>
      <xdr:colOff>101600</xdr:colOff>
      <xdr:row>58</xdr:row>
      <xdr:rowOff>87793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78920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2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37922</xdr:rowOff>
    </xdr:from>
    <xdr:to>
      <xdr:col>10</xdr:col>
      <xdr:colOff>165100</xdr:colOff>
      <xdr:row>56</xdr:row>
      <xdr:rowOff>139522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130649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168420</xdr:rowOff>
    </xdr:from>
    <xdr:to>
      <xdr:col>6</xdr:col>
      <xdr:colOff>38100</xdr:colOff>
      <xdr:row>59</xdr:row>
      <xdr:rowOff>98570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89697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0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36906</xdr:rowOff>
    </xdr:from>
    <xdr:to>
      <xdr:col>24</xdr:col>
      <xdr:colOff>63500</xdr:colOff>
      <xdr:row>76</xdr:row>
      <xdr:rowOff>29439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95656"/>
          <a:ext cx="838200" cy="1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61409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05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29439</xdr:rowOff>
    </xdr:from>
    <xdr:to>
      <xdr:col>19</xdr:col>
      <xdr:colOff>177800</xdr:colOff>
      <xdr:row>76</xdr:row>
      <xdr:rowOff>87961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059639"/>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70781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5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44145</xdr:rowOff>
    </xdr:from>
    <xdr:to>
      <xdr:col>15</xdr:col>
      <xdr:colOff>50800</xdr:colOff>
      <xdr:row>76</xdr:row>
      <xdr:rowOff>87961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02895"/>
          <a:ext cx="889000" cy="2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25857</xdr:rowOff>
    </xdr:from>
    <xdr:to>
      <xdr:col>10</xdr:col>
      <xdr:colOff>114300</xdr:colOff>
      <xdr:row>75</xdr:row>
      <xdr:rowOff>44145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88460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129760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157556</xdr:rowOff>
    </xdr:from>
    <xdr:to>
      <xdr:col>24</xdr:col>
      <xdr:colOff>114300</xdr:colOff>
      <xdr:row>75</xdr:row>
      <xdr:rowOff>87706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135983</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150089</xdr:rowOff>
    </xdr:from>
    <xdr:to>
      <xdr:col>20</xdr:col>
      <xdr:colOff>38100</xdr:colOff>
      <xdr:row>76</xdr:row>
      <xdr:rowOff>80239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71366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1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37161</xdr:rowOff>
    </xdr:from>
    <xdr:to>
      <xdr:col>15</xdr:col>
      <xdr:colOff>101600</xdr:colOff>
      <xdr:row>76</xdr:row>
      <xdr:rowOff>138761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129888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1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164795</xdr:rowOff>
    </xdr:from>
    <xdr:to>
      <xdr:col>10</xdr:col>
      <xdr:colOff>165100</xdr:colOff>
      <xdr:row>75</xdr:row>
      <xdr:rowOff>94945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86072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9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146507</xdr:rowOff>
    </xdr:from>
    <xdr:to>
      <xdr:col>6</xdr:col>
      <xdr:colOff>38100</xdr:colOff>
      <xdr:row>75</xdr:row>
      <xdr:rowOff>76657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67784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9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86207</xdr:rowOff>
    </xdr:from>
    <xdr:to>
      <xdr:col>24</xdr:col>
      <xdr:colOff>63500</xdr:colOff>
      <xdr:row>97</xdr:row>
      <xdr:rowOff>75692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45407"/>
          <a:ext cx="8382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40553</xdr:rowOff>
    </xdr:from>
    <xdr:to>
      <xdr:col>19</xdr:col>
      <xdr:colOff>177800</xdr:colOff>
      <xdr:row>96</xdr:row>
      <xdr:rowOff>86207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13953"/>
          <a:ext cx="889000" cy="73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40553</xdr:rowOff>
    </xdr:from>
    <xdr:to>
      <xdr:col>15</xdr:col>
      <xdr:colOff>50800</xdr:colOff>
      <xdr:row>92</xdr:row>
      <xdr:rowOff>111223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813953"/>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111223</xdr:rowOff>
    </xdr:from>
    <xdr:to>
      <xdr:col>10</xdr:col>
      <xdr:colOff>114300</xdr:colOff>
      <xdr:row>93</xdr:row>
      <xdr:rowOff>110863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884623"/>
          <a:ext cx="889000" cy="17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46786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6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24892</xdr:rowOff>
    </xdr:from>
    <xdr:to>
      <xdr:col>24</xdr:col>
      <xdr:colOff>114300</xdr:colOff>
      <xdr:row>97</xdr:row>
      <xdr:rowOff>126492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3319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35407</xdr:rowOff>
    </xdr:from>
    <xdr:to>
      <xdr:col>20</xdr:col>
      <xdr:colOff>38100</xdr:colOff>
      <xdr:row>96</xdr:row>
      <xdr:rowOff>137007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128134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5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161203</xdr:rowOff>
    </xdr:from>
    <xdr:to>
      <xdr:col>15</xdr:col>
      <xdr:colOff>101600</xdr:colOff>
      <xdr:row>92</xdr:row>
      <xdr:rowOff>91353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7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82480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60423</xdr:rowOff>
    </xdr:from>
    <xdr:to>
      <xdr:col>10</xdr:col>
      <xdr:colOff>165100</xdr:colOff>
      <xdr:row>92</xdr:row>
      <xdr:rowOff>162023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83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153150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60063</xdr:rowOff>
    </xdr:from>
    <xdr:to>
      <xdr:col>6</xdr:col>
      <xdr:colOff>38100</xdr:colOff>
      <xdr:row>93</xdr:row>
      <xdr:rowOff>161663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6740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7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7493</xdr:rowOff>
    </xdr:from>
    <xdr:to>
      <xdr:col>55</xdr:col>
      <xdr:colOff>0</xdr:colOff>
      <xdr:row>38</xdr:row>
      <xdr:rowOff>26162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22593"/>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159131</xdr:rowOff>
    </xdr:from>
    <xdr:to>
      <xdr:col>50</xdr:col>
      <xdr:colOff>114300</xdr:colOff>
      <xdr:row>38</xdr:row>
      <xdr:rowOff>7493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0278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xdr:rowOff>
    </xdr:from>
    <xdr:to>
      <xdr:col>45</xdr:col>
      <xdr:colOff>177800</xdr:colOff>
      <xdr:row>37</xdr:row>
      <xdr:rowOff>159131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55334"/>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11684</xdr:rowOff>
    </xdr:from>
    <xdr:to>
      <xdr:col>41</xdr:col>
      <xdr:colOff>50800</xdr:colOff>
      <xdr:row>37</xdr:row>
      <xdr:rowOff>45974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55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146812</xdr:rowOff>
    </xdr:from>
    <xdr:to>
      <xdr:col>55</xdr:col>
      <xdr:colOff>50800</xdr:colOff>
      <xdr:row>38</xdr:row>
      <xdr:rowOff>76962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125239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128143</xdr:rowOff>
    </xdr:from>
    <xdr:to>
      <xdr:col>50</xdr:col>
      <xdr:colOff>165100</xdr:colOff>
      <xdr:row>38</xdr:row>
      <xdr:rowOff>58293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49420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5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108331</xdr:rowOff>
    </xdr:from>
    <xdr:to>
      <xdr:col>46</xdr:col>
      <xdr:colOff>38100</xdr:colOff>
      <xdr:row>38</xdr:row>
      <xdr:rowOff>38481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29608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132334</xdr:rowOff>
    </xdr:from>
    <xdr:to>
      <xdr:col>41</xdr:col>
      <xdr:colOff>101600</xdr:colOff>
      <xdr:row>37</xdr:row>
      <xdr:rowOff>62484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79011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166624</xdr:rowOff>
    </xdr:from>
    <xdr:to>
      <xdr:col>36</xdr:col>
      <xdr:colOff>165100</xdr:colOff>
      <xdr:row>37</xdr:row>
      <xdr:rowOff>96774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87901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37320</xdr:rowOff>
    </xdr:from>
    <xdr:to>
      <xdr:col>55</xdr:col>
      <xdr:colOff>0</xdr:colOff>
      <xdr:row>56</xdr:row>
      <xdr:rowOff>113966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38520"/>
          <a:ext cx="838200" cy="7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37320</xdr:rowOff>
    </xdr:from>
    <xdr:to>
      <xdr:col>50</xdr:col>
      <xdr:colOff>114300</xdr:colOff>
      <xdr:row>56</xdr:row>
      <xdr:rowOff>166250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38520"/>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154591</xdr:rowOff>
    </xdr:from>
    <xdr:to>
      <xdr:col>45</xdr:col>
      <xdr:colOff>177800</xdr:colOff>
      <xdr:row>56</xdr:row>
      <xdr:rowOff>166250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55791"/>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54432</xdr:rowOff>
    </xdr:from>
    <xdr:to>
      <xdr:col>41</xdr:col>
      <xdr:colOff>50800</xdr:colOff>
      <xdr:row>56</xdr:row>
      <xdr:rowOff>154591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55632"/>
          <a:ext cx="8890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63166</xdr:rowOff>
    </xdr:from>
    <xdr:to>
      <xdr:col>55</xdr:col>
      <xdr:colOff>50800</xdr:colOff>
      <xdr:row>56</xdr:row>
      <xdr:rowOff>164766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41593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157970</xdr:rowOff>
    </xdr:from>
    <xdr:to>
      <xdr:col>50</xdr:col>
      <xdr:colOff>165100</xdr:colOff>
      <xdr:row>56</xdr:row>
      <xdr:rowOff>88120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104647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3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115450</xdr:rowOff>
    </xdr:from>
    <xdr:to>
      <xdr:col>46</xdr:col>
      <xdr:colOff>38100</xdr:colOff>
      <xdr:row>57</xdr:row>
      <xdr:rowOff>45600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103791</xdr:rowOff>
    </xdr:from>
    <xdr:to>
      <xdr:col>41</xdr:col>
      <xdr:colOff>101600</xdr:colOff>
      <xdr:row>57</xdr:row>
      <xdr:rowOff>33941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3632</xdr:rowOff>
    </xdr:from>
    <xdr:to>
      <xdr:col>36</xdr:col>
      <xdr:colOff>165100</xdr:colOff>
      <xdr:row>56</xdr:row>
      <xdr:rowOff>105232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96359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44259</xdr:rowOff>
    </xdr:from>
    <xdr:to>
      <xdr:col>55</xdr:col>
      <xdr:colOff>0</xdr:colOff>
      <xdr:row>75</xdr:row>
      <xdr:rowOff>167035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03009"/>
          <a:ext cx="838200" cy="1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141594</xdr:rowOff>
    </xdr:from>
    <xdr:to>
      <xdr:col>50</xdr:col>
      <xdr:colOff>114300</xdr:colOff>
      <xdr:row>75</xdr:row>
      <xdr:rowOff>44259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57444"/>
          <a:ext cx="889000" cy="2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141594</xdr:rowOff>
    </xdr:from>
    <xdr:to>
      <xdr:col>45</xdr:col>
      <xdr:colOff>177800</xdr:colOff>
      <xdr:row>74</xdr:row>
      <xdr:rowOff>26396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57444"/>
          <a:ext cx="889000" cy="5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60245</xdr:rowOff>
    </xdr:from>
    <xdr:to>
      <xdr:col>41</xdr:col>
      <xdr:colOff>50800</xdr:colOff>
      <xdr:row>74</xdr:row>
      <xdr:rowOff>26396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76095"/>
          <a:ext cx="889000" cy="1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116234</xdr:rowOff>
    </xdr:from>
    <xdr:to>
      <xdr:col>55</xdr:col>
      <xdr:colOff>50800</xdr:colOff>
      <xdr:row>76</xdr:row>
      <xdr:rowOff>46385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74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94661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164909</xdr:rowOff>
    </xdr:from>
    <xdr:to>
      <xdr:col>50</xdr:col>
      <xdr:colOff>165100</xdr:colOff>
      <xdr:row>75</xdr:row>
      <xdr:rowOff>95059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5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86186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9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90794</xdr:rowOff>
    </xdr:from>
    <xdr:to>
      <xdr:col>46</xdr:col>
      <xdr:colOff>38100</xdr:colOff>
      <xdr:row>74</xdr:row>
      <xdr:rowOff>20944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147046</xdr:rowOff>
    </xdr:from>
    <xdr:to>
      <xdr:col>41</xdr:col>
      <xdr:colOff>101600</xdr:colOff>
      <xdr:row>74</xdr:row>
      <xdr:rowOff>77196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68323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9445</xdr:rowOff>
    </xdr:from>
    <xdr:to>
      <xdr:col>36</xdr:col>
      <xdr:colOff>165100</xdr:colOff>
      <xdr:row>73</xdr:row>
      <xdr:rowOff>111045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102172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131775</xdr:rowOff>
    </xdr:from>
    <xdr:to>
      <xdr:col>55</xdr:col>
      <xdr:colOff>0</xdr:colOff>
      <xdr:row>96</xdr:row>
      <xdr:rowOff>169323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90975"/>
          <a:ext cx="8382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169323</xdr:rowOff>
    </xdr:from>
    <xdr:to>
      <xdr:col>50</xdr:col>
      <xdr:colOff>114300</xdr:colOff>
      <xdr:row>97</xdr:row>
      <xdr:rowOff>51155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8523"/>
          <a:ext cx="8890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125622</xdr:rowOff>
    </xdr:from>
    <xdr:to>
      <xdr:col>45</xdr:col>
      <xdr:colOff>177800</xdr:colOff>
      <xdr:row>97</xdr:row>
      <xdr:rowOff>51155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84822"/>
          <a:ext cx="889000" cy="9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125622</xdr:rowOff>
    </xdr:from>
    <xdr:to>
      <xdr:col>41</xdr:col>
      <xdr:colOff>50800</xdr:colOff>
      <xdr:row>98</xdr:row>
      <xdr:rowOff>77730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84822"/>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80975</xdr:rowOff>
    </xdr:from>
    <xdr:to>
      <xdr:col>55</xdr:col>
      <xdr:colOff>50800</xdr:colOff>
      <xdr:row>97</xdr:row>
      <xdr:rowOff>11125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59402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118523</xdr:rowOff>
    </xdr:from>
    <xdr:to>
      <xdr:col>50</xdr:col>
      <xdr:colOff>165100</xdr:colOff>
      <xdr:row>97</xdr:row>
      <xdr:rowOff>48673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39800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6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355</xdr:rowOff>
    </xdr:from>
    <xdr:to>
      <xdr:col>46</xdr:col>
      <xdr:colOff>38100</xdr:colOff>
      <xdr:row>97</xdr:row>
      <xdr:rowOff>101955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93082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2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74822</xdr:rowOff>
    </xdr:from>
    <xdr:to>
      <xdr:col>41</xdr:col>
      <xdr:colOff>101600</xdr:colOff>
      <xdr:row>97</xdr:row>
      <xdr:rowOff>4972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26930</xdr:rowOff>
    </xdr:from>
    <xdr:to>
      <xdr:col>36</xdr:col>
      <xdr:colOff>165100</xdr:colOff>
      <xdr:row>98</xdr:row>
      <xdr:rowOff>128530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119657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39606</xdr:rowOff>
    </xdr:from>
    <xdr:to>
      <xdr:col>85</xdr:col>
      <xdr:colOff>127000</xdr:colOff>
      <xdr:row>34</xdr:row>
      <xdr:rowOff>95776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697456"/>
          <a:ext cx="8382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95776</xdr:rowOff>
    </xdr:from>
    <xdr:to>
      <xdr:col>81</xdr:col>
      <xdr:colOff>50800</xdr:colOff>
      <xdr:row>35</xdr:row>
      <xdr:rowOff>28013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925076"/>
          <a:ext cx="88900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28013</xdr:rowOff>
    </xdr:from>
    <xdr:to>
      <xdr:col>76</xdr:col>
      <xdr:colOff>114300</xdr:colOff>
      <xdr:row>35</xdr:row>
      <xdr:rowOff>153906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28763"/>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54955</xdr:rowOff>
    </xdr:from>
    <xdr:to>
      <xdr:col>71</xdr:col>
      <xdr:colOff>177800</xdr:colOff>
      <xdr:row>35</xdr:row>
      <xdr:rowOff>153906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055705"/>
          <a:ext cx="8890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160256</xdr:rowOff>
    </xdr:from>
    <xdr:to>
      <xdr:col>85</xdr:col>
      <xdr:colOff>177800</xdr:colOff>
      <xdr:row>33</xdr:row>
      <xdr:rowOff>90406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64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11683</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49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44976</xdr:rowOff>
    </xdr:from>
    <xdr:to>
      <xdr:col>81</xdr:col>
      <xdr:colOff>101600</xdr:colOff>
      <xdr:row>34</xdr:row>
      <xdr:rowOff>146576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8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163103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6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148663</xdr:rowOff>
    </xdr:from>
    <xdr:to>
      <xdr:col>76</xdr:col>
      <xdr:colOff>165100</xdr:colOff>
      <xdr:row>35</xdr:row>
      <xdr:rowOff>78813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95340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103106</xdr:rowOff>
    </xdr:from>
    <xdr:to>
      <xdr:col>72</xdr:col>
      <xdr:colOff>38100</xdr:colOff>
      <xdr:row>36</xdr:row>
      <xdr:rowOff>33256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49783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4155</xdr:rowOff>
    </xdr:from>
    <xdr:to>
      <xdr:col>67</xdr:col>
      <xdr:colOff>101600</xdr:colOff>
      <xdr:row>35</xdr:row>
      <xdr:rowOff>105755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122282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8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151740</xdr:rowOff>
    </xdr:from>
    <xdr:to>
      <xdr:col>85</xdr:col>
      <xdr:colOff>127000</xdr:colOff>
      <xdr:row>56</xdr:row>
      <xdr:rowOff>111734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895690"/>
          <a:ext cx="838200" cy="8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132766</xdr:rowOff>
    </xdr:from>
    <xdr:to>
      <xdr:col>81</xdr:col>
      <xdr:colOff>50800</xdr:colOff>
      <xdr:row>56</xdr:row>
      <xdr:rowOff>111734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62516"/>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132766</xdr:rowOff>
    </xdr:from>
    <xdr:to>
      <xdr:col>76</xdr:col>
      <xdr:colOff>114300</xdr:colOff>
      <xdr:row>55</xdr:row>
      <xdr:rowOff>139167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6251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139167</xdr:rowOff>
    </xdr:from>
    <xdr:to>
      <xdr:col>71</xdr:col>
      <xdr:colOff>177800</xdr:colOff>
      <xdr:row>55</xdr:row>
      <xdr:rowOff>153339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68917"/>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100940</xdr:rowOff>
    </xdr:from>
    <xdr:to>
      <xdr:col>85</xdr:col>
      <xdr:colOff>177800</xdr:colOff>
      <xdr:row>52</xdr:row>
      <xdr:rowOff>31090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8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123817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69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60934</xdr:rowOff>
    </xdr:from>
    <xdr:to>
      <xdr:col>81</xdr:col>
      <xdr:colOff>101600</xdr:colOff>
      <xdr:row>56</xdr:row>
      <xdr:rowOff>162534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7611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69095" y="943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81966</xdr:rowOff>
    </xdr:from>
    <xdr:to>
      <xdr:col>76</xdr:col>
      <xdr:colOff>165100</xdr:colOff>
      <xdr:row>56</xdr:row>
      <xdr:rowOff>12116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28643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88367</xdr:rowOff>
    </xdr:from>
    <xdr:to>
      <xdr:col>72</xdr:col>
      <xdr:colOff>38100</xdr:colOff>
      <xdr:row>56</xdr:row>
      <xdr:rowOff>18517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9644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6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102539</xdr:rowOff>
    </xdr:from>
    <xdr:to>
      <xdr:col>67</xdr:col>
      <xdr:colOff>101600</xdr:colOff>
      <xdr:row>56</xdr:row>
      <xdr:rowOff>32689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23816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62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36144</xdr:rowOff>
    </xdr:from>
    <xdr:to>
      <xdr:col>85</xdr:col>
      <xdr:colOff>127000</xdr:colOff>
      <xdr:row>78</xdr:row>
      <xdr:rowOff>117830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09244"/>
          <a:ext cx="8382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59080</xdr:rowOff>
    </xdr:from>
    <xdr:to>
      <xdr:col>81</xdr:col>
      <xdr:colOff>50800</xdr:colOff>
      <xdr:row>78</xdr:row>
      <xdr:rowOff>36144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60730"/>
          <a:ext cx="889000" cy="1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162179</xdr:rowOff>
    </xdr:from>
    <xdr:to>
      <xdr:col>76</xdr:col>
      <xdr:colOff>114300</xdr:colOff>
      <xdr:row>77</xdr:row>
      <xdr:rowOff>59080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92379"/>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162179</xdr:rowOff>
    </xdr:from>
    <xdr:to>
      <xdr:col>71</xdr:col>
      <xdr:colOff>177800</xdr:colOff>
      <xdr:row>77</xdr:row>
      <xdr:rowOff>90399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192379"/>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67030</xdr:rowOff>
    </xdr:from>
    <xdr:to>
      <xdr:col>85</xdr:col>
      <xdr:colOff>177800</xdr:colOff>
      <xdr:row>78</xdr:row>
      <xdr:rowOff>168630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153407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156794</xdr:rowOff>
    </xdr:from>
    <xdr:to>
      <xdr:col>81</xdr:col>
      <xdr:colOff>101600</xdr:colOff>
      <xdr:row>78</xdr:row>
      <xdr:rowOff>86944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78071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337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8280</xdr:rowOff>
    </xdr:from>
    <xdr:to>
      <xdr:col>76</xdr:col>
      <xdr:colOff>165100</xdr:colOff>
      <xdr:row>77</xdr:row>
      <xdr:rowOff>109880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101007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111379</xdr:rowOff>
    </xdr:from>
    <xdr:to>
      <xdr:col>72</xdr:col>
      <xdr:colOff>38100</xdr:colOff>
      <xdr:row>77</xdr:row>
      <xdr:rowOff>41529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32656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3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39599</xdr:rowOff>
    </xdr:from>
    <xdr:to>
      <xdr:col>67</xdr:col>
      <xdr:colOff>101600</xdr:colOff>
      <xdr:row>77</xdr:row>
      <xdr:rowOff>141199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2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132326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168641</xdr:rowOff>
    </xdr:from>
    <xdr:to>
      <xdr:col>85</xdr:col>
      <xdr:colOff>127000</xdr:colOff>
      <xdr:row>94</xdr:row>
      <xdr:rowOff>31733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13491"/>
          <a:ext cx="8382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31733</xdr:rowOff>
    </xdr:from>
    <xdr:to>
      <xdr:col>81</xdr:col>
      <xdr:colOff>50800</xdr:colOff>
      <xdr:row>94</xdr:row>
      <xdr:rowOff>96723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148033"/>
          <a:ext cx="889000" cy="6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92036</xdr:rowOff>
    </xdr:from>
    <xdr:to>
      <xdr:col>76</xdr:col>
      <xdr:colOff>114300</xdr:colOff>
      <xdr:row>94</xdr:row>
      <xdr:rowOff>96723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20833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41883</xdr:rowOff>
    </xdr:from>
    <xdr:to>
      <xdr:col>71</xdr:col>
      <xdr:colOff>177800</xdr:colOff>
      <xdr:row>94</xdr:row>
      <xdr:rowOff>92036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158183"/>
          <a:ext cx="889000" cy="5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117841</xdr:rowOff>
    </xdr:from>
    <xdr:to>
      <xdr:col>85</xdr:col>
      <xdr:colOff>177800</xdr:colOff>
      <xdr:row>94</xdr:row>
      <xdr:rowOff>47991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0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96268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04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152383</xdr:rowOff>
    </xdr:from>
    <xdr:to>
      <xdr:col>81</xdr:col>
      <xdr:colOff>101600</xdr:colOff>
      <xdr:row>94</xdr:row>
      <xdr:rowOff>82533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0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73660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18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45923</xdr:rowOff>
    </xdr:from>
    <xdr:to>
      <xdr:col>76</xdr:col>
      <xdr:colOff>165100</xdr:colOff>
      <xdr:row>94</xdr:row>
      <xdr:rowOff>147523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138650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41236</xdr:rowOff>
    </xdr:from>
    <xdr:to>
      <xdr:col>72</xdr:col>
      <xdr:colOff>38100</xdr:colOff>
      <xdr:row>94</xdr:row>
      <xdr:rowOff>142836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133963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162533</xdr:rowOff>
    </xdr:from>
    <xdr:to>
      <xdr:col>67</xdr:col>
      <xdr:colOff>101600</xdr:colOff>
      <xdr:row>94</xdr:row>
      <xdr:rowOff>92683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1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83810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97790</xdr:rowOff>
    </xdr:from>
    <xdr:to>
      <xdr:col>116</xdr:col>
      <xdr:colOff>63500</xdr:colOff>
      <xdr:row>31</xdr:row>
      <xdr:rowOff>166370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5412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21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166370</xdr:rowOff>
    </xdr:from>
    <xdr:to>
      <xdr:col>111</xdr:col>
      <xdr:colOff>177800</xdr:colOff>
      <xdr:row>33</xdr:row>
      <xdr:rowOff>36830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5481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151147</xdr:rowOff>
    </xdr:from>
    <xdr:ext cx="313932"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53633" y="666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36830</xdr:rowOff>
    </xdr:from>
    <xdr:to>
      <xdr:col>107</xdr:col>
      <xdr:colOff>50800</xdr:colOff>
      <xdr:row>34</xdr:row>
      <xdr:rowOff>124460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56946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158767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86360</xdr:rowOff>
    </xdr:from>
    <xdr:to>
      <xdr:col>102</xdr:col>
      <xdr:colOff>114300</xdr:colOff>
      <xdr:row>34</xdr:row>
      <xdr:rowOff>124460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5915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10177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46990</xdr:rowOff>
    </xdr:from>
    <xdr:to>
      <xdr:col>116</xdr:col>
      <xdr:colOff>114300</xdr:colOff>
      <xdr:row>31</xdr:row>
      <xdr:rowOff>148590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17</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5314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115570</xdr:rowOff>
    </xdr:from>
    <xdr:to>
      <xdr:col>112</xdr:col>
      <xdr:colOff>38100</xdr:colOff>
      <xdr:row>32</xdr:row>
      <xdr:rowOff>45720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30</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213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157480</xdr:rowOff>
    </xdr:from>
    <xdr:to>
      <xdr:col>107</xdr:col>
      <xdr:colOff>101600</xdr:colOff>
      <xdr:row>33</xdr:row>
      <xdr:rowOff>87630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104157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541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73660</xdr:rowOff>
    </xdr:from>
    <xdr:to>
      <xdr:col>102</xdr:col>
      <xdr:colOff>165100</xdr:colOff>
      <xdr:row>35</xdr:row>
      <xdr:rowOff>3810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35560</xdr:rowOff>
    </xdr:from>
    <xdr:to>
      <xdr:col>98</xdr:col>
      <xdr:colOff>38100</xdr:colOff>
      <xdr:row>34</xdr:row>
      <xdr:rowOff>137160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153687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64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31,192</a:t>
          </a:r>
          <a:r>
            <a:rPr kumimoji="1" lang="ja-JP" altLang="en-US" sz="1300">
              <a:latin typeface="ＭＳ Ｐゴシック" panose="020B0600070205080204" pitchFamily="50" charset="-128"/>
              <a:ea typeface="ＭＳ Ｐゴシック" panose="020B0600070205080204" pitchFamily="50" charset="-128"/>
            </a:rPr>
            <a:t>円となっている。令和６年度は、令和５年度と比較し、収支の状況等を踏まえ、県債管理基金及び退職基金への積立額が減したことなどにより減少している。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89,099</a:t>
          </a:r>
          <a:r>
            <a:rPr kumimoji="1" lang="ja-JP" altLang="en-US" sz="1300">
              <a:latin typeface="ＭＳ Ｐゴシック" panose="020B0600070205080204" pitchFamily="50" charset="-128"/>
              <a:ea typeface="ＭＳ Ｐゴシック" panose="020B0600070205080204" pitchFamily="50" charset="-128"/>
            </a:rPr>
            <a:t>円となっている。令和６年度は、福祉関係の新型コロナウイルス感染症・物価高騰対策費が減少した一方で、教育認定に係る施設型給付費の増や後期高齢者医療費の増などにより増加している。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82,416</a:t>
          </a:r>
          <a:r>
            <a:rPr kumimoji="1" lang="ja-JP" altLang="en-US" sz="1300">
              <a:latin typeface="ＭＳ Ｐゴシック" panose="020B0600070205080204" pitchFamily="50" charset="-128"/>
              <a:ea typeface="ＭＳ Ｐゴシック" panose="020B0600070205080204" pitchFamily="50" charset="-128"/>
            </a:rPr>
            <a:t>円となっている。離島や半島が多い本県の地形上の特徴から、他県と比較すると高くなっている。</a:t>
          </a:r>
        </a:p>
        <a:p>
          <a:r>
            <a:rPr kumimoji="1" lang="ja-JP" altLang="en-US" sz="1300">
              <a:latin typeface="ＭＳ Ｐゴシック" panose="020B0600070205080204" pitchFamily="50" charset="-128"/>
              <a:ea typeface="ＭＳ Ｐゴシック" panose="020B0600070205080204" pitchFamily="50" charset="-128"/>
            </a:rPr>
            <a:t>・警察費は、住民一人当たり</a:t>
          </a:r>
          <a:r>
            <a:rPr kumimoji="1" lang="en-US" altLang="ja-JP" sz="1300">
              <a:latin typeface="ＭＳ Ｐゴシック" panose="020B0600070205080204" pitchFamily="50" charset="-128"/>
              <a:ea typeface="ＭＳ Ｐゴシック" panose="020B0600070205080204" pitchFamily="50" charset="-128"/>
            </a:rPr>
            <a:t>30,663</a:t>
          </a:r>
          <a:r>
            <a:rPr kumimoji="1" lang="ja-JP" altLang="en-US" sz="1300">
              <a:latin typeface="ＭＳ Ｐゴシック" panose="020B0600070205080204" pitchFamily="50" charset="-128"/>
              <a:ea typeface="ＭＳ Ｐゴシック" panose="020B0600070205080204" pitchFamily="50" charset="-128"/>
            </a:rPr>
            <a:t>円、また、教育費は</a:t>
          </a:r>
          <a:r>
            <a:rPr kumimoji="1" lang="en-US" altLang="ja-JP" sz="1300">
              <a:latin typeface="ＭＳ Ｐゴシック" panose="020B0600070205080204" pitchFamily="50" charset="-128"/>
              <a:ea typeface="ＭＳ Ｐゴシック" panose="020B0600070205080204" pitchFamily="50" charset="-128"/>
            </a:rPr>
            <a:t>121,592</a:t>
          </a:r>
          <a:r>
            <a:rPr kumimoji="1" lang="ja-JP" altLang="en-US" sz="1300">
              <a:latin typeface="ＭＳ Ｐゴシック" panose="020B0600070205080204" pitchFamily="50" charset="-128"/>
              <a:ea typeface="ＭＳ Ｐゴシック" panose="020B0600070205080204" pitchFamily="50" charset="-128"/>
            </a:rPr>
            <a:t>円となっている。本県は、離島や半島が多く、施設や人員の効率的な配置が難しいため、行政サービスに対して他県よりコストがかかり、他県と比較して高い水準で推移している。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76,234</a:t>
          </a:r>
          <a:r>
            <a:rPr kumimoji="1" lang="ja-JP" altLang="en-US" sz="1300">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300">
              <a:latin typeface="ＭＳ Ｐゴシック" panose="020B0600070205080204" pitchFamily="50" charset="-128"/>
              <a:ea typeface="ＭＳ Ｐゴシック" panose="020B0600070205080204" pitchFamily="50" charset="-128"/>
            </a:rPr>
            <a:t>・衛生費、商工費については、新型コロナウイルス感染症・物価高騰対策費の減により減少している。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・実質単年度収支は前年度に続きマイナスとなったものの実質収支額は継続的に黒字を確保しており、今後とも健全な財政運営に努める。</a:t>
          </a:r>
        </a:p>
        <a:p>
          <a:r>
            <a:rPr kumimoji="1" lang="ja-JP" altLang="en-US" sz="1200">
              <a:latin typeface="ＭＳ ゴシック" pitchFamily="49" charset="-128"/>
              <a:ea typeface="ＭＳ ゴシック" pitchFamily="49" charset="-128"/>
            </a:rPr>
            <a:t>・財政調整基金については、最低水準の取崩しに努めており、令和３年度にあらかじめ積み立てておいた交付税精算分を除き、令和６年度も取り崩しを実施しない財政運営を達成できた。なお、令和３年度に普通交付税の精算に備えて</a:t>
          </a:r>
          <a:r>
            <a:rPr kumimoji="1" lang="en-US" altLang="ja-JP" sz="1200">
              <a:latin typeface="ＭＳ ゴシック" pitchFamily="49" charset="-128"/>
              <a:ea typeface="ＭＳ ゴシック" pitchFamily="49" charset="-128"/>
            </a:rPr>
            <a:t>120</a:t>
          </a:r>
          <a:r>
            <a:rPr kumimoji="1" lang="ja-JP" altLang="en-US" sz="1200">
              <a:latin typeface="ＭＳ ゴシック" pitchFamily="49" charset="-128"/>
              <a:ea typeface="ＭＳ ゴシック" pitchFamily="49" charset="-128"/>
            </a:rPr>
            <a:t>億円の積み立てを実施したことにより、令和２年度以前と比べ標準財政規模比が増となっている。</a:t>
          </a:r>
        </a:p>
        <a:p>
          <a:r>
            <a:rPr kumimoji="1" lang="ja-JP" altLang="en-US" sz="1200">
              <a:latin typeface="ＭＳ ゴシック" pitchFamily="49" charset="-128"/>
              <a:ea typeface="ＭＳ ゴシック" pitchFamily="49" charset="-128"/>
            </a:rPr>
            <a:t>・引き続き長崎県行財政運営方針等の着実な実施により、財政健全化の取組を前進していく。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・一般会計および各特別会計について、連結実質赤字額は発生していない。</a:t>
          </a:r>
        </a:p>
        <a:p>
          <a:r>
            <a:rPr kumimoji="1" lang="ja-JP" altLang="en-US" sz="1400">
              <a:latin typeface="ＭＳ ゴシック" pitchFamily="49" charset="-128"/>
              <a:ea typeface="ＭＳ ゴシック" pitchFamily="49" charset="-128"/>
            </a:rPr>
            <a:t>・今後も長崎県行財政運営方針等の着実な実施により、徹底した経費の節減と効率的な事業執行に努め、健全な財政運営を進めていく。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742790874</v>
      </c>
      <c r="BO4" s="370"/>
      <c r="BP4" s="370"/>
      <c r="BQ4" s="370"/>
      <c r="BR4" s="370"/>
      <c r="BS4" s="370"/>
      <c r="BT4" s="370"/>
      <c r="BU4" s="371"/>
      <c r="BV4" s="369">
        <v>747602171</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0.3</v>
      </c>
      <c r="CU4" s="413"/>
      <c r="CV4" s="413"/>
      <c r="CW4" s="413"/>
      <c r="CX4" s="413"/>
      <c r="CY4" s="413"/>
      <c r="CZ4" s="413"/>
      <c r="DA4" s="414"/>
      <c r="DB4" s="412">
        <v>0.3</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725525376</v>
      </c>
      <c r="BO5" s="380"/>
      <c r="BP5" s="380"/>
      <c r="BQ5" s="380"/>
      <c r="BR5" s="380"/>
      <c r="BS5" s="380"/>
      <c r="BT5" s="380"/>
      <c r="BU5" s="381"/>
      <c r="BV5" s="379">
        <v>731783777</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96.7</v>
      </c>
      <c r="CU5" s="416"/>
      <c r="CV5" s="416"/>
      <c r="CW5" s="416"/>
      <c r="CX5" s="416"/>
      <c r="CY5" s="416"/>
      <c r="CZ5" s="416"/>
      <c r="DA5" s="417"/>
      <c r="DB5" s="415">
        <v>95.3</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12600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17265498</v>
      </c>
      <c r="BO6" s="380"/>
      <c r="BP6" s="380"/>
      <c r="BQ6" s="380"/>
      <c r="BR6" s="380"/>
      <c r="BS6" s="380"/>
      <c r="BT6" s="380"/>
      <c r="BU6" s="381"/>
      <c r="BV6" s="379">
        <v>15818394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97</v>
      </c>
      <c r="CU6" s="386"/>
      <c r="CV6" s="386"/>
      <c r="CW6" s="386"/>
      <c r="CX6" s="386"/>
      <c r="CY6" s="386"/>
      <c r="CZ6" s="386"/>
      <c r="DA6" s="387"/>
      <c r="DB6" s="385">
        <v>95.8</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9900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16128397</v>
      </c>
      <c r="BO7" s="380"/>
      <c r="BP7" s="380"/>
      <c r="BQ7" s="380"/>
      <c r="BR7" s="380"/>
      <c r="BS7" s="380"/>
      <c r="BT7" s="380"/>
      <c r="BU7" s="381"/>
      <c r="BV7" s="379">
        <v>14742522</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396767336</v>
      </c>
      <c r="CU7" s="380"/>
      <c r="CV7" s="380"/>
      <c r="CW7" s="380"/>
      <c r="CX7" s="380"/>
      <c r="CY7" s="380"/>
      <c r="CZ7" s="380"/>
      <c r="DA7" s="381"/>
      <c r="DB7" s="379">
        <v>390235323</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7700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1137101</v>
      </c>
      <c r="BO8" s="380"/>
      <c r="BP8" s="380"/>
      <c r="BQ8" s="380"/>
      <c r="BR8" s="380"/>
      <c r="BS8" s="380"/>
      <c r="BT8" s="380"/>
      <c r="BU8" s="381"/>
      <c r="BV8" s="379">
        <v>1075872</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4">
        <v>0.34583000000000003</v>
      </c>
      <c r="CU8" s="465"/>
      <c r="CV8" s="465"/>
      <c r="CW8" s="465"/>
      <c r="CX8" s="465"/>
      <c r="CY8" s="465"/>
      <c r="CZ8" s="465"/>
      <c r="DA8" s="466"/>
      <c r="DB8" s="464">
        <v>0.33178999999999997</v>
      </c>
      <c r="DC8" s="465"/>
      <c r="DD8" s="465"/>
      <c r="DE8" s="465"/>
      <c r="DF8" s="465"/>
      <c r="DG8" s="465"/>
      <c r="DH8" s="465"/>
      <c r="DI8" s="466"/>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1312317</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61229</v>
      </c>
      <c r="BO9" s="380"/>
      <c r="BP9" s="380"/>
      <c r="BQ9" s="380"/>
      <c r="BR9" s="380"/>
      <c r="BS9" s="380"/>
      <c r="BT9" s="380"/>
      <c r="BU9" s="381"/>
      <c r="BV9" s="379">
        <v>-226953</v>
      </c>
      <c r="BW9" s="380"/>
      <c r="BX9" s="380"/>
      <c r="BY9" s="380"/>
      <c r="BZ9" s="380"/>
      <c r="CA9" s="380"/>
      <c r="CB9" s="380"/>
      <c r="CC9" s="381"/>
      <c r="CD9" s="458" t="s">
        <v>108</v>
      </c>
      <c r="CE9" s="459"/>
      <c r="CF9" s="459"/>
      <c r="CG9" s="459"/>
      <c r="CH9" s="459"/>
      <c r="CI9" s="459"/>
      <c r="CJ9" s="459"/>
      <c r="CK9" s="459"/>
      <c r="CL9" s="459"/>
      <c r="CM9" s="459"/>
      <c r="CN9" s="459"/>
      <c r="CO9" s="459"/>
      <c r="CP9" s="459"/>
      <c r="CQ9" s="459"/>
      <c r="CR9" s="459"/>
      <c r="CS9" s="460"/>
      <c r="CT9" s="415">
        <v>19.7</v>
      </c>
      <c r="CU9" s="416"/>
      <c r="CV9" s="416"/>
      <c r="CW9" s="416"/>
      <c r="CX9" s="416"/>
      <c r="CY9" s="416"/>
      <c r="CZ9" s="416"/>
      <c r="DA9" s="417"/>
      <c r="DB9" s="415">
        <v>19.8</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61" t="s">
        <v>109</v>
      </c>
      <c r="M10" s="462"/>
      <c r="N10" s="462"/>
      <c r="O10" s="462"/>
      <c r="P10" s="462"/>
      <c r="Q10" s="463"/>
      <c r="R10" s="372">
        <v>1377187</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8800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555796</v>
      </c>
      <c r="BO10" s="380"/>
      <c r="BP10" s="380"/>
      <c r="BQ10" s="380"/>
      <c r="BR10" s="380"/>
      <c r="BS10" s="380"/>
      <c r="BT10" s="380"/>
      <c r="BU10" s="381"/>
      <c r="BV10" s="379">
        <v>653000</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46</v>
      </c>
      <c r="AJ11" s="373"/>
      <c r="AK11" s="373"/>
      <c r="AL11" s="373"/>
      <c r="AM11" s="373"/>
      <c r="AN11" s="373"/>
      <c r="AO11" s="373"/>
      <c r="AP11" s="374"/>
      <c r="AQ11" s="372">
        <v>8000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7" t="s">
        <v>118</v>
      </c>
      <c r="CU11" s="468"/>
      <c r="CV11" s="468"/>
      <c r="CW11" s="468"/>
      <c r="CX11" s="468"/>
      <c r="CY11" s="468"/>
      <c r="CZ11" s="468"/>
      <c r="DA11" s="469"/>
      <c r="DB11" s="467" t="s">
        <v>118</v>
      </c>
      <c r="DC11" s="468"/>
      <c r="DD11" s="468"/>
      <c r="DE11" s="468"/>
      <c r="DF11" s="468"/>
      <c r="DG11" s="468"/>
      <c r="DH11" s="468"/>
      <c r="DI11" s="469"/>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1274371</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4000000</v>
      </c>
      <c r="BO12" s="380"/>
      <c r="BP12" s="380"/>
      <c r="BQ12" s="380"/>
      <c r="BR12" s="380"/>
      <c r="BS12" s="380"/>
      <c r="BT12" s="380"/>
      <c r="BU12" s="381"/>
      <c r="BV12" s="379">
        <v>4000000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7" t="s">
        <v>118</v>
      </c>
      <c r="CU12" s="468"/>
      <c r="CV12" s="468"/>
      <c r="CW12" s="468"/>
      <c r="CX12" s="468"/>
      <c r="CY12" s="468"/>
      <c r="CZ12" s="468"/>
      <c r="DA12" s="469"/>
      <c r="DB12" s="467" t="s">
        <v>118</v>
      </c>
      <c r="DC12" s="468"/>
      <c r="DD12" s="468"/>
      <c r="DE12" s="468"/>
      <c r="DF12" s="468"/>
      <c r="DG12" s="468"/>
      <c r="DH12" s="468"/>
      <c r="DI12" s="469"/>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1258937</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-3382975</v>
      </c>
      <c r="BO13" s="380"/>
      <c r="BP13" s="380"/>
      <c r="BQ13" s="380"/>
      <c r="BR13" s="380"/>
      <c r="BS13" s="380"/>
      <c r="BT13" s="380"/>
      <c r="BU13" s="381"/>
      <c r="BV13" s="379">
        <v>-3573953</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11.3</v>
      </c>
      <c r="CU13" s="416"/>
      <c r="CV13" s="416"/>
      <c r="CW13" s="416"/>
      <c r="CX13" s="416"/>
      <c r="CY13" s="416"/>
      <c r="CZ13" s="416"/>
      <c r="DA13" s="417"/>
      <c r="DB13" s="415">
        <v>10.6</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1289994</v>
      </c>
      <c r="S14" s="508"/>
      <c r="T14" s="508"/>
      <c r="U14" s="508"/>
      <c r="V14" s="509"/>
      <c r="W14" s="424"/>
      <c r="X14" s="425"/>
      <c r="Y14" s="426"/>
      <c r="Z14" s="461" t="s">
        <v>131</v>
      </c>
      <c r="AA14" s="462"/>
      <c r="AB14" s="462"/>
      <c r="AC14" s="462"/>
      <c r="AD14" s="462"/>
      <c r="AE14" s="462"/>
      <c r="AF14" s="462"/>
      <c r="AG14" s="462"/>
      <c r="AH14" s="463"/>
      <c r="AI14" s="372">
        <v>5320</v>
      </c>
      <c r="AJ14" s="373"/>
      <c r="AK14" s="373"/>
      <c r="AL14" s="373"/>
      <c r="AM14" s="374"/>
      <c r="AN14" s="372">
        <v>17268720</v>
      </c>
      <c r="AO14" s="373"/>
      <c r="AP14" s="373"/>
      <c r="AQ14" s="373"/>
      <c r="AR14" s="373"/>
      <c r="AS14" s="374"/>
      <c r="AT14" s="372">
        <v>3246</v>
      </c>
      <c r="AU14" s="373"/>
      <c r="AV14" s="373"/>
      <c r="AW14" s="373"/>
      <c r="AX14" s="373"/>
      <c r="AY14" s="375"/>
      <c r="AZ14" s="366" t="s">
        <v>132</v>
      </c>
      <c r="BA14" s="367"/>
      <c r="BB14" s="367"/>
      <c r="BC14" s="367"/>
      <c r="BD14" s="367"/>
      <c r="BE14" s="367"/>
      <c r="BF14" s="367"/>
      <c r="BG14" s="367"/>
      <c r="BH14" s="367"/>
      <c r="BI14" s="367"/>
      <c r="BJ14" s="367"/>
      <c r="BK14" s="367"/>
      <c r="BL14" s="367"/>
      <c r="BM14" s="368"/>
      <c r="BN14" s="369">
        <v>126877922</v>
      </c>
      <c r="BO14" s="370"/>
      <c r="BP14" s="370"/>
      <c r="BQ14" s="370"/>
      <c r="BR14" s="370"/>
      <c r="BS14" s="370"/>
      <c r="BT14" s="370"/>
      <c r="BU14" s="371"/>
      <c r="BV14" s="369">
        <v>124921532</v>
      </c>
      <c r="BW14" s="370"/>
      <c r="BX14" s="370"/>
      <c r="BY14" s="370"/>
      <c r="BZ14" s="370"/>
      <c r="CA14" s="370"/>
      <c r="CB14" s="370"/>
      <c r="CC14" s="371"/>
      <c r="CD14" s="458" t="s">
        <v>133</v>
      </c>
      <c r="CE14" s="459"/>
      <c r="CF14" s="459"/>
      <c r="CG14" s="459"/>
      <c r="CH14" s="459"/>
      <c r="CI14" s="459"/>
      <c r="CJ14" s="459"/>
      <c r="CK14" s="459"/>
      <c r="CL14" s="459"/>
      <c r="CM14" s="459"/>
      <c r="CN14" s="459"/>
      <c r="CO14" s="459"/>
      <c r="CP14" s="459"/>
      <c r="CQ14" s="459"/>
      <c r="CR14" s="459"/>
      <c r="CS14" s="460"/>
      <c r="CT14" s="510">
        <v>172.5</v>
      </c>
      <c r="CU14" s="511"/>
      <c r="CV14" s="511"/>
      <c r="CW14" s="511"/>
      <c r="CX14" s="511"/>
      <c r="CY14" s="511"/>
      <c r="CZ14" s="511"/>
      <c r="DA14" s="512"/>
      <c r="DB14" s="510">
        <v>175.8</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1276677</v>
      </c>
      <c r="S15" s="508"/>
      <c r="T15" s="508"/>
      <c r="U15" s="508"/>
      <c r="V15" s="509"/>
      <c r="W15" s="424"/>
      <c r="X15" s="425"/>
      <c r="Y15" s="426"/>
      <c r="Z15" s="461" t="s">
        <v>134</v>
      </c>
      <c r="AA15" s="462"/>
      <c r="AB15" s="462"/>
      <c r="AC15" s="462"/>
      <c r="AD15" s="462"/>
      <c r="AE15" s="462"/>
      <c r="AF15" s="462"/>
      <c r="AG15" s="462"/>
      <c r="AH15" s="463"/>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366261735</v>
      </c>
      <c r="BO15" s="380"/>
      <c r="BP15" s="380"/>
      <c r="BQ15" s="380"/>
      <c r="BR15" s="380"/>
      <c r="BS15" s="380"/>
      <c r="BT15" s="380"/>
      <c r="BU15" s="381"/>
      <c r="BV15" s="379">
        <v>359342411</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61" t="s">
        <v>139</v>
      </c>
      <c r="AA16" s="462"/>
      <c r="AB16" s="462"/>
      <c r="AC16" s="462"/>
      <c r="AD16" s="462"/>
      <c r="AE16" s="462"/>
      <c r="AF16" s="462"/>
      <c r="AG16" s="462"/>
      <c r="AH16" s="463"/>
      <c r="AI16" s="372">
        <v>115</v>
      </c>
      <c r="AJ16" s="373"/>
      <c r="AK16" s="373"/>
      <c r="AL16" s="373"/>
      <c r="AM16" s="374"/>
      <c r="AN16" s="372">
        <v>380765</v>
      </c>
      <c r="AO16" s="373"/>
      <c r="AP16" s="373"/>
      <c r="AQ16" s="373"/>
      <c r="AR16" s="373"/>
      <c r="AS16" s="374"/>
      <c r="AT16" s="372">
        <v>3311</v>
      </c>
      <c r="AU16" s="373"/>
      <c r="AV16" s="373"/>
      <c r="AW16" s="373"/>
      <c r="AX16" s="373"/>
      <c r="AY16" s="375"/>
      <c r="AZ16" s="376" t="s">
        <v>140</v>
      </c>
      <c r="BA16" s="377"/>
      <c r="BB16" s="377"/>
      <c r="BC16" s="377"/>
      <c r="BD16" s="377"/>
      <c r="BE16" s="377"/>
      <c r="BF16" s="377"/>
      <c r="BG16" s="377"/>
      <c r="BH16" s="377"/>
      <c r="BI16" s="377"/>
      <c r="BJ16" s="377"/>
      <c r="BK16" s="377"/>
      <c r="BL16" s="377"/>
      <c r="BM16" s="378"/>
      <c r="BN16" s="379">
        <v>156339633</v>
      </c>
      <c r="BO16" s="380"/>
      <c r="BP16" s="380"/>
      <c r="BQ16" s="380"/>
      <c r="BR16" s="380"/>
      <c r="BS16" s="380"/>
      <c r="BT16" s="380"/>
      <c r="BU16" s="381"/>
      <c r="BV16" s="379">
        <v>153534363</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61" t="s">
        <v>143</v>
      </c>
      <c r="AA17" s="462"/>
      <c r="AB17" s="462"/>
      <c r="AC17" s="462"/>
      <c r="AD17" s="462"/>
      <c r="AE17" s="462"/>
      <c r="AF17" s="462"/>
      <c r="AG17" s="462"/>
      <c r="AH17" s="463"/>
      <c r="AI17" s="372">
        <v>3090</v>
      </c>
      <c r="AJ17" s="373"/>
      <c r="AK17" s="373"/>
      <c r="AL17" s="373"/>
      <c r="AM17" s="374"/>
      <c r="AN17" s="372">
        <v>10153740</v>
      </c>
      <c r="AO17" s="373"/>
      <c r="AP17" s="373"/>
      <c r="AQ17" s="373"/>
      <c r="AR17" s="373"/>
      <c r="AS17" s="374"/>
      <c r="AT17" s="372">
        <v>3286</v>
      </c>
      <c r="AU17" s="373"/>
      <c r="AV17" s="373"/>
      <c r="AW17" s="373"/>
      <c r="AX17" s="373"/>
      <c r="AY17" s="375"/>
      <c r="AZ17" s="376" t="s">
        <v>144</v>
      </c>
      <c r="BA17" s="377"/>
      <c r="BB17" s="377"/>
      <c r="BC17" s="377"/>
      <c r="BD17" s="377"/>
      <c r="BE17" s="377"/>
      <c r="BF17" s="377"/>
      <c r="BG17" s="377"/>
      <c r="BH17" s="377"/>
      <c r="BI17" s="377"/>
      <c r="BJ17" s="377"/>
      <c r="BK17" s="377"/>
      <c r="BL17" s="377"/>
      <c r="BM17" s="378"/>
      <c r="BN17" s="379">
        <v>389763685</v>
      </c>
      <c r="BO17" s="380"/>
      <c r="BP17" s="380"/>
      <c r="BQ17" s="380"/>
      <c r="BR17" s="380"/>
      <c r="BS17" s="380"/>
      <c r="BT17" s="380"/>
      <c r="BU17" s="381"/>
      <c r="BV17" s="379">
        <v>370696568</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4131</v>
      </c>
      <c r="M18" s="528"/>
      <c r="N18" s="528"/>
      <c r="O18" s="528"/>
      <c r="P18" s="528"/>
      <c r="Q18" s="528"/>
      <c r="R18" s="528"/>
      <c r="S18" s="528"/>
      <c r="T18" s="528"/>
      <c r="U18" s="528"/>
      <c r="V18" s="528"/>
      <c r="W18" s="424"/>
      <c r="X18" s="425"/>
      <c r="Y18" s="426"/>
      <c r="Z18" s="461" t="s">
        <v>146</v>
      </c>
      <c r="AA18" s="462"/>
      <c r="AB18" s="462"/>
      <c r="AC18" s="462"/>
      <c r="AD18" s="462"/>
      <c r="AE18" s="462"/>
      <c r="AF18" s="462"/>
      <c r="AG18" s="462"/>
      <c r="AH18" s="463"/>
      <c r="AI18" s="372">
        <v>11209</v>
      </c>
      <c r="AJ18" s="373"/>
      <c r="AK18" s="373"/>
      <c r="AL18" s="373"/>
      <c r="AM18" s="374"/>
      <c r="AN18" s="372">
        <v>41213074</v>
      </c>
      <c r="AO18" s="373"/>
      <c r="AP18" s="373"/>
      <c r="AQ18" s="373"/>
      <c r="AR18" s="373"/>
      <c r="AS18" s="374"/>
      <c r="AT18" s="372">
        <v>3677</v>
      </c>
      <c r="AU18" s="373"/>
      <c r="AV18" s="373"/>
      <c r="AW18" s="373"/>
      <c r="AX18" s="373"/>
      <c r="AY18" s="375"/>
      <c r="AZ18" s="491" t="s">
        <v>147</v>
      </c>
      <c r="BA18" s="492"/>
      <c r="BB18" s="492"/>
      <c r="BC18" s="492"/>
      <c r="BD18" s="492"/>
      <c r="BE18" s="492"/>
      <c r="BF18" s="492"/>
      <c r="BG18" s="492"/>
      <c r="BH18" s="492"/>
      <c r="BI18" s="492"/>
      <c r="BJ18" s="492"/>
      <c r="BK18" s="492"/>
      <c r="BL18" s="492"/>
      <c r="BM18" s="493"/>
      <c r="BN18" s="529">
        <v>476292506</v>
      </c>
      <c r="BO18" s="530"/>
      <c r="BP18" s="530"/>
      <c r="BQ18" s="530"/>
      <c r="BR18" s="530"/>
      <c r="BS18" s="530"/>
      <c r="BT18" s="530"/>
      <c r="BU18" s="531"/>
      <c r="BV18" s="529">
        <v>466162750</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308</v>
      </c>
      <c r="M19" s="528"/>
      <c r="N19" s="528"/>
      <c r="O19" s="528"/>
      <c r="P19" s="528"/>
      <c r="Q19" s="528"/>
      <c r="R19" s="528"/>
      <c r="S19" s="528"/>
      <c r="T19" s="528"/>
      <c r="U19" s="528"/>
      <c r="V19" s="528"/>
      <c r="W19" s="424"/>
      <c r="X19" s="425"/>
      <c r="Y19" s="426"/>
      <c r="Z19" s="461" t="s">
        <v>149</v>
      </c>
      <c r="AA19" s="462"/>
      <c r="AB19" s="462"/>
      <c r="AC19" s="462"/>
      <c r="AD19" s="462"/>
      <c r="AE19" s="462"/>
      <c r="AF19" s="462"/>
      <c r="AG19" s="462"/>
      <c r="AH19" s="463"/>
      <c r="AI19" s="372">
        <v>543</v>
      </c>
      <c r="AJ19" s="373"/>
      <c r="AK19" s="373"/>
      <c r="AL19" s="373"/>
      <c r="AM19" s="374"/>
      <c r="AN19" s="372">
        <v>1455783</v>
      </c>
      <c r="AO19" s="373"/>
      <c r="AP19" s="373"/>
      <c r="AQ19" s="373"/>
      <c r="AR19" s="373"/>
      <c r="AS19" s="374"/>
      <c r="AT19" s="372">
        <v>2681</v>
      </c>
      <c r="AU19" s="373"/>
      <c r="AV19" s="373"/>
      <c r="AW19" s="373"/>
      <c r="AX19" s="373"/>
      <c r="AY19" s="375"/>
      <c r="AZ19" s="366" t="s">
        <v>150</v>
      </c>
      <c r="BA19" s="367"/>
      <c r="BB19" s="367"/>
      <c r="BC19" s="367"/>
      <c r="BD19" s="367"/>
      <c r="BE19" s="367"/>
      <c r="BF19" s="367"/>
      <c r="BG19" s="367"/>
      <c r="BH19" s="367"/>
      <c r="BI19" s="367"/>
      <c r="BJ19" s="367"/>
      <c r="BK19" s="367"/>
      <c r="BL19" s="367"/>
      <c r="BM19" s="368"/>
      <c r="BN19" s="369">
        <v>1216335471</v>
      </c>
      <c r="BO19" s="370"/>
      <c r="BP19" s="370"/>
      <c r="BQ19" s="370"/>
      <c r="BR19" s="370"/>
      <c r="BS19" s="370"/>
      <c r="BT19" s="370"/>
      <c r="BU19" s="371"/>
      <c r="BV19" s="369">
        <v>1233325678</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558230</v>
      </c>
      <c r="M20" s="528"/>
      <c r="N20" s="528"/>
      <c r="O20" s="528"/>
      <c r="P20" s="528"/>
      <c r="Q20" s="528"/>
      <c r="R20" s="528"/>
      <c r="S20" s="528"/>
      <c r="T20" s="528"/>
      <c r="U20" s="528"/>
      <c r="V20" s="528"/>
      <c r="W20" s="427"/>
      <c r="X20" s="428"/>
      <c r="Y20" s="429"/>
      <c r="Z20" s="461" t="s">
        <v>152</v>
      </c>
      <c r="AA20" s="462"/>
      <c r="AB20" s="462"/>
      <c r="AC20" s="462"/>
      <c r="AD20" s="462"/>
      <c r="AE20" s="462"/>
      <c r="AF20" s="462"/>
      <c r="AG20" s="462"/>
      <c r="AH20" s="463"/>
      <c r="AI20" s="372">
        <v>20162</v>
      </c>
      <c r="AJ20" s="373"/>
      <c r="AK20" s="373"/>
      <c r="AL20" s="373"/>
      <c r="AM20" s="374"/>
      <c r="AN20" s="372">
        <v>70091317</v>
      </c>
      <c r="AO20" s="373"/>
      <c r="AP20" s="373"/>
      <c r="AQ20" s="373"/>
      <c r="AR20" s="373"/>
      <c r="AS20" s="374"/>
      <c r="AT20" s="372">
        <v>3476</v>
      </c>
      <c r="AU20" s="373"/>
      <c r="AV20" s="373"/>
      <c r="AW20" s="373"/>
      <c r="AX20" s="373"/>
      <c r="AY20" s="375"/>
      <c r="AZ20" s="376" t="s">
        <v>153</v>
      </c>
      <c r="BA20" s="377"/>
      <c r="BB20" s="377"/>
      <c r="BC20" s="377"/>
      <c r="BD20" s="377"/>
      <c r="BE20" s="377"/>
      <c r="BF20" s="377"/>
      <c r="BG20" s="377"/>
      <c r="BH20" s="377"/>
      <c r="BI20" s="377"/>
      <c r="BJ20" s="377"/>
      <c r="BK20" s="377"/>
      <c r="BL20" s="377"/>
      <c r="BM20" s="378"/>
      <c r="BN20" s="379">
        <v>313978757</v>
      </c>
      <c r="BO20" s="380"/>
      <c r="BP20" s="380"/>
      <c r="BQ20" s="380"/>
      <c r="BR20" s="380"/>
      <c r="BS20" s="380"/>
      <c r="BT20" s="380"/>
      <c r="BU20" s="381"/>
      <c r="BV20" s="379">
        <v>317977047</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98.4</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870982999</v>
      </c>
      <c r="BO21" s="530"/>
      <c r="BP21" s="530"/>
      <c r="BQ21" s="530"/>
      <c r="BR21" s="530"/>
      <c r="BS21" s="530"/>
      <c r="BT21" s="530"/>
      <c r="BU21" s="531"/>
      <c r="BV21" s="529">
        <v>859071458</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174173238</v>
      </c>
      <c r="BO22" s="380"/>
      <c r="BP22" s="380"/>
      <c r="BQ22" s="380"/>
      <c r="BR22" s="380"/>
      <c r="BS22" s="380"/>
      <c r="BT22" s="380"/>
      <c r="BU22" s="381"/>
      <c r="BV22" s="379">
        <v>168596658</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2892016</v>
      </c>
      <c r="BO23" s="380"/>
      <c r="BP23" s="380"/>
      <c r="BQ23" s="380"/>
      <c r="BR23" s="380"/>
      <c r="BS23" s="380"/>
      <c r="BT23" s="380"/>
      <c r="BU23" s="381"/>
      <c r="BV23" s="379">
        <v>3060533</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3099748</v>
      </c>
      <c r="BO24" s="380"/>
      <c r="BP24" s="380"/>
      <c r="BQ24" s="380"/>
      <c r="BR24" s="380"/>
      <c r="BS24" s="380"/>
      <c r="BT24" s="380"/>
      <c r="BU24" s="381"/>
      <c r="BV24" s="379">
        <v>3139563</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58" t="s">
        <v>159</v>
      </c>
      <c r="BA25" s="459"/>
      <c r="BB25" s="459"/>
      <c r="BC25" s="459"/>
      <c r="BD25" s="459"/>
      <c r="BE25" s="459"/>
      <c r="BF25" s="459"/>
      <c r="BG25" s="459"/>
      <c r="BH25" s="459"/>
      <c r="BI25" s="459"/>
      <c r="BJ25" s="459"/>
      <c r="BK25" s="459"/>
      <c r="BL25" s="459"/>
      <c r="BM25" s="460"/>
      <c r="BN25" s="529">
        <v>2779748</v>
      </c>
      <c r="BO25" s="530"/>
      <c r="BP25" s="530"/>
      <c r="BQ25" s="530"/>
      <c r="BR25" s="530"/>
      <c r="BS25" s="530"/>
      <c r="BT25" s="530"/>
      <c r="BU25" s="531"/>
      <c r="BV25" s="529">
        <v>2819563</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9767303</v>
      </c>
      <c r="BO26" s="370"/>
      <c r="BP26" s="370"/>
      <c r="BQ26" s="370"/>
      <c r="BR26" s="370"/>
      <c r="BS26" s="370"/>
      <c r="BT26" s="370"/>
      <c r="BU26" s="371"/>
      <c r="BV26" s="369">
        <v>13211507</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34782274</v>
      </c>
      <c r="BO27" s="380"/>
      <c r="BP27" s="380"/>
      <c r="BQ27" s="380"/>
      <c r="BR27" s="380"/>
      <c r="BS27" s="380"/>
      <c r="BT27" s="380"/>
      <c r="BU27" s="381"/>
      <c r="BV27" s="379">
        <v>32650463</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54405364</v>
      </c>
      <c r="BO28" s="530"/>
      <c r="BP28" s="530"/>
      <c r="BQ28" s="530"/>
      <c r="BR28" s="530"/>
      <c r="BS28" s="530"/>
      <c r="BT28" s="530"/>
      <c r="BU28" s="531"/>
      <c r="BV28" s="529">
        <v>54600413</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交通事業会計</v>
      </c>
      <c r="AP32" s="550"/>
      <c r="AQ32" s="550"/>
      <c r="AR32" s="550"/>
      <c r="AS32" s="550"/>
      <c r="AT32" s="550"/>
      <c r="AU32" s="550"/>
      <c r="AV32" s="550"/>
      <c r="AW32" s="550"/>
      <c r="AX32" s="550"/>
      <c r="AY32" s="550"/>
      <c r="AZ32" s="550"/>
      <c r="BA32" s="550"/>
      <c r="BB32" s="550"/>
      <c r="BC32" s="550"/>
      <c r="BD32" s="144"/>
      <c r="BE32" s="549">
        <f>IF(BG32="","",MAX(C32:D41,U32:V41,AM32:AN41)+1)</f>
        <v>14</v>
      </c>
      <c r="BF32" s="549"/>
      <c r="BG32" s="550" t="str">
        <f>IF('各会計、関係団体の財政状況及び健全化判断比率'!B31="","",'各会計、関係団体の財政状況及び健全化判断比率'!B31)</f>
        <v>長崎魚市場特別会計</v>
      </c>
      <c r="BH32" s="550"/>
      <c r="BI32" s="550"/>
      <c r="BJ32" s="550"/>
      <c r="BK32" s="550"/>
      <c r="BL32" s="550"/>
      <c r="BM32" s="550"/>
      <c r="BN32" s="550"/>
      <c r="BO32" s="550"/>
      <c r="BP32" s="550"/>
      <c r="BQ32" s="550"/>
      <c r="BR32" s="550"/>
      <c r="BS32" s="550"/>
      <c r="BT32" s="550"/>
      <c r="BU32" s="550"/>
      <c r="BV32" s="144"/>
      <c r="BW32" s="549">
        <f>IF(BY32="","",MAX(C32:D41,U32:V41,AM32:AN41,BE32:BF41)+1)</f>
        <v>16</v>
      </c>
      <c r="BX32" s="549"/>
      <c r="BY32" s="550" t="str">
        <f>IF('各会計、関係団体の財政状況及び健全化判断比率'!B68="","",'各会計、関係団体の財政状況及び健全化判断比率'!B68)</f>
        <v>長崎県病院企業団</v>
      </c>
      <c r="BZ32" s="550"/>
      <c r="CA32" s="550"/>
      <c r="CB32" s="550"/>
      <c r="CC32" s="550"/>
      <c r="CD32" s="550"/>
      <c r="CE32" s="550"/>
      <c r="CF32" s="550"/>
      <c r="CG32" s="550"/>
      <c r="CH32" s="550"/>
      <c r="CI32" s="550"/>
      <c r="CJ32" s="550"/>
      <c r="CK32" s="550"/>
      <c r="CL32" s="550"/>
      <c r="CM32" s="550"/>
      <c r="CN32" s="144"/>
      <c r="CO32" s="549">
        <f>IF(CQ32="","",MAX(C32:D41,U32:V41,AM32:AN41,BE32:BF41,BW32:BX41)+1)</f>
        <v>18</v>
      </c>
      <c r="CP32" s="549"/>
      <c r="CQ32" s="550" t="str">
        <f>IF('各会計、関係団体の財政状況及び健全化判断比率'!BS7="","",'各会計、関係団体の財政状況及び健全化判断比率'!BS7)</f>
        <v>（公財）ながさき地域政策研究所</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母子父子寡婦福祉資金特別会計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流域下水道事業会計</v>
      </c>
      <c r="AP33" s="550"/>
      <c r="AQ33" s="550"/>
      <c r="AR33" s="550"/>
      <c r="AS33" s="550"/>
      <c r="AT33" s="550"/>
      <c r="AU33" s="550"/>
      <c r="AV33" s="550"/>
      <c r="AW33" s="550"/>
      <c r="AX33" s="550"/>
      <c r="AY33" s="550"/>
      <c r="AZ33" s="550"/>
      <c r="BA33" s="550"/>
      <c r="BB33" s="550"/>
      <c r="BC33" s="550"/>
      <c r="BD33" s="144"/>
      <c r="BE33" s="549">
        <f t="shared" ref="BE33:BE41" si="2">IF(BG33="","",BE32+1)</f>
        <v>15</v>
      </c>
      <c r="BF33" s="549"/>
      <c r="BG33" s="550" t="str">
        <f>IF('各会計、関係団体の財政状況及び健全化判断比率'!B32="","",'各会計、関係団体の財政状況及び健全化判断比率'!B32)</f>
        <v>港湾施設整備特別会計</v>
      </c>
      <c r="BH33" s="550"/>
      <c r="BI33" s="550"/>
      <c r="BJ33" s="550"/>
      <c r="BK33" s="550"/>
      <c r="BL33" s="550"/>
      <c r="BM33" s="550"/>
      <c r="BN33" s="550"/>
      <c r="BO33" s="550"/>
      <c r="BP33" s="550"/>
      <c r="BQ33" s="550"/>
      <c r="BR33" s="550"/>
      <c r="BS33" s="550"/>
      <c r="BT33" s="550"/>
      <c r="BU33" s="550"/>
      <c r="BV33" s="144"/>
      <c r="BW33" s="549">
        <f t="shared" ref="BW33:BW41" si="3">IF(BY33="","",BW32+1)</f>
        <v>17</v>
      </c>
      <c r="BX33" s="549"/>
      <c r="BY33" s="550" t="str">
        <f>IF('各会計、関係団体の財政状況及び健全化判断比率'!B69="","",'各会計、関係団体の財政状況及び健全化判断比率'!B69)</f>
        <v>有明海自動車航送船組合</v>
      </c>
      <c r="BZ33" s="550"/>
      <c r="CA33" s="550"/>
      <c r="CB33" s="550"/>
      <c r="CC33" s="550"/>
      <c r="CD33" s="550"/>
      <c r="CE33" s="550"/>
      <c r="CF33" s="550"/>
      <c r="CG33" s="550"/>
      <c r="CH33" s="550"/>
      <c r="CI33" s="550"/>
      <c r="CJ33" s="550"/>
      <c r="CK33" s="550"/>
      <c r="CL33" s="550"/>
      <c r="CM33" s="550"/>
      <c r="CN33" s="144"/>
      <c r="CO33" s="549">
        <f t="shared" ref="CO33:CO41" si="4">IF(CQ33="","",CO32+1)</f>
        <v>19</v>
      </c>
      <c r="CP33" s="549"/>
      <c r="CQ33" s="550" t="str">
        <f>IF('各会計、関係団体の財政状況及び健全化判断比率'!BS8="","",'各会計、関係団体の財政状況及び健全化判断比率'!BS8)</f>
        <v>（地独）長崎県公立大学法人</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農業改良資金特別会計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t="str">
        <f t="shared" si="1"/>
        <v/>
      </c>
      <c r="AN34" s="549"/>
      <c r="AO34" s="550"/>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20</v>
      </c>
      <c r="CP34" s="549"/>
      <c r="CQ34" s="550" t="str">
        <f>IF('各会計、関係団体の財政状況及び健全化判断比率'!BS9="","",'各会計、関係団体の財政状況及び健全化判断比率'!BS9)</f>
        <v>長崎空港ビルディング㈱</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県営林特別会計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21</v>
      </c>
      <c r="CP35" s="549"/>
      <c r="CQ35" s="550" t="str">
        <f>IF('各会計、関係団体の財政状況及び健全化判断比率'!BS10="","",'各会計、関係団体の財政状況及び健全化判断比率'!BS10)</f>
        <v>長崎国際航空貨物ターミナル㈱</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小規模企業者等設備導入資金特別会計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22</v>
      </c>
      <c r="CP36" s="549"/>
      <c r="CQ36" s="550" t="str">
        <f>IF('各会計、関係団体の財政状況及び健全化判断比率'!BS11="","",'各会計、関係団体の財政状況及び健全化判断比率'!BS11)</f>
        <v>（公財）長崎ミュージアム振興財団</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用地特別会計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23</v>
      </c>
      <c r="CP37" s="549"/>
      <c r="CQ37" s="550" t="str">
        <f>IF('各会計、関係団体の財政状況及び健全化判断比率'!BS12="","",'各会計、関係団体の財政状況及び健全化判断比率'!BS12)</f>
        <v>（公財）長崎県国際交流協会　</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林業改善資金特別会計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24</v>
      </c>
      <c r="CP38" s="549"/>
      <c r="CQ38" s="550" t="str">
        <f>IF('各会計、関係団体の財政状況及び健全化判断比率'!BS13="","",'各会計、関係団体の財政状況及び健全化判断比率'!BS13)</f>
        <v>（公財）県民ボランティア振興基金</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庁用管理特別会計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25</v>
      </c>
      <c r="CP39" s="549"/>
      <c r="CQ39" s="550" t="str">
        <f>IF('各会計、関係団体の財政状況及び健全化判断比率'!BS14="","",'各会計、関係団体の財政状況及び健全化判断比率'!BS14)</f>
        <v>（公財）長崎県食鳥肉衛生協会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沿岸漁業改善資金特別会計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26</v>
      </c>
      <c r="CP40" s="549"/>
      <c r="CQ40" s="550" t="str">
        <f>IF('各会計、関係団体の財政状況及び健全化判断比率'!BS15="","",'各会計、関係団体の財政状況及び健全化判断比率'!BS15)</f>
        <v>（一財）長崎県浄化槽協会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公債管理特別会計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27</v>
      </c>
      <c r="CP41" s="549"/>
      <c r="CQ41" s="550" t="str">
        <f>IF('各会計、関係団体の財政状況及び健全化判断比率'!BS16="","",'各会計、関係団体の財政状況及び健全化判断比率'!BS16)</f>
        <v>（公財）長崎県すこやか長寿財団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3H8hh+O7SnEE1BDD9HQd8hFR2APKLhFaLLGRCG6IGFlN37qo6/5z+CQYLXH2rOD6DAKNvPyXTHrR53uFiDx66A==" saltValue="5MqfJ4MVH/130Km9EiynN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2">
      <c r="A34" s="10"/>
      <c r="B34" s="19"/>
      <c r="C34" s="1112" t="s">
        <v>519</v>
      </c>
      <c r="D34" s="1112"/>
      <c r="E34" s="1113"/>
      <c r="F34" s="20">
        <v>0.95</v>
      </c>
      <c r="G34" s="21">
        <v>1.36</v>
      </c>
      <c r="H34" s="21">
        <v>1.41</v>
      </c>
      <c r="I34" s="21">
        <v>1.26</v>
      </c>
      <c r="J34" s="22">
        <v>1.24</v>
      </c>
      <c r="K34" s="10"/>
      <c r="L34" s="10"/>
      <c r="M34" s="10"/>
      <c r="N34" s="10"/>
      <c r="O34" s="10"/>
      <c r="P34" s="10"/>
    </row>
    <row r="35" spans="1:16" ht="39" customHeight="1" x14ac:dyDescent="0.2">
      <c r="A35" s="10"/>
      <c r="B35" s="23"/>
      <c r="C35" s="1108" t="s">
        <v>520</v>
      </c>
      <c r="D35" s="1108"/>
      <c r="E35" s="1109"/>
      <c r="F35" s="24">
        <v>1.91</v>
      </c>
      <c r="G35" s="25">
        <v>1.28</v>
      </c>
      <c r="H35" s="25">
        <v>0.56999999999999995</v>
      </c>
      <c r="I35" s="25">
        <v>0.65</v>
      </c>
      <c r="J35" s="26">
        <v>0.71</v>
      </c>
      <c r="K35" s="10"/>
      <c r="L35" s="10"/>
      <c r="M35" s="10"/>
      <c r="N35" s="10"/>
      <c r="O35" s="10"/>
      <c r="P35" s="10"/>
    </row>
    <row r="36" spans="1:16" ht="39" customHeight="1" x14ac:dyDescent="0.2">
      <c r="A36" s="10"/>
      <c r="B36" s="23"/>
      <c r="C36" s="1108" t="s">
        <v>521</v>
      </c>
      <c r="D36" s="1108"/>
      <c r="E36" s="1109"/>
      <c r="F36" s="24">
        <v>0.25</v>
      </c>
      <c r="G36" s="25">
        <v>0.18</v>
      </c>
      <c r="H36" s="25">
        <v>0.33</v>
      </c>
      <c r="I36" s="25">
        <v>0.27</v>
      </c>
      <c r="J36" s="26">
        <v>0.28000000000000003</v>
      </c>
      <c r="K36" s="10"/>
      <c r="L36" s="10"/>
      <c r="M36" s="10"/>
      <c r="N36" s="10"/>
      <c r="O36" s="10"/>
      <c r="P36" s="10"/>
    </row>
    <row r="37" spans="1:16" ht="39" customHeight="1" x14ac:dyDescent="0.2">
      <c r="A37" s="10"/>
      <c r="B37" s="23"/>
      <c r="C37" s="1108" t="s">
        <v>522</v>
      </c>
      <c r="D37" s="1108"/>
      <c r="E37" s="1109"/>
      <c r="F37" s="24">
        <v>0.06</v>
      </c>
      <c r="G37" s="25">
        <v>0.09</v>
      </c>
      <c r="H37" s="25">
        <v>0.14000000000000001</v>
      </c>
      <c r="I37" s="25">
        <v>0.16</v>
      </c>
      <c r="J37" s="26">
        <v>0.19</v>
      </c>
      <c r="K37" s="10"/>
      <c r="L37" s="10"/>
      <c r="M37" s="10"/>
      <c r="N37" s="10"/>
      <c r="O37" s="10"/>
      <c r="P37" s="10"/>
    </row>
    <row r="38" spans="1:16" ht="39" customHeight="1" x14ac:dyDescent="0.2">
      <c r="A38" s="10"/>
      <c r="B38" s="23"/>
      <c r="C38" s="1108" t="s">
        <v>523</v>
      </c>
      <c r="D38" s="1108"/>
      <c r="E38" s="1109"/>
      <c r="F38" s="24">
        <v>0</v>
      </c>
      <c r="G38" s="25">
        <v>0</v>
      </c>
      <c r="H38" s="25">
        <v>0</v>
      </c>
      <c r="I38" s="25">
        <v>0</v>
      </c>
      <c r="J38" s="26">
        <v>0.06</v>
      </c>
      <c r="K38" s="10"/>
      <c r="L38" s="10"/>
      <c r="M38" s="10"/>
      <c r="N38" s="10"/>
      <c r="O38" s="10"/>
      <c r="P38" s="10"/>
    </row>
    <row r="39" spans="1:16" ht="39" customHeight="1" x14ac:dyDescent="0.2">
      <c r="A39" s="10"/>
      <c r="B39" s="23"/>
      <c r="C39" s="1108" t="s">
        <v>524</v>
      </c>
      <c r="D39" s="1108"/>
      <c r="E39" s="1109"/>
      <c r="F39" s="24">
        <v>0</v>
      </c>
      <c r="G39" s="25">
        <v>0</v>
      </c>
      <c r="H39" s="25">
        <v>0</v>
      </c>
      <c r="I39" s="25">
        <v>0</v>
      </c>
      <c r="J39" s="26">
        <v>0</v>
      </c>
      <c r="K39" s="10"/>
      <c r="L39" s="10"/>
      <c r="M39" s="10"/>
      <c r="N39" s="10"/>
      <c r="O39" s="10"/>
      <c r="P39" s="10"/>
    </row>
    <row r="40" spans="1:16" ht="39" customHeight="1" x14ac:dyDescent="0.2">
      <c r="A40" s="10"/>
      <c r="B40" s="23"/>
      <c r="C40" s="1108" t="s">
        <v>525</v>
      </c>
      <c r="D40" s="1108"/>
      <c r="E40" s="1109"/>
      <c r="F40" s="24">
        <v>0</v>
      </c>
      <c r="G40" s="25">
        <v>0</v>
      </c>
      <c r="H40" s="25">
        <v>0</v>
      </c>
      <c r="I40" s="25">
        <v>0</v>
      </c>
      <c r="J40" s="26">
        <v>0</v>
      </c>
      <c r="K40" s="10"/>
      <c r="L40" s="10"/>
      <c r="M40" s="10"/>
      <c r="N40" s="10"/>
      <c r="O40" s="10"/>
      <c r="P40" s="10"/>
    </row>
    <row r="41" spans="1:16" ht="39" customHeight="1" x14ac:dyDescent="0.2">
      <c r="A41" s="10"/>
      <c r="B41" s="23"/>
      <c r="C41" s="1108" t="s">
        <v>526</v>
      </c>
      <c r="D41" s="1108"/>
      <c r="E41" s="1109"/>
      <c r="F41" s="24">
        <v>0</v>
      </c>
      <c r="G41" s="25">
        <v>0</v>
      </c>
      <c r="H41" s="25">
        <v>0</v>
      </c>
      <c r="I41" s="25">
        <v>0</v>
      </c>
      <c r="J41" s="26">
        <v>0</v>
      </c>
      <c r="K41" s="10"/>
      <c r="L41" s="10"/>
      <c r="M41" s="10"/>
      <c r="N41" s="10"/>
      <c r="O41" s="10"/>
      <c r="P41" s="10"/>
    </row>
    <row r="42" spans="1:16" ht="39" customHeight="1" x14ac:dyDescent="0.2">
      <c r="A42" s="10"/>
      <c r="B42" s="27"/>
      <c r="C42" s="1108" t="s">
        <v>527</v>
      </c>
      <c r="D42" s="1108"/>
      <c r="E42" s="1109"/>
      <c r="F42" s="24" t="s">
        <v>473</v>
      </c>
      <c r="G42" s="25" t="s">
        <v>473</v>
      </c>
      <c r="H42" s="25" t="s">
        <v>473</v>
      </c>
      <c r="I42" s="25" t="s">
        <v>473</v>
      </c>
      <c r="J42" s="26" t="s">
        <v>473</v>
      </c>
      <c r="K42" s="10"/>
      <c r="L42" s="10"/>
      <c r="M42" s="10"/>
      <c r="N42" s="10"/>
      <c r="O42" s="10"/>
      <c r="P42" s="10"/>
    </row>
    <row r="43" spans="1:16" ht="39" customHeight="1" thickBot="1" x14ac:dyDescent="0.25">
      <c r="A43" s="10"/>
      <c r="B43" s="28"/>
      <c r="C43" s="1110" t="s">
        <v>528</v>
      </c>
      <c r="D43" s="1110"/>
      <c r="E43" s="1111"/>
      <c r="F43" s="29">
        <v>1.02</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tLdCJ+Cbt8W5RRjskQ59Bakx7XyLBf2UUv2fgk1nSSJEpMHoLb9Pdd1pvc50j485s+/xwJMZFCop1s3+AXoMnA==" saltValue="phC466UQr8uIcIbZUqih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85" zoomScaleNormal="85"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511</v>
      </c>
      <c r="L44" s="42" t="s">
        <v>512</v>
      </c>
      <c r="M44" s="42" t="s">
        <v>513</v>
      </c>
      <c r="N44" s="42" t="s">
        <v>514</v>
      </c>
      <c r="O44" s="43" t="s">
        <v>515</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95163</v>
      </c>
      <c r="L45" s="46">
        <v>90398</v>
      </c>
      <c r="M45" s="46">
        <v>88391</v>
      </c>
      <c r="N45" s="46">
        <v>90537</v>
      </c>
      <c r="O45" s="47">
        <v>90893</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473</v>
      </c>
      <c r="L46" s="50" t="s">
        <v>473</v>
      </c>
      <c r="M46" s="50" t="s">
        <v>473</v>
      </c>
      <c r="N46" s="50" t="s">
        <v>473</v>
      </c>
      <c r="O46" s="51" t="s">
        <v>473</v>
      </c>
      <c r="P46" s="34"/>
      <c r="Q46" s="34"/>
      <c r="R46" s="34"/>
      <c r="S46" s="34"/>
      <c r="T46" s="34"/>
      <c r="U46" s="34"/>
    </row>
    <row r="47" spans="1:21" ht="30.75" customHeight="1" x14ac:dyDescent="0.2">
      <c r="A47" s="34"/>
      <c r="B47" s="1116"/>
      <c r="C47" s="1117"/>
      <c r="D47" s="48"/>
      <c r="E47" s="1122" t="s">
        <v>13</v>
      </c>
      <c r="F47" s="1122"/>
      <c r="G47" s="1122"/>
      <c r="H47" s="1122"/>
      <c r="I47" s="1122"/>
      <c r="J47" s="1123"/>
      <c r="K47" s="49">
        <v>4000</v>
      </c>
      <c r="L47" s="50">
        <v>4667</v>
      </c>
      <c r="M47" s="50">
        <v>5448</v>
      </c>
      <c r="N47" s="50">
        <v>5782</v>
      </c>
      <c r="O47" s="51">
        <v>6182</v>
      </c>
      <c r="P47" s="34"/>
      <c r="Q47" s="34"/>
      <c r="R47" s="34"/>
      <c r="S47" s="34"/>
      <c r="T47" s="34"/>
      <c r="U47" s="34"/>
    </row>
    <row r="48" spans="1:21" ht="30.75" customHeight="1" x14ac:dyDescent="0.2">
      <c r="A48" s="34"/>
      <c r="B48" s="1116"/>
      <c r="C48" s="1117"/>
      <c r="D48" s="48"/>
      <c r="E48" s="1122" t="s">
        <v>14</v>
      </c>
      <c r="F48" s="1122"/>
      <c r="G48" s="1122"/>
      <c r="H48" s="1122"/>
      <c r="I48" s="1122"/>
      <c r="J48" s="1123"/>
      <c r="K48" s="49">
        <v>551</v>
      </c>
      <c r="L48" s="50">
        <v>429</v>
      </c>
      <c r="M48" s="50">
        <v>393</v>
      </c>
      <c r="N48" s="50">
        <v>236</v>
      </c>
      <c r="O48" s="51">
        <v>99</v>
      </c>
      <c r="P48" s="34"/>
      <c r="Q48" s="34"/>
      <c r="R48" s="34"/>
      <c r="S48" s="34"/>
      <c r="T48" s="34"/>
      <c r="U48" s="34"/>
    </row>
    <row r="49" spans="1:21" ht="30.75" customHeight="1" x14ac:dyDescent="0.2">
      <c r="A49" s="34"/>
      <c r="B49" s="1116"/>
      <c r="C49" s="1117"/>
      <c r="D49" s="48"/>
      <c r="E49" s="1122" t="s">
        <v>15</v>
      </c>
      <c r="F49" s="1122"/>
      <c r="G49" s="1122"/>
      <c r="H49" s="1122"/>
      <c r="I49" s="1122"/>
      <c r="J49" s="1123"/>
      <c r="K49" s="49">
        <v>843</v>
      </c>
      <c r="L49" s="50">
        <v>817</v>
      </c>
      <c r="M49" s="50">
        <v>894</v>
      </c>
      <c r="N49" s="50">
        <v>846</v>
      </c>
      <c r="O49" s="51">
        <v>855</v>
      </c>
      <c r="P49" s="34"/>
      <c r="Q49" s="34"/>
      <c r="R49" s="34"/>
      <c r="S49" s="34"/>
      <c r="T49" s="34"/>
      <c r="U49" s="34"/>
    </row>
    <row r="50" spans="1:21" ht="30.75" customHeight="1" x14ac:dyDescent="0.2">
      <c r="A50" s="34"/>
      <c r="B50" s="1116"/>
      <c r="C50" s="1117"/>
      <c r="D50" s="48"/>
      <c r="E50" s="1122" t="s">
        <v>16</v>
      </c>
      <c r="F50" s="1122"/>
      <c r="G50" s="1122"/>
      <c r="H50" s="1122"/>
      <c r="I50" s="1122"/>
      <c r="J50" s="1123"/>
      <c r="K50" s="49">
        <v>222</v>
      </c>
      <c r="L50" s="50">
        <v>239</v>
      </c>
      <c r="M50" s="50">
        <v>102</v>
      </c>
      <c r="N50" s="50">
        <v>123</v>
      </c>
      <c r="O50" s="51">
        <v>112</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473</v>
      </c>
      <c r="L51" s="50" t="s">
        <v>473</v>
      </c>
      <c r="M51" s="50" t="s">
        <v>473</v>
      </c>
      <c r="N51" s="50" t="s">
        <v>473</v>
      </c>
      <c r="O51" s="51" t="s">
        <v>473</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65902</v>
      </c>
      <c r="L52" s="50">
        <v>62551</v>
      </c>
      <c r="M52" s="50">
        <v>60487</v>
      </c>
      <c r="N52" s="50">
        <v>58701</v>
      </c>
      <c r="O52" s="51">
        <v>56843</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34877</v>
      </c>
      <c r="L53" s="55">
        <v>33999</v>
      </c>
      <c r="M53" s="55">
        <v>34741</v>
      </c>
      <c r="N53" s="55">
        <v>38823</v>
      </c>
      <c r="O53" s="56">
        <v>41298</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t="s">
        <v>473</v>
      </c>
      <c r="L57" s="68">
        <v>3330</v>
      </c>
      <c r="M57" s="68">
        <v>4995</v>
      </c>
      <c r="N57" s="68">
        <v>4995</v>
      </c>
      <c r="O57" s="69">
        <v>4995</v>
      </c>
      <c r="P57" s="34"/>
      <c r="Q57" s="34"/>
      <c r="R57" s="34"/>
      <c r="S57" s="34"/>
      <c r="T57" s="34"/>
      <c r="U57" s="34"/>
    </row>
    <row r="58" spans="1:21" ht="30.75" customHeight="1" x14ac:dyDescent="0.2">
      <c r="A58" s="34"/>
      <c r="B58" s="1132"/>
      <c r="C58" s="1133"/>
      <c r="D58" s="1139" t="s">
        <v>26</v>
      </c>
      <c r="E58" s="1140"/>
      <c r="F58" s="1140"/>
      <c r="G58" s="1140"/>
      <c r="H58" s="1140"/>
      <c r="I58" s="1140"/>
      <c r="J58" s="1141"/>
      <c r="K58" s="70">
        <v>13000</v>
      </c>
      <c r="L58" s="71">
        <v>17000</v>
      </c>
      <c r="M58" s="71">
        <v>18333</v>
      </c>
      <c r="N58" s="71">
        <v>18782</v>
      </c>
      <c r="O58" s="72">
        <v>19564</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13000</v>
      </c>
      <c r="L59" s="74">
        <v>17000</v>
      </c>
      <c r="M59" s="74">
        <v>18333</v>
      </c>
      <c r="N59" s="74">
        <v>18782</v>
      </c>
      <c r="O59" s="75">
        <v>19564</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vY2bZgRUBFq59tNnFYE16Dtg34DoJOvAHaq8Pmnog3cWulmei7gmVo9Mqg11hLbACMRsKmtZ0NOxwgOh0Sjzjg==" saltValue="cmHxTHQInLo1iO/i5HGbC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511</v>
      </c>
      <c r="J40" s="336" t="s">
        <v>512</v>
      </c>
      <c r="K40" s="336" t="s">
        <v>513</v>
      </c>
      <c r="L40" s="336" t="s">
        <v>514</v>
      </c>
      <c r="M40" s="337" t="s">
        <v>515</v>
      </c>
    </row>
    <row r="41" spans="2:13" ht="27.75" customHeight="1" x14ac:dyDescent="0.2">
      <c r="B41" s="1145" t="s">
        <v>30</v>
      </c>
      <c r="C41" s="1146"/>
      <c r="D41" s="85"/>
      <c r="E41" s="1151" t="s">
        <v>31</v>
      </c>
      <c r="F41" s="1151"/>
      <c r="G41" s="1151"/>
      <c r="H41" s="1152"/>
      <c r="I41" s="338">
        <v>1274634</v>
      </c>
      <c r="J41" s="339">
        <v>1286342</v>
      </c>
      <c r="K41" s="339">
        <v>1264299</v>
      </c>
      <c r="L41" s="339">
        <v>1249425</v>
      </c>
      <c r="M41" s="340">
        <v>1233884</v>
      </c>
    </row>
    <row r="42" spans="2:13" ht="27.75" customHeight="1" x14ac:dyDescent="0.2">
      <c r="B42" s="1147"/>
      <c r="C42" s="1148"/>
      <c r="D42" s="86"/>
      <c r="E42" s="1153" t="s">
        <v>32</v>
      </c>
      <c r="F42" s="1153"/>
      <c r="G42" s="1153"/>
      <c r="H42" s="1154"/>
      <c r="I42" s="341">
        <v>52</v>
      </c>
      <c r="J42" s="342">
        <v>14</v>
      </c>
      <c r="K42" s="342" t="s">
        <v>473</v>
      </c>
      <c r="L42" s="342" t="s">
        <v>473</v>
      </c>
      <c r="M42" s="343" t="s">
        <v>473</v>
      </c>
    </row>
    <row r="43" spans="2:13" ht="27.75" customHeight="1" x14ac:dyDescent="0.2">
      <c r="B43" s="1147"/>
      <c r="C43" s="1148"/>
      <c r="D43" s="86"/>
      <c r="E43" s="1153" t="s">
        <v>33</v>
      </c>
      <c r="F43" s="1153"/>
      <c r="G43" s="1153"/>
      <c r="H43" s="1154"/>
      <c r="I43" s="341">
        <v>4458</v>
      </c>
      <c r="J43" s="342">
        <v>3799</v>
      </c>
      <c r="K43" s="342">
        <v>4164</v>
      </c>
      <c r="L43" s="342">
        <v>3228</v>
      </c>
      <c r="M43" s="343">
        <v>2240</v>
      </c>
    </row>
    <row r="44" spans="2:13" ht="27.75" customHeight="1" x14ac:dyDescent="0.2">
      <c r="B44" s="1147"/>
      <c r="C44" s="1148"/>
      <c r="D44" s="86"/>
      <c r="E44" s="1153" t="s">
        <v>34</v>
      </c>
      <c r="F44" s="1153"/>
      <c r="G44" s="1153"/>
      <c r="H44" s="1154"/>
      <c r="I44" s="341">
        <v>6065</v>
      </c>
      <c r="J44" s="342">
        <v>6128</v>
      </c>
      <c r="K44" s="342">
        <v>5525</v>
      </c>
      <c r="L44" s="342">
        <v>5038</v>
      </c>
      <c r="M44" s="343">
        <v>4670</v>
      </c>
    </row>
    <row r="45" spans="2:13" ht="27.75" customHeight="1" x14ac:dyDescent="0.2">
      <c r="B45" s="1147"/>
      <c r="C45" s="1148"/>
      <c r="D45" s="86"/>
      <c r="E45" s="1153" t="s">
        <v>35</v>
      </c>
      <c r="F45" s="1153"/>
      <c r="G45" s="1153"/>
      <c r="H45" s="1154"/>
      <c r="I45" s="341">
        <v>160238</v>
      </c>
      <c r="J45" s="342">
        <v>156586</v>
      </c>
      <c r="K45" s="342">
        <v>158428</v>
      </c>
      <c r="L45" s="342">
        <v>154303</v>
      </c>
      <c r="M45" s="343">
        <v>154858</v>
      </c>
    </row>
    <row r="46" spans="2:13" ht="27.75" customHeight="1" x14ac:dyDescent="0.2">
      <c r="B46" s="1147"/>
      <c r="C46" s="1148"/>
      <c r="D46" s="87"/>
      <c r="E46" s="1155" t="s">
        <v>36</v>
      </c>
      <c r="F46" s="1155"/>
      <c r="G46" s="1155"/>
      <c r="H46" s="1156"/>
      <c r="I46" s="341">
        <v>1724</v>
      </c>
      <c r="J46" s="342">
        <v>1977</v>
      </c>
      <c r="K46" s="342">
        <v>1832</v>
      </c>
      <c r="L46" s="342">
        <v>1688</v>
      </c>
      <c r="M46" s="343">
        <v>1542</v>
      </c>
    </row>
    <row r="47" spans="2:13" ht="27.75" customHeight="1" x14ac:dyDescent="0.2">
      <c r="B47" s="1147"/>
      <c r="C47" s="1148"/>
      <c r="D47" s="88"/>
      <c r="E47" s="1157" t="s">
        <v>37</v>
      </c>
      <c r="F47" s="1158"/>
      <c r="G47" s="1158"/>
      <c r="H47" s="1159"/>
      <c r="I47" s="341" t="s">
        <v>473</v>
      </c>
      <c r="J47" s="342" t="s">
        <v>473</v>
      </c>
      <c r="K47" s="342" t="s">
        <v>473</v>
      </c>
      <c r="L47" s="342" t="s">
        <v>473</v>
      </c>
      <c r="M47" s="343" t="s">
        <v>473</v>
      </c>
    </row>
    <row r="48" spans="2:13" ht="27.75" customHeight="1" x14ac:dyDescent="0.2">
      <c r="B48" s="1147"/>
      <c r="C48" s="1148"/>
      <c r="D48" s="86"/>
      <c r="E48" s="1153" t="s">
        <v>38</v>
      </c>
      <c r="F48" s="1153"/>
      <c r="G48" s="1153"/>
      <c r="H48" s="1154"/>
      <c r="I48" s="341" t="s">
        <v>473</v>
      </c>
      <c r="J48" s="342" t="s">
        <v>473</v>
      </c>
      <c r="K48" s="342" t="s">
        <v>473</v>
      </c>
      <c r="L48" s="342" t="s">
        <v>473</v>
      </c>
      <c r="M48" s="343" t="s">
        <v>473</v>
      </c>
    </row>
    <row r="49" spans="2:13" ht="27.75" customHeight="1" x14ac:dyDescent="0.2">
      <c r="B49" s="1149"/>
      <c r="C49" s="1150"/>
      <c r="D49" s="86"/>
      <c r="E49" s="1153" t="s">
        <v>39</v>
      </c>
      <c r="F49" s="1153"/>
      <c r="G49" s="1153"/>
      <c r="H49" s="1154"/>
      <c r="I49" s="341" t="s">
        <v>473</v>
      </c>
      <c r="J49" s="342" t="s">
        <v>473</v>
      </c>
      <c r="K49" s="342" t="s">
        <v>473</v>
      </c>
      <c r="L49" s="342" t="s">
        <v>473</v>
      </c>
      <c r="M49" s="343" t="s">
        <v>473</v>
      </c>
    </row>
    <row r="50" spans="2:13" ht="27.75" customHeight="1" x14ac:dyDescent="0.2">
      <c r="B50" s="1160" t="s">
        <v>40</v>
      </c>
      <c r="C50" s="1161"/>
      <c r="D50" s="89"/>
      <c r="E50" s="1153" t="s">
        <v>41</v>
      </c>
      <c r="F50" s="1153"/>
      <c r="G50" s="1153"/>
      <c r="H50" s="1154"/>
      <c r="I50" s="341">
        <v>56103</v>
      </c>
      <c r="J50" s="342">
        <v>81198</v>
      </c>
      <c r="K50" s="342">
        <v>94311</v>
      </c>
      <c r="L50" s="342">
        <v>99981</v>
      </c>
      <c r="M50" s="343">
        <v>101940</v>
      </c>
    </row>
    <row r="51" spans="2:13" ht="27.75" customHeight="1" x14ac:dyDescent="0.2">
      <c r="B51" s="1147"/>
      <c r="C51" s="1148"/>
      <c r="D51" s="86"/>
      <c r="E51" s="1153" t="s">
        <v>42</v>
      </c>
      <c r="F51" s="1153"/>
      <c r="G51" s="1153"/>
      <c r="H51" s="1154"/>
      <c r="I51" s="341">
        <v>7748</v>
      </c>
      <c r="J51" s="342">
        <v>7665</v>
      </c>
      <c r="K51" s="342">
        <v>7439</v>
      </c>
      <c r="L51" s="342">
        <v>7228</v>
      </c>
      <c r="M51" s="343">
        <v>7031</v>
      </c>
    </row>
    <row r="52" spans="2:13" ht="27.75" customHeight="1" x14ac:dyDescent="0.2">
      <c r="B52" s="1149"/>
      <c r="C52" s="1150"/>
      <c r="D52" s="86"/>
      <c r="E52" s="1153" t="s">
        <v>43</v>
      </c>
      <c r="F52" s="1153"/>
      <c r="G52" s="1153"/>
      <c r="H52" s="1154"/>
      <c r="I52" s="341">
        <v>751450</v>
      </c>
      <c r="J52" s="342">
        <v>753953</v>
      </c>
      <c r="K52" s="342">
        <v>734932</v>
      </c>
      <c r="L52" s="342">
        <v>716240</v>
      </c>
      <c r="M52" s="343">
        <v>694171</v>
      </c>
    </row>
    <row r="53" spans="2:13" ht="27.75" customHeight="1" thickBot="1" x14ac:dyDescent="0.25">
      <c r="B53" s="1162" t="s">
        <v>20</v>
      </c>
      <c r="C53" s="1163"/>
      <c r="D53" s="90"/>
      <c r="E53" s="1164" t="s">
        <v>44</v>
      </c>
      <c r="F53" s="1164"/>
      <c r="G53" s="1164"/>
      <c r="H53" s="1165"/>
      <c r="I53" s="344">
        <v>631871</v>
      </c>
      <c r="J53" s="345">
        <v>612030</v>
      </c>
      <c r="K53" s="345">
        <v>597566</v>
      </c>
      <c r="L53" s="345">
        <v>590231</v>
      </c>
      <c r="M53" s="346">
        <v>594053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EcHeSfqGsxEbxl2RRrSi9+ksX91LkbodrLgCEzRm4MnopCjS41u8/dilxqeZIMmPa2H6cFQIxQ/vNCdxR3/TIQ==" saltValue="s7B4bzs/yNuO2cspti4O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513</v>
      </c>
      <c r="G54" s="98" t="s">
        <v>514</v>
      </c>
      <c r="H54" s="99" t="s">
        <v>515</v>
      </c>
    </row>
    <row r="55" spans="2:8" ht="52.5" customHeight="1" x14ac:dyDescent="0.2">
      <c r="B55" s="100"/>
      <c r="C55" s="1171" t="s">
        <v>46</v>
      </c>
      <c r="D55" s="1171"/>
      <c r="E55" s="1172"/>
      <c r="F55" s="347">
        <v>16559</v>
      </c>
      <c r="G55" s="347">
        <v>13212</v>
      </c>
      <c r="H55" s="348">
        <v>9767</v>
      </c>
    </row>
    <row r="56" spans="2:8" ht="52.5" customHeight="1" x14ac:dyDescent="0.2">
      <c r="B56" s="101"/>
      <c r="C56" s="1173" t="s">
        <v>47</v>
      </c>
      <c r="D56" s="1173"/>
      <c r="E56" s="1174"/>
      <c r="F56" s="349">
        <v>28265</v>
      </c>
      <c r="G56" s="349">
        <v>32650</v>
      </c>
      <c r="H56" s="350">
        <v>34782</v>
      </c>
    </row>
    <row r="57" spans="2:8" ht="53.25" customHeight="1" x14ac:dyDescent="0.2">
      <c r="B57" s="101"/>
      <c r="C57" s="1175" t="s">
        <v>48</v>
      </c>
      <c r="D57" s="1175"/>
      <c r="E57" s="1176"/>
      <c r="F57" s="351">
        <v>53714</v>
      </c>
      <c r="G57" s="351">
        <v>54600</v>
      </c>
      <c r="H57" s="352">
        <v>54405</v>
      </c>
    </row>
    <row r="58" spans="2:8" ht="45.75" customHeight="1" x14ac:dyDescent="0.2">
      <c r="B58" s="102"/>
      <c r="C58" s="1166" t="s">
        <v>573</v>
      </c>
      <c r="D58" s="1167"/>
      <c r="E58" s="1168"/>
      <c r="F58" s="353">
        <v>13087</v>
      </c>
      <c r="G58" s="353">
        <v>10669</v>
      </c>
      <c r="H58" s="354">
        <v>12519</v>
      </c>
    </row>
    <row r="59" spans="2:8" ht="45.75" customHeight="1" x14ac:dyDescent="0.2">
      <c r="B59" s="102"/>
      <c r="C59" s="1166" t="s">
        <v>574</v>
      </c>
      <c r="D59" s="1167"/>
      <c r="E59" s="1168"/>
      <c r="F59" s="353">
        <v>9289</v>
      </c>
      <c r="G59" s="353">
        <v>13981</v>
      </c>
      <c r="H59" s="354">
        <v>12053</v>
      </c>
    </row>
    <row r="60" spans="2:8" ht="45.75" customHeight="1" x14ac:dyDescent="0.2">
      <c r="B60" s="102"/>
      <c r="C60" s="1166" t="s">
        <v>571</v>
      </c>
      <c r="D60" s="1167"/>
      <c r="E60" s="1168"/>
      <c r="F60" s="353">
        <v>4842</v>
      </c>
      <c r="G60" s="353">
        <v>4681</v>
      </c>
      <c r="H60" s="354">
        <v>4831</v>
      </c>
    </row>
    <row r="61" spans="2:8" ht="45.75" customHeight="1" x14ac:dyDescent="0.2">
      <c r="B61" s="102"/>
      <c r="C61" s="1166" t="s">
        <v>572</v>
      </c>
      <c r="D61" s="1167"/>
      <c r="E61" s="1168"/>
      <c r="F61" s="353">
        <v>3044</v>
      </c>
      <c r="G61" s="353">
        <v>3044</v>
      </c>
      <c r="H61" s="354">
        <v>3044</v>
      </c>
    </row>
    <row r="62" spans="2:8" ht="45.75" customHeight="1" thickBot="1" x14ac:dyDescent="0.25">
      <c r="B62" s="103"/>
      <c r="C62" s="1166" t="s">
        <v>575</v>
      </c>
      <c r="D62" s="1167"/>
      <c r="E62" s="1168"/>
      <c r="F62" s="355">
        <v>1815</v>
      </c>
      <c r="G62" s="355">
        <v>2600</v>
      </c>
      <c r="H62" s="356">
        <v>2986</v>
      </c>
    </row>
    <row r="63" spans="2:8" ht="52.5" customHeight="1" thickBot="1" x14ac:dyDescent="0.25">
      <c r="B63" s="104"/>
      <c r="C63" s="1169" t="s">
        <v>49</v>
      </c>
      <c r="D63" s="1169"/>
      <c r="E63" s="1170"/>
      <c r="F63" s="357">
        <v>98538</v>
      </c>
      <c r="G63" s="357">
        <v>100462</v>
      </c>
      <c r="H63" s="358">
        <v>98955</v>
      </c>
    </row>
    <row r="64" spans="2:8" ht="13" x14ac:dyDescent="0.2"/>
  </sheetData>
  <sheetProtection algorithmName="SHA-512" hashValue="eCqVA6HI+l4Hat9jMMDww1OIUIdXbSsSv2T51idbDCha/HvX63raqXUIs39ibHdwGGZorbQGrnsW9glLrJjiQw==" saltValue="POTKL9JYGP7sa3mcPd5Q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504</v>
      </c>
      <c r="B3" s="120"/>
      <c r="C3" s="121"/>
      <c r="D3" s="122">
        <v>115656</v>
      </c>
      <c r="E3" s="123"/>
      <c r="F3" s="124">
        <v>122371</v>
      </c>
      <c r="G3" s="125"/>
      <c r="H3" s="126"/>
    </row>
    <row r="4" spans="1:8" x14ac:dyDescent="0.2">
      <c r="A4" s="127"/>
      <c r="B4" s="128"/>
      <c r="C4" s="129"/>
      <c r="D4" s="130">
        <v>31690</v>
      </c>
      <c r="E4" s="131"/>
      <c r="F4" s="132">
        <v>28038</v>
      </c>
      <c r="G4" s="133"/>
      <c r="H4" s="134"/>
    </row>
    <row r="5" spans="1:8" x14ac:dyDescent="0.2">
      <c r="A5" s="115" t="s">
        <v>506</v>
      </c>
      <c r="B5" s="120"/>
      <c r="C5" s="121"/>
      <c r="D5" s="122">
        <v>125365</v>
      </c>
      <c r="E5" s="123"/>
      <c r="F5" s="124">
        <v>125393</v>
      </c>
      <c r="G5" s="125"/>
      <c r="H5" s="126"/>
    </row>
    <row r="6" spans="1:8" x14ac:dyDescent="0.2">
      <c r="A6" s="127"/>
      <c r="B6" s="128"/>
      <c r="C6" s="129"/>
      <c r="D6" s="130">
        <v>29339</v>
      </c>
      <c r="E6" s="131"/>
      <c r="F6" s="132">
        <v>28054</v>
      </c>
      <c r="G6" s="133"/>
      <c r="H6" s="134"/>
    </row>
    <row r="7" spans="1:8" x14ac:dyDescent="0.2">
      <c r="A7" s="115" t="s">
        <v>507</v>
      </c>
      <c r="B7" s="120"/>
      <c r="C7" s="121"/>
      <c r="D7" s="122">
        <v>115636</v>
      </c>
      <c r="E7" s="123"/>
      <c r="F7" s="124">
        <v>115991</v>
      </c>
      <c r="G7" s="125"/>
      <c r="H7" s="126"/>
    </row>
    <row r="8" spans="1:8" x14ac:dyDescent="0.2">
      <c r="A8" s="127"/>
      <c r="B8" s="128"/>
      <c r="C8" s="129"/>
      <c r="D8" s="130">
        <v>26464</v>
      </c>
      <c r="E8" s="131"/>
      <c r="F8" s="132">
        <v>28546</v>
      </c>
      <c r="G8" s="133"/>
      <c r="H8" s="134"/>
    </row>
    <row r="9" spans="1:8" x14ac:dyDescent="0.2">
      <c r="A9" s="115" t="s">
        <v>508</v>
      </c>
      <c r="B9" s="120"/>
      <c r="C9" s="121"/>
      <c r="D9" s="122">
        <v>121405</v>
      </c>
      <c r="E9" s="123"/>
      <c r="F9" s="124">
        <v>118517</v>
      </c>
      <c r="G9" s="125"/>
      <c r="H9" s="126"/>
    </row>
    <row r="10" spans="1:8" x14ac:dyDescent="0.2">
      <c r="A10" s="127"/>
      <c r="B10" s="128"/>
      <c r="C10" s="129"/>
      <c r="D10" s="130">
        <v>28585</v>
      </c>
      <c r="E10" s="131"/>
      <c r="F10" s="132">
        <v>30926</v>
      </c>
      <c r="G10" s="133"/>
      <c r="H10" s="134"/>
    </row>
    <row r="11" spans="1:8" x14ac:dyDescent="0.2">
      <c r="A11" s="115" t="s">
        <v>509</v>
      </c>
      <c r="B11" s="120"/>
      <c r="C11" s="121"/>
      <c r="D11" s="122">
        <v>121355</v>
      </c>
      <c r="E11" s="123"/>
      <c r="F11" s="124">
        <v>117465</v>
      </c>
      <c r="G11" s="125"/>
      <c r="H11" s="126"/>
    </row>
    <row r="12" spans="1:8" x14ac:dyDescent="0.2">
      <c r="A12" s="127"/>
      <c r="B12" s="128"/>
      <c r="C12" s="135"/>
      <c r="D12" s="130">
        <v>28871</v>
      </c>
      <c r="E12" s="131"/>
      <c r="F12" s="132">
        <v>29995</v>
      </c>
      <c r="G12" s="133"/>
      <c r="H12" s="134"/>
    </row>
    <row r="13" spans="1:8" x14ac:dyDescent="0.2">
      <c r="A13" s="115"/>
      <c r="B13" s="120"/>
      <c r="C13" s="121"/>
      <c r="D13" s="122">
        <v>119883</v>
      </c>
      <c r="E13" s="123"/>
      <c r="F13" s="124">
        <v>119947</v>
      </c>
      <c r="G13" s="136"/>
      <c r="H13" s="126"/>
    </row>
    <row r="14" spans="1:8" x14ac:dyDescent="0.2">
      <c r="A14" s="127"/>
      <c r="B14" s="128"/>
      <c r="C14" s="129"/>
      <c r="D14" s="130">
        <v>28990</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0.25</v>
      </c>
      <c r="C19" s="137">
        <f>ROUND(VALUE(SUBSTITUTE(実質収支比率等に係る経年分析!G$48,"▲","-")),2)</f>
        <v>0.19</v>
      </c>
      <c r="D19" s="137">
        <f>ROUND(VALUE(SUBSTITUTE(実質収支比率等に係る経年分析!H$48,"▲","-")),2)</f>
        <v>0.33</v>
      </c>
      <c r="E19" s="137">
        <f>ROUND(VALUE(SUBSTITUTE(実質収支比率等に係る経年分析!I$48,"▲","-")),2)</f>
        <v>0.28000000000000003</v>
      </c>
      <c r="F19" s="137">
        <f>ROUND(VALUE(SUBSTITUTE(実質収支比率等に係る経年分析!J$48,"▲","-")),2)</f>
        <v>0.28999999999999998</v>
      </c>
    </row>
    <row r="20" spans="1:11" x14ac:dyDescent="0.2">
      <c r="A20" s="137" t="s">
        <v>54</v>
      </c>
      <c r="B20" s="137">
        <f>ROUND(VALUE(SUBSTITUTE(実質収支比率等に係る経年分析!F$47,"▲","-")),2)</f>
        <v>1.98</v>
      </c>
      <c r="C20" s="137">
        <f>ROUND(VALUE(SUBSTITUTE(実質収支比率等に係る経年分析!G$47,"▲","-")),2)</f>
        <v>5.03</v>
      </c>
      <c r="D20" s="137">
        <f>ROUND(VALUE(SUBSTITUTE(実質収支比率等に係る経年分析!H$47,"▲","-")),2)</f>
        <v>4.25</v>
      </c>
      <c r="E20" s="137">
        <f>ROUND(VALUE(SUBSTITUTE(実質収支比率等に係る経年分析!I$47,"▲","-")),2)</f>
        <v>3.39</v>
      </c>
      <c r="F20" s="137">
        <f>ROUND(VALUE(SUBSTITUTE(実質収支比率等に係る経年分析!J$47,"▲","-")),2)</f>
        <v>2.46</v>
      </c>
    </row>
    <row r="21" spans="1:11" x14ac:dyDescent="0.2">
      <c r="A21" s="137" t="s">
        <v>55</v>
      </c>
      <c r="B21" s="137">
        <f>IF(ISNUMBER(VALUE(SUBSTITUTE(実質収支比率等に係る経年分析!F$49,"▲","-"))),ROUND(VALUE(SUBSTITUTE(実質収支比率等に係る経年分析!F$49,"▲","-")),2),NA())</f>
        <v>0.05</v>
      </c>
      <c r="C21" s="137">
        <f>IF(ISNUMBER(VALUE(SUBSTITUTE(実質収支比率等に係る経年分析!G$49,"▲","-"))),ROUND(VALUE(SUBSTITUTE(実質収支比率等に係る経年分析!G$49,"▲","-")),2),NA())</f>
        <v>3.06</v>
      </c>
      <c r="D21" s="137">
        <f>IF(ISNUMBER(VALUE(SUBSTITUTE(実質収支比率等に係る経年分析!H$49,"▲","-"))),ROUND(VALUE(SUBSTITUTE(実質収支比率等に係る経年分析!H$49,"▲","-")),2),NA())</f>
        <v>-0.79</v>
      </c>
      <c r="E21" s="137">
        <f>IF(ISNUMBER(VALUE(SUBSTITUTE(実質収支比率等に係る経年分析!I$49,"▲","-"))),ROUND(VALUE(SUBSTITUTE(実質収支比率等に係る経年分析!I$49,"▲","-")),2),NA())</f>
        <v>-0.92</v>
      </c>
      <c r="F21" s="137">
        <f>IF(ISNUMBER(VALUE(SUBSTITUTE(実質収支比率等に係る経年分析!J$49,"▲","-"))),ROUND(VALUE(SUBSTITUTE(実質収支比率等に係る経年分析!J$49,"▲","-")),2),NA())</f>
        <v>-0.85</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1.02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用地特別会計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県営林特別会計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庁用管理特別会計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v>
      </c>
    </row>
    <row r="32" spans="1:11" x14ac:dyDescent="0.2">
      <c r="A32" s="138" t="str">
        <f>IF(連結実質赤字比率に係る赤字・黒字の構成分析!C$38="",NA(),連結実質赤字比率に係る赤字・黒字の構成分析!C$38)</f>
        <v>交通事業会計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0.06</v>
      </c>
    </row>
    <row r="33" spans="1:16" x14ac:dyDescent="0.2">
      <c r="A33" s="138" t="str">
        <f>IF(連結実質赤字比率に係る赤字・黒字の構成分析!C$37="",NA(),連結実質赤字比率に係る赤字・黒字の構成分析!C$37)</f>
        <v>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0.06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0.09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0.14000000000000001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0.16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0.19</v>
      </c>
    </row>
    <row r="34" spans="1:16" x14ac:dyDescent="0.2">
      <c r="A34" s="138" t="str">
        <f>IF(連結実質赤字比率に係る赤字・黒字の構成分析!C$36="",NA(),連結実質赤字比率に係る赤字・黒字の構成分析!C$36)</f>
        <v>一般会計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0.25</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0.18</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0.33</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0.27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0.28000000000000003</v>
      </c>
    </row>
    <row r="35" spans="1:16" x14ac:dyDescent="0.2">
      <c r="A35" s="138" t="str">
        <f>IF(連結実質赤字比率に係る赤字・黒字の構成分析!C$35="",NA(),連結実質赤字比率に係る赤字・黒字の構成分析!C$35)</f>
        <v>国民健康保険特別会計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1.91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1.28</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0.56999999999999995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0.65</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0.71</v>
      </c>
    </row>
    <row r="36" spans="1:16" x14ac:dyDescent="0.2">
      <c r="A36" s="138" t="str">
        <f>IF(連結実質赤字比率に係る赤字・黒字の構成分析!C$34="",NA(),連結実質赤字比率に係る赤字・黒字の構成分析!C$34)</f>
        <v>港湾施設整備特別会計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0.95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1.36</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1.41</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1.26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1.24</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65902</v>
      </c>
      <c r="E42" s="139"/>
      <c r="F42" s="139"/>
      <c r="G42" s="139">
        <f>'実質公債費比率（分子）の構造'!L$52</f>
        <v>62551</v>
      </c>
      <c r="H42" s="139"/>
      <c r="I42" s="139"/>
      <c r="J42" s="139">
        <f>'実質公債費比率（分子）の構造'!M$52</f>
        <v>60487</v>
      </c>
      <c r="K42" s="139"/>
      <c r="L42" s="139"/>
      <c r="M42" s="139">
        <f>'実質公債費比率（分子）の構造'!N$52</f>
        <v>58701</v>
      </c>
      <c r="N42" s="139"/>
      <c r="O42" s="139"/>
      <c r="P42" s="139">
        <f>'実質公債費比率（分子）の構造'!O$52</f>
        <v>56843</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222</v>
      </c>
      <c r="C44" s="139"/>
      <c r="D44" s="139"/>
      <c r="E44" s="139">
        <f>'実質公債費比率（分子）の構造'!L$50</f>
        <v>239</v>
      </c>
      <c r="F44" s="139"/>
      <c r="G44" s="139"/>
      <c r="H44" s="139">
        <f>'実質公債費比率（分子）の構造'!M$50</f>
        <v>102</v>
      </c>
      <c r="I44" s="139"/>
      <c r="J44" s="139"/>
      <c r="K44" s="139">
        <f>'実質公債費比率（分子）の構造'!N$50</f>
        <v>123</v>
      </c>
      <c r="L44" s="139"/>
      <c r="M44" s="139"/>
      <c r="N44" s="139">
        <f>'実質公債費比率（分子）の構造'!O$50</f>
        <v>112</v>
      </c>
      <c r="O44" s="139"/>
      <c r="P44" s="139"/>
    </row>
    <row r="45" spans="1:16" x14ac:dyDescent="0.2">
      <c r="A45" s="139" t="s">
        <v>64</v>
      </c>
      <c r="B45" s="139">
        <f>'実質公債費比率（分子）の構造'!K$49</f>
        <v>843</v>
      </c>
      <c r="C45" s="139"/>
      <c r="D45" s="139"/>
      <c r="E45" s="139">
        <f>'実質公債費比率（分子）の構造'!L$49</f>
        <v>817</v>
      </c>
      <c r="F45" s="139"/>
      <c r="G45" s="139"/>
      <c r="H45" s="139">
        <f>'実質公債費比率（分子）の構造'!M$49</f>
        <v>894</v>
      </c>
      <c r="I45" s="139"/>
      <c r="J45" s="139"/>
      <c r="K45" s="139">
        <f>'実質公債費比率（分子）の構造'!N$49</f>
        <v>846</v>
      </c>
      <c r="L45" s="139"/>
      <c r="M45" s="139"/>
      <c r="N45" s="139">
        <f>'実質公債費比率（分子）の構造'!O$49</f>
        <v>855</v>
      </c>
      <c r="O45" s="139"/>
      <c r="P45" s="139"/>
    </row>
    <row r="46" spans="1:16" x14ac:dyDescent="0.2">
      <c r="A46" s="139" t="s">
        <v>65</v>
      </c>
      <c r="B46" s="139">
        <f>'実質公債費比率（分子）の構造'!K$48</f>
        <v>551</v>
      </c>
      <c r="C46" s="139"/>
      <c r="D46" s="139"/>
      <c r="E46" s="139">
        <f>'実質公債費比率（分子）の構造'!L$48</f>
        <v>429</v>
      </c>
      <c r="F46" s="139"/>
      <c r="G46" s="139"/>
      <c r="H46" s="139">
        <f>'実質公債費比率（分子）の構造'!M$48</f>
        <v>393</v>
      </c>
      <c r="I46" s="139"/>
      <c r="J46" s="139"/>
      <c r="K46" s="139">
        <f>'実質公債費比率（分子）の構造'!N$48</f>
        <v>236</v>
      </c>
      <c r="L46" s="139"/>
      <c r="M46" s="139"/>
      <c r="N46" s="139">
        <f>'実質公債費比率（分子）の構造'!O$48</f>
        <v>99</v>
      </c>
      <c r="O46" s="139"/>
      <c r="P46" s="139"/>
    </row>
    <row r="47" spans="1:16" x14ac:dyDescent="0.2">
      <c r="A47" s="139" t="s">
        <v>13</v>
      </c>
      <c r="B47" s="139">
        <f>'実質公債費比率（分子）の構造'!K$47</f>
        <v>4000</v>
      </c>
      <c r="C47" s="139"/>
      <c r="D47" s="139"/>
      <c r="E47" s="139">
        <f>'実質公債費比率（分子）の構造'!L$47</f>
        <v>4667</v>
      </c>
      <c r="F47" s="139"/>
      <c r="G47" s="139"/>
      <c r="H47" s="139">
        <f>'実質公債費比率（分子）の構造'!M$47</f>
        <v>5448</v>
      </c>
      <c r="I47" s="139"/>
      <c r="J47" s="139"/>
      <c r="K47" s="139">
        <f>'実質公債費比率（分子）の構造'!N$47</f>
        <v>5782</v>
      </c>
      <c r="L47" s="139"/>
      <c r="M47" s="139"/>
      <c r="N47" s="139">
        <f>'実質公債費比率（分子）の構造'!O$47</f>
        <v>6182</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95163</v>
      </c>
      <c r="C49" s="139"/>
      <c r="D49" s="139"/>
      <c r="E49" s="139">
        <f>'実質公債費比率（分子）の構造'!L$45</f>
        <v>90398</v>
      </c>
      <c r="F49" s="139"/>
      <c r="G49" s="139"/>
      <c r="H49" s="139">
        <f>'実質公債費比率（分子）の構造'!M$45</f>
        <v>88391</v>
      </c>
      <c r="I49" s="139"/>
      <c r="J49" s="139"/>
      <c r="K49" s="139">
        <f>'実質公債費比率（分子）の構造'!N$45</f>
        <v>90537</v>
      </c>
      <c r="L49" s="139"/>
      <c r="M49" s="139"/>
      <c r="N49" s="139">
        <f>'実質公債費比率（分子）の構造'!O$45</f>
        <v>90893</v>
      </c>
      <c r="O49" s="139"/>
      <c r="P49" s="139"/>
    </row>
    <row r="50" spans="1:16" x14ac:dyDescent="0.2">
      <c r="A50" s="139" t="s">
        <v>68</v>
      </c>
      <c r="B50" s="139" t="e">
        <f>NA()</f>
        <v>#N/A</v>
      </c>
      <c r="C50" s="139">
        <f>IF(ISNUMBER('実質公債費比率（分子）の構造'!K$53),'実質公債費比率（分子）の構造'!K$53,NA())</f>
        <v>34877</v>
      </c>
      <c r="D50" s="139" t="e">
        <f>NA()</f>
        <v>#N/A</v>
      </c>
      <c r="E50" s="139" t="e">
        <f>NA()</f>
        <v>#N/A</v>
      </c>
      <c r="F50" s="139">
        <f>IF(ISNUMBER('実質公債費比率（分子）の構造'!L$53),'実質公債費比率（分子）の構造'!L$53,NA())</f>
        <v>33999</v>
      </c>
      <c r="G50" s="139" t="e">
        <f>NA()</f>
        <v>#N/A</v>
      </c>
      <c r="H50" s="139" t="e">
        <f>NA()</f>
        <v>#N/A</v>
      </c>
      <c r="I50" s="139">
        <f>IF(ISNUMBER('実質公債費比率（分子）の構造'!M$53),'実質公債費比率（分子）の構造'!M$53,NA())</f>
        <v>34741</v>
      </c>
      <c r="J50" s="139" t="e">
        <f>NA()</f>
        <v>#N/A</v>
      </c>
      <c r="K50" s="139" t="e">
        <f>NA()</f>
        <v>#N/A</v>
      </c>
      <c r="L50" s="139">
        <f>IF(ISNUMBER('実質公債費比率（分子）の構造'!N$53),'実質公債費比率（分子）の構造'!N$53,NA())</f>
        <v>38823</v>
      </c>
      <c r="M50" s="139" t="e">
        <f>NA()</f>
        <v>#N/A</v>
      </c>
      <c r="N50" s="139" t="e">
        <f>NA()</f>
        <v>#N/A</v>
      </c>
      <c r="O50" s="139">
        <f>IF(ISNUMBER('実質公債費比率（分子）の構造'!O$53),'実質公債費比率（分子）の構造'!O$53,NA())</f>
        <v>41298</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751450</v>
      </c>
      <c r="E56" s="138"/>
      <c r="F56" s="138"/>
      <c r="G56" s="138">
        <f>'将来負担比率（分子）の構造'!J$52</f>
        <v>753953</v>
      </c>
      <c r="H56" s="138"/>
      <c r="I56" s="138"/>
      <c r="J56" s="138">
        <f>'将来負担比率（分子）の構造'!K$52</f>
        <v>734932</v>
      </c>
      <c r="K56" s="138"/>
      <c r="L56" s="138"/>
      <c r="M56" s="138">
        <f>'将来負担比率（分子）の構造'!L$52</f>
        <v>716240</v>
      </c>
      <c r="N56" s="138"/>
      <c r="O56" s="138"/>
      <c r="P56" s="138">
        <f>'将来負担比率（分子）の構造'!M$52</f>
        <v>694171</v>
      </c>
    </row>
    <row r="57" spans="1:16" x14ac:dyDescent="0.2">
      <c r="A57" s="138" t="s">
        <v>42</v>
      </c>
      <c r="B57" s="138"/>
      <c r="C57" s="138"/>
      <c r="D57" s="138">
        <f>'将来負担比率（分子）の構造'!I$51</f>
        <v>7748</v>
      </c>
      <c r="E57" s="138"/>
      <c r="F57" s="138"/>
      <c r="G57" s="138">
        <f>'将来負担比率（分子）の構造'!J$51</f>
        <v>7665</v>
      </c>
      <c r="H57" s="138"/>
      <c r="I57" s="138"/>
      <c r="J57" s="138">
        <f>'将来負担比率（分子）の構造'!K$51</f>
        <v>7439</v>
      </c>
      <c r="K57" s="138"/>
      <c r="L57" s="138"/>
      <c r="M57" s="138">
        <f>'将来負担比率（分子）の構造'!L$51</f>
        <v>7228</v>
      </c>
      <c r="N57" s="138"/>
      <c r="O57" s="138"/>
      <c r="P57" s="138">
        <f>'将来負担比率（分子）の構造'!M$51</f>
        <v>7031</v>
      </c>
    </row>
    <row r="58" spans="1:16" x14ac:dyDescent="0.2">
      <c r="A58" s="138" t="s">
        <v>41</v>
      </c>
      <c r="B58" s="138"/>
      <c r="C58" s="138"/>
      <c r="D58" s="138">
        <f>'将来負担比率（分子）の構造'!I$50</f>
        <v>56103</v>
      </c>
      <c r="E58" s="138"/>
      <c r="F58" s="138"/>
      <c r="G58" s="138">
        <f>'将来負担比率（分子）の構造'!J$50</f>
        <v>81198</v>
      </c>
      <c r="H58" s="138"/>
      <c r="I58" s="138"/>
      <c r="J58" s="138">
        <f>'将来負担比率（分子）の構造'!K$50</f>
        <v>94311</v>
      </c>
      <c r="K58" s="138"/>
      <c r="L58" s="138"/>
      <c r="M58" s="138">
        <f>'将来負担比率（分子）の構造'!L$50</f>
        <v>99981</v>
      </c>
      <c r="N58" s="138"/>
      <c r="O58" s="138"/>
      <c r="P58" s="138">
        <f>'将来負担比率（分子）の構造'!M$50</f>
        <v>101940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1724</v>
      </c>
      <c r="C61" s="138"/>
      <c r="D61" s="138"/>
      <c r="E61" s="138">
        <f>'将来負担比率（分子）の構造'!J$46</f>
        <v>1977</v>
      </c>
      <c r="F61" s="138"/>
      <c r="G61" s="138"/>
      <c r="H61" s="138">
        <f>'将来負担比率（分子）の構造'!K$46</f>
        <v>1832</v>
      </c>
      <c r="I61" s="138"/>
      <c r="J61" s="138"/>
      <c r="K61" s="138">
        <f>'将来負担比率（分子）の構造'!L$46</f>
        <v>1688</v>
      </c>
      <c r="L61" s="138"/>
      <c r="M61" s="138"/>
      <c r="N61" s="138">
        <f>'将来負担比率（分子）の構造'!M$46</f>
        <v>1542</v>
      </c>
      <c r="O61" s="138"/>
      <c r="P61" s="138"/>
    </row>
    <row r="62" spans="1:16" x14ac:dyDescent="0.2">
      <c r="A62" s="138" t="s">
        <v>35</v>
      </c>
      <c r="B62" s="138">
        <f>'将来負担比率（分子）の構造'!I$45</f>
        <v>160238</v>
      </c>
      <c r="C62" s="138"/>
      <c r="D62" s="138"/>
      <c r="E62" s="138">
        <f>'将来負担比率（分子）の構造'!J$45</f>
        <v>156586</v>
      </c>
      <c r="F62" s="138"/>
      <c r="G62" s="138"/>
      <c r="H62" s="138">
        <f>'将来負担比率（分子）の構造'!K$45</f>
        <v>158428</v>
      </c>
      <c r="I62" s="138"/>
      <c r="J62" s="138"/>
      <c r="K62" s="138">
        <f>'将来負担比率（分子）の構造'!L$45</f>
        <v>154303</v>
      </c>
      <c r="L62" s="138"/>
      <c r="M62" s="138"/>
      <c r="N62" s="138">
        <f>'将来負担比率（分子）の構造'!M$45</f>
        <v>154858</v>
      </c>
      <c r="O62" s="138"/>
      <c r="P62" s="138"/>
    </row>
    <row r="63" spans="1:16" x14ac:dyDescent="0.2">
      <c r="A63" s="138" t="s">
        <v>34</v>
      </c>
      <c r="B63" s="138">
        <f>'将来負担比率（分子）の構造'!I$44</f>
        <v>6065</v>
      </c>
      <c r="C63" s="138"/>
      <c r="D63" s="138"/>
      <c r="E63" s="138">
        <f>'将来負担比率（分子）の構造'!J$44</f>
        <v>6128</v>
      </c>
      <c r="F63" s="138"/>
      <c r="G63" s="138"/>
      <c r="H63" s="138">
        <f>'将来負担比率（分子）の構造'!K$44</f>
        <v>5525</v>
      </c>
      <c r="I63" s="138"/>
      <c r="J63" s="138"/>
      <c r="K63" s="138">
        <f>'将来負担比率（分子）の構造'!L$44</f>
        <v>5038</v>
      </c>
      <c r="L63" s="138"/>
      <c r="M63" s="138"/>
      <c r="N63" s="138">
        <f>'将来負担比率（分子）の構造'!M$44</f>
        <v>4670</v>
      </c>
      <c r="O63" s="138"/>
      <c r="P63" s="138"/>
    </row>
    <row r="64" spans="1:16" x14ac:dyDescent="0.2">
      <c r="A64" s="138" t="s">
        <v>33</v>
      </c>
      <c r="B64" s="138">
        <f>'将来負担比率（分子）の構造'!I$43</f>
        <v>4458</v>
      </c>
      <c r="C64" s="138"/>
      <c r="D64" s="138"/>
      <c r="E64" s="138">
        <f>'将来負担比率（分子）の構造'!J$43</f>
        <v>3799</v>
      </c>
      <c r="F64" s="138"/>
      <c r="G64" s="138"/>
      <c r="H64" s="138">
        <f>'将来負担比率（分子）の構造'!K$43</f>
        <v>4164</v>
      </c>
      <c r="I64" s="138"/>
      <c r="J64" s="138"/>
      <c r="K64" s="138">
        <f>'将来負担比率（分子）の構造'!L$43</f>
        <v>3228</v>
      </c>
      <c r="L64" s="138"/>
      <c r="M64" s="138"/>
      <c r="N64" s="138">
        <f>'将来負担比率（分子）の構造'!M$43</f>
        <v>2240</v>
      </c>
      <c r="O64" s="138"/>
      <c r="P64" s="138"/>
    </row>
    <row r="65" spans="1:16" x14ac:dyDescent="0.2">
      <c r="A65" s="138" t="s">
        <v>32</v>
      </c>
      <c r="B65" s="138">
        <f>'将来負担比率（分子）の構造'!I$42</f>
        <v>52</v>
      </c>
      <c r="C65" s="138"/>
      <c r="D65" s="138"/>
      <c r="E65" s="138">
        <f>'将来負担比率（分子）の構造'!J$42</f>
        <v>14</v>
      </c>
      <c r="F65" s="138"/>
      <c r="G65" s="138"/>
      <c r="H65" s="138" t="str">
        <f>'将来負担比率（分子）の構造'!K$42</f>
        <v>-</v>
      </c>
      <c r="I65" s="138"/>
      <c r="J65" s="138"/>
      <c r="K65" s="138" t="str">
        <f>'将来負担比率（分子）の構造'!L$42</f>
        <v>-</v>
      </c>
      <c r="L65" s="138"/>
      <c r="M65" s="138"/>
      <c r="N65" s="138" t="str">
        <f>'将来負担比率（分子）の構造'!M$42</f>
        <v>-</v>
      </c>
      <c r="O65" s="138"/>
      <c r="P65" s="138"/>
    </row>
    <row r="66" spans="1:16" x14ac:dyDescent="0.2">
      <c r="A66" s="138" t="s">
        <v>31</v>
      </c>
      <c r="B66" s="138">
        <f>'将来負担比率（分子）の構造'!I$41</f>
        <v>1274634</v>
      </c>
      <c r="C66" s="138"/>
      <c r="D66" s="138"/>
      <c r="E66" s="138">
        <f>'将来負担比率（分子）の構造'!J$41</f>
        <v>1286342</v>
      </c>
      <c r="F66" s="138"/>
      <c r="G66" s="138"/>
      <c r="H66" s="138">
        <f>'将来負担比率（分子）の構造'!K$41</f>
        <v>1264299</v>
      </c>
      <c r="I66" s="138"/>
      <c r="J66" s="138"/>
      <c r="K66" s="138">
        <f>'将来負担比率（分子）の構造'!L$41</f>
        <v>1249425</v>
      </c>
      <c r="L66" s="138"/>
      <c r="M66" s="138"/>
      <c r="N66" s="138">
        <f>'将来負担比率（分子）の構造'!M$41</f>
        <v>1233884</v>
      </c>
      <c r="O66" s="138"/>
      <c r="P66" s="138"/>
    </row>
    <row r="67" spans="1:16" x14ac:dyDescent="0.2">
      <c r="A67" s="138" t="s">
        <v>72</v>
      </c>
      <c r="B67" s="138" t="e">
        <f>NA()</f>
        <v>#N/A</v>
      </c>
      <c r="C67" s="138">
        <f>IF(ISNUMBER('将来負担比率（分子）の構造'!I$53), IF('将来負担比率（分子）の構造'!I$53 &lt; 0, 0, '将来負担比率（分子）の構造'!I$53), NA())</f>
        <v>631871</v>
      </c>
      <c r="D67" s="138" t="e">
        <f>NA()</f>
        <v>#N/A</v>
      </c>
      <c r="E67" s="138" t="e">
        <f>NA()</f>
        <v>#N/A</v>
      </c>
      <c r="F67" s="138">
        <f>IF(ISNUMBER('将来負担比率（分子）の構造'!J$53), IF('将来負担比率（分子）の構造'!J$53 &lt; 0, 0, '将来負担比率（分子）の構造'!J$53), NA())</f>
        <v>612030</v>
      </c>
      <c r="G67" s="138" t="e">
        <f>NA()</f>
        <v>#N/A</v>
      </c>
      <c r="H67" s="138" t="e">
        <f>NA()</f>
        <v>#N/A</v>
      </c>
      <c r="I67" s="138">
        <f>IF(ISNUMBER('将来負担比率（分子）の構造'!K$53), IF('将来負担比率（分子）の構造'!K$53 &lt; 0, 0, '将来負担比率（分子）の構造'!K$53), NA())</f>
        <v>597566</v>
      </c>
      <c r="J67" s="138" t="e">
        <f>NA()</f>
        <v>#N/A</v>
      </c>
      <c r="K67" s="138" t="e">
        <f>NA()</f>
        <v>#N/A</v>
      </c>
      <c r="L67" s="138">
        <f>IF(ISNUMBER('将来負担比率（分子）の構造'!L$53), IF('将来負担比率（分子）の構造'!L$53 &lt; 0, 0, '将来負担比率（分子）の構造'!L$53), NA())</f>
        <v>590231</v>
      </c>
      <c r="M67" s="138" t="e">
        <f>NA()</f>
        <v>#N/A</v>
      </c>
      <c r="N67" s="138" t="e">
        <f>NA()</f>
        <v>#N/A</v>
      </c>
      <c r="O67" s="138">
        <f>IF(ISNUMBER('将来負担比率（分子）の構造'!M$53), IF('将来負担比率（分子）の構造'!M$53 &lt; 0, 0, '将来負担比率（分子）の構造'!M$53), NA())</f>
        <v>594053</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16559</v>
      </c>
      <c r="C72" s="142">
        <f>基金残高に係る経年分析!G55</f>
        <v>13212</v>
      </c>
      <c r="D72" s="142">
        <f>基金残高に係る経年分析!H55</f>
        <v>9767</v>
      </c>
    </row>
    <row r="73" spans="1:16" x14ac:dyDescent="0.2">
      <c r="A73" s="141" t="s">
        <v>75</v>
      </c>
      <c r="B73" s="142">
        <f>基金残高に係る経年分析!F56</f>
        <v>28265</v>
      </c>
      <c r="C73" s="142">
        <f>基金残高に係る経年分析!G56</f>
        <v>32650</v>
      </c>
      <c r="D73" s="142">
        <f>基金残高に係る経年分析!H56</f>
        <v>34782</v>
      </c>
    </row>
    <row r="74" spans="1:16" x14ac:dyDescent="0.2">
      <c r="A74" s="141" t="s">
        <v>76</v>
      </c>
      <c r="B74" s="142">
        <f>基金残高に係る経年分析!F57</f>
        <v>53714</v>
      </c>
      <c r="C74" s="142">
        <f>基金残高に係る経年分析!G57</f>
        <v>54600</v>
      </c>
      <c r="D74" s="142">
        <f>基金残高に係る経年分析!H57</f>
        <v>54405</v>
      </c>
    </row>
  </sheetData>
  <sheetProtection algorithmName="SHA-512" hashValue="EqV3DV83TOSA86mJlrX+4zefW6QZasYnrk/A5nj2DwD5+Yi5icDp455GD9UdYLceZp5dGVSSQsD6X/ZkiUVSCg==" saltValue="cnSfiBJQIVvZQnoLfJYc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165996728</v>
      </c>
      <c r="S5" s="565"/>
      <c r="T5" s="565"/>
      <c r="U5" s="565"/>
      <c r="V5" s="565"/>
      <c r="W5" s="565"/>
      <c r="X5" s="565"/>
      <c r="Y5" s="566"/>
      <c r="Z5" s="567">
        <v>22.3</v>
      </c>
      <c r="AA5" s="567"/>
      <c r="AB5" s="567"/>
      <c r="AC5" s="567"/>
      <c r="AD5" s="568">
        <v>126999259</v>
      </c>
      <c r="AE5" s="568"/>
      <c r="AF5" s="568"/>
      <c r="AG5" s="568"/>
      <c r="AH5" s="568"/>
      <c r="AI5" s="568"/>
      <c r="AJ5" s="568"/>
      <c r="AK5" s="568"/>
      <c r="AL5" s="569">
        <v>31.6</v>
      </c>
      <c r="AM5" s="570"/>
      <c r="AN5" s="570"/>
      <c r="AO5" s="571"/>
      <c r="AP5" s="561" t="s">
        <v>195</v>
      </c>
      <c r="AQ5" s="562"/>
      <c r="AR5" s="562"/>
      <c r="AS5" s="562"/>
      <c r="AT5" s="562"/>
      <c r="AU5" s="562"/>
      <c r="AV5" s="562"/>
      <c r="AW5" s="562"/>
      <c r="AX5" s="562"/>
      <c r="AY5" s="562"/>
      <c r="AZ5" s="562"/>
      <c r="BA5" s="562"/>
      <c r="BB5" s="562"/>
      <c r="BC5" s="563"/>
      <c r="BD5" s="575">
        <v>165852244</v>
      </c>
      <c r="BE5" s="576"/>
      <c r="BF5" s="576"/>
      <c r="BG5" s="576"/>
      <c r="BH5" s="576"/>
      <c r="BI5" s="576"/>
      <c r="BJ5" s="576"/>
      <c r="BK5" s="577"/>
      <c r="BL5" s="578">
        <v>99.9</v>
      </c>
      <c r="BM5" s="578"/>
      <c r="BN5" s="578"/>
      <c r="BO5" s="578"/>
      <c r="BP5" s="579">
        <v>821131</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30216244</v>
      </c>
      <c r="S6" s="576"/>
      <c r="T6" s="576"/>
      <c r="U6" s="576"/>
      <c r="V6" s="576"/>
      <c r="W6" s="576"/>
      <c r="X6" s="576"/>
      <c r="Y6" s="577"/>
      <c r="Z6" s="578">
        <v>4.0999999999999996</v>
      </c>
      <c r="AA6" s="578"/>
      <c r="AB6" s="578"/>
      <c r="AC6" s="578"/>
      <c r="AD6" s="579">
        <v>30216244</v>
      </c>
      <c r="AE6" s="579"/>
      <c r="AF6" s="579"/>
      <c r="AG6" s="579"/>
      <c r="AH6" s="579"/>
      <c r="AI6" s="579"/>
      <c r="AJ6" s="579"/>
      <c r="AK6" s="579"/>
      <c r="AL6" s="580">
        <v>7.5</v>
      </c>
      <c r="AM6" s="581"/>
      <c r="AN6" s="581"/>
      <c r="AO6" s="582"/>
      <c r="AP6" s="572" t="s">
        <v>200</v>
      </c>
      <c r="AQ6" s="573"/>
      <c r="AR6" s="573"/>
      <c r="AS6" s="573"/>
      <c r="AT6" s="573"/>
      <c r="AU6" s="573"/>
      <c r="AV6" s="573"/>
      <c r="AW6" s="573"/>
      <c r="AX6" s="573"/>
      <c r="AY6" s="573"/>
      <c r="AZ6" s="573"/>
      <c r="BA6" s="573"/>
      <c r="BB6" s="573"/>
      <c r="BC6" s="574"/>
      <c r="BD6" s="575">
        <v>165852244</v>
      </c>
      <c r="BE6" s="576"/>
      <c r="BF6" s="576"/>
      <c r="BG6" s="576"/>
      <c r="BH6" s="576"/>
      <c r="BI6" s="576"/>
      <c r="BJ6" s="576"/>
      <c r="BK6" s="577"/>
      <c r="BL6" s="578">
        <v>99.9</v>
      </c>
      <c r="BM6" s="578"/>
      <c r="BN6" s="578"/>
      <c r="BO6" s="578"/>
      <c r="BP6" s="579">
        <v>821131</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1266949</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1266949</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1639251</v>
      </c>
      <c r="S7" s="576"/>
      <c r="T7" s="576"/>
      <c r="U7" s="576"/>
      <c r="V7" s="576"/>
      <c r="W7" s="576"/>
      <c r="X7" s="576"/>
      <c r="Y7" s="577"/>
      <c r="Z7" s="578">
        <v>0.2</v>
      </c>
      <c r="AA7" s="578"/>
      <c r="AB7" s="578"/>
      <c r="AC7" s="578"/>
      <c r="AD7" s="579">
        <v>1639251</v>
      </c>
      <c r="AE7" s="579"/>
      <c r="AF7" s="579"/>
      <c r="AG7" s="579"/>
      <c r="AH7" s="579"/>
      <c r="AI7" s="579"/>
      <c r="AJ7" s="579"/>
      <c r="AK7" s="579"/>
      <c r="AL7" s="580">
        <v>0.4</v>
      </c>
      <c r="AM7" s="581"/>
      <c r="AN7" s="581"/>
      <c r="AO7" s="582"/>
      <c r="AP7" s="572" t="s">
        <v>203</v>
      </c>
      <c r="AQ7" s="573"/>
      <c r="AR7" s="573"/>
      <c r="AS7" s="573"/>
      <c r="AT7" s="573"/>
      <c r="AU7" s="573"/>
      <c r="AV7" s="573"/>
      <c r="AW7" s="573"/>
      <c r="AX7" s="573"/>
      <c r="AY7" s="573"/>
      <c r="AZ7" s="573"/>
      <c r="BA7" s="573"/>
      <c r="BB7" s="573"/>
      <c r="BC7" s="574"/>
      <c r="BD7" s="575">
        <v>42833336</v>
      </c>
      <c r="BE7" s="576"/>
      <c r="BF7" s="576"/>
      <c r="BG7" s="576"/>
      <c r="BH7" s="576"/>
      <c r="BI7" s="576"/>
      <c r="BJ7" s="576"/>
      <c r="BK7" s="577"/>
      <c r="BL7" s="578">
        <v>25.8</v>
      </c>
      <c r="BM7" s="578"/>
      <c r="BN7" s="578"/>
      <c r="BO7" s="578"/>
      <c r="BP7" s="579">
        <v>821131</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39750626</v>
      </c>
      <c r="CN7" s="576"/>
      <c r="CO7" s="576"/>
      <c r="CP7" s="576"/>
      <c r="CQ7" s="576"/>
      <c r="CR7" s="576"/>
      <c r="CS7" s="576"/>
      <c r="CT7" s="577"/>
      <c r="CU7" s="578">
        <v>5.5</v>
      </c>
      <c r="CV7" s="578"/>
      <c r="CW7" s="578"/>
      <c r="CX7" s="578"/>
      <c r="CY7" s="584">
        <v>5808798</v>
      </c>
      <c r="CZ7" s="576"/>
      <c r="DA7" s="576"/>
      <c r="DB7" s="576"/>
      <c r="DC7" s="576"/>
      <c r="DD7" s="576"/>
      <c r="DE7" s="576"/>
      <c r="DF7" s="576"/>
      <c r="DG7" s="576"/>
      <c r="DH7" s="576"/>
      <c r="DI7" s="576"/>
      <c r="DJ7" s="576"/>
      <c r="DK7" s="577"/>
      <c r="DL7" s="584">
        <v>30663218</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938702</v>
      </c>
      <c r="BE8" s="576"/>
      <c r="BF8" s="576"/>
      <c r="BG8" s="576"/>
      <c r="BH8" s="576"/>
      <c r="BI8" s="576"/>
      <c r="BJ8" s="576"/>
      <c r="BK8" s="577"/>
      <c r="BL8" s="578">
        <v>0.6</v>
      </c>
      <c r="BM8" s="578"/>
      <c r="BN8" s="578"/>
      <c r="BO8" s="578"/>
      <c r="BP8" s="579">
        <v>321856</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113544862</v>
      </c>
      <c r="CN8" s="576"/>
      <c r="CO8" s="576"/>
      <c r="CP8" s="576"/>
      <c r="CQ8" s="576"/>
      <c r="CR8" s="576"/>
      <c r="CS8" s="576"/>
      <c r="CT8" s="577"/>
      <c r="CU8" s="580">
        <v>15.7</v>
      </c>
      <c r="CV8" s="581"/>
      <c r="CW8" s="581"/>
      <c r="CX8" s="586"/>
      <c r="CY8" s="584">
        <v>1073517</v>
      </c>
      <c r="CZ8" s="576"/>
      <c r="DA8" s="576"/>
      <c r="DB8" s="576"/>
      <c r="DC8" s="576"/>
      <c r="DD8" s="576"/>
      <c r="DE8" s="576"/>
      <c r="DF8" s="576"/>
      <c r="DG8" s="576"/>
      <c r="DH8" s="576"/>
      <c r="DI8" s="576"/>
      <c r="DJ8" s="576"/>
      <c r="DK8" s="577"/>
      <c r="DL8" s="584">
        <v>101277041</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49478</v>
      </c>
      <c r="S9" s="576"/>
      <c r="T9" s="576"/>
      <c r="U9" s="576"/>
      <c r="V9" s="576"/>
      <c r="W9" s="576"/>
      <c r="X9" s="576"/>
      <c r="Y9" s="577"/>
      <c r="Z9" s="580">
        <v>0</v>
      </c>
      <c r="AA9" s="581"/>
      <c r="AB9" s="581"/>
      <c r="AC9" s="586"/>
      <c r="AD9" s="584">
        <v>49478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35078838</v>
      </c>
      <c r="BE9" s="576"/>
      <c r="BF9" s="576"/>
      <c r="BG9" s="576"/>
      <c r="BH9" s="576"/>
      <c r="BI9" s="576"/>
      <c r="BJ9" s="576"/>
      <c r="BK9" s="577"/>
      <c r="BL9" s="578">
        <v>21.1</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27029096</v>
      </c>
      <c r="CN9" s="576"/>
      <c r="CO9" s="576"/>
      <c r="CP9" s="576"/>
      <c r="CQ9" s="576"/>
      <c r="CR9" s="576"/>
      <c r="CS9" s="576"/>
      <c r="CT9" s="577"/>
      <c r="CU9" s="580">
        <v>3.7</v>
      </c>
      <c r="CV9" s="581"/>
      <c r="CW9" s="581"/>
      <c r="CX9" s="586"/>
      <c r="CY9" s="584">
        <v>1053250</v>
      </c>
      <c r="CZ9" s="576"/>
      <c r="DA9" s="576"/>
      <c r="DB9" s="576"/>
      <c r="DC9" s="576"/>
      <c r="DD9" s="576"/>
      <c r="DE9" s="576"/>
      <c r="DF9" s="576"/>
      <c r="DG9" s="576"/>
      <c r="DH9" s="576"/>
      <c r="DI9" s="576"/>
      <c r="DJ9" s="576"/>
      <c r="DK9" s="577"/>
      <c r="DL9" s="584">
        <v>12498705</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141748</v>
      </c>
      <c r="S10" s="576"/>
      <c r="T10" s="576"/>
      <c r="U10" s="576"/>
      <c r="V10" s="576"/>
      <c r="W10" s="576"/>
      <c r="X10" s="576"/>
      <c r="Y10" s="577"/>
      <c r="Z10" s="580">
        <v>0</v>
      </c>
      <c r="AA10" s="581"/>
      <c r="AB10" s="581"/>
      <c r="AC10" s="586"/>
      <c r="AD10" s="584">
        <v>141748</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1405352</v>
      </c>
      <c r="BE10" s="576"/>
      <c r="BF10" s="576"/>
      <c r="BG10" s="576"/>
      <c r="BH10" s="576"/>
      <c r="BI10" s="576"/>
      <c r="BJ10" s="576"/>
      <c r="BK10" s="577"/>
      <c r="BL10" s="578">
        <v>0.8</v>
      </c>
      <c r="BM10" s="578"/>
      <c r="BN10" s="578"/>
      <c r="BO10" s="578"/>
      <c r="BP10" s="579">
        <v>66838</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1909080</v>
      </c>
      <c r="CN10" s="576"/>
      <c r="CO10" s="576"/>
      <c r="CP10" s="576"/>
      <c r="CQ10" s="576"/>
      <c r="CR10" s="576"/>
      <c r="CS10" s="576"/>
      <c r="CT10" s="577"/>
      <c r="CU10" s="580">
        <v>0.3</v>
      </c>
      <c r="CV10" s="581"/>
      <c r="CW10" s="581"/>
      <c r="CX10" s="586"/>
      <c r="CY10" s="584">
        <v>56784</v>
      </c>
      <c r="CZ10" s="576"/>
      <c r="DA10" s="576"/>
      <c r="DB10" s="576"/>
      <c r="DC10" s="576"/>
      <c r="DD10" s="576"/>
      <c r="DE10" s="576"/>
      <c r="DF10" s="576"/>
      <c r="DG10" s="576"/>
      <c r="DH10" s="576"/>
      <c r="DI10" s="576"/>
      <c r="DJ10" s="576"/>
      <c r="DK10" s="577"/>
      <c r="DL10" s="584">
        <v>1080403</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17902</v>
      </c>
      <c r="S11" s="576"/>
      <c r="T11" s="576"/>
      <c r="U11" s="576"/>
      <c r="V11" s="576"/>
      <c r="W11" s="576"/>
      <c r="X11" s="576"/>
      <c r="Y11" s="577"/>
      <c r="Z11" s="580">
        <v>0</v>
      </c>
      <c r="AA11" s="581"/>
      <c r="AB11" s="581"/>
      <c r="AC11" s="586"/>
      <c r="AD11" s="584">
        <v>17902</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1639058</v>
      </c>
      <c r="BE11" s="576"/>
      <c r="BF11" s="576"/>
      <c r="BG11" s="576"/>
      <c r="BH11" s="576"/>
      <c r="BI11" s="576"/>
      <c r="BJ11" s="576"/>
      <c r="BK11" s="577"/>
      <c r="BL11" s="578">
        <v>1</v>
      </c>
      <c r="BM11" s="578"/>
      <c r="BN11" s="578"/>
      <c r="BO11" s="578"/>
      <c r="BP11" s="579">
        <v>432437</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57713302</v>
      </c>
      <c r="CN11" s="576"/>
      <c r="CO11" s="576"/>
      <c r="CP11" s="576"/>
      <c r="CQ11" s="576"/>
      <c r="CR11" s="576"/>
      <c r="CS11" s="576"/>
      <c r="CT11" s="577"/>
      <c r="CU11" s="580">
        <v>8</v>
      </c>
      <c r="CV11" s="581"/>
      <c r="CW11" s="581"/>
      <c r="CX11" s="586"/>
      <c r="CY11" s="584">
        <v>38438434</v>
      </c>
      <c r="CZ11" s="576"/>
      <c r="DA11" s="576"/>
      <c r="DB11" s="576"/>
      <c r="DC11" s="576"/>
      <c r="DD11" s="576"/>
      <c r="DE11" s="576"/>
      <c r="DF11" s="576"/>
      <c r="DG11" s="576"/>
      <c r="DH11" s="576"/>
      <c r="DI11" s="576"/>
      <c r="DJ11" s="576"/>
      <c r="DK11" s="577"/>
      <c r="DL11" s="584">
        <v>13571021</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64101</v>
      </c>
      <c r="S12" s="576"/>
      <c r="T12" s="576"/>
      <c r="U12" s="576"/>
      <c r="V12" s="576"/>
      <c r="W12" s="576"/>
      <c r="X12" s="576"/>
      <c r="Y12" s="577"/>
      <c r="Z12" s="580">
        <v>0</v>
      </c>
      <c r="AA12" s="581"/>
      <c r="AB12" s="581"/>
      <c r="AC12" s="586"/>
      <c r="AD12" s="584">
        <v>64101</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206357</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48204042</v>
      </c>
      <c r="CN12" s="576"/>
      <c r="CO12" s="576"/>
      <c r="CP12" s="576"/>
      <c r="CQ12" s="576"/>
      <c r="CR12" s="576"/>
      <c r="CS12" s="576"/>
      <c r="CT12" s="577"/>
      <c r="CU12" s="580">
        <v>6.6</v>
      </c>
      <c r="CV12" s="581"/>
      <c r="CW12" s="581"/>
      <c r="CX12" s="586"/>
      <c r="CY12" s="584">
        <v>4434381</v>
      </c>
      <c r="CZ12" s="576"/>
      <c r="DA12" s="576"/>
      <c r="DB12" s="576"/>
      <c r="DC12" s="576"/>
      <c r="DD12" s="576"/>
      <c r="DE12" s="576"/>
      <c r="DF12" s="576"/>
      <c r="DG12" s="576"/>
      <c r="DH12" s="576"/>
      <c r="DI12" s="576"/>
      <c r="DJ12" s="576"/>
      <c r="DK12" s="577"/>
      <c r="DL12" s="584">
        <v>12729468</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28303764</v>
      </c>
      <c r="S13" s="576"/>
      <c r="T13" s="576"/>
      <c r="U13" s="576"/>
      <c r="V13" s="576"/>
      <c r="W13" s="576"/>
      <c r="X13" s="576"/>
      <c r="Y13" s="577"/>
      <c r="Z13" s="580">
        <v>3.8</v>
      </c>
      <c r="AA13" s="581"/>
      <c r="AB13" s="581"/>
      <c r="AC13" s="586"/>
      <c r="AD13" s="584">
        <v>28303764</v>
      </c>
      <c r="AE13" s="576"/>
      <c r="AF13" s="576"/>
      <c r="AG13" s="576"/>
      <c r="AH13" s="576"/>
      <c r="AI13" s="576"/>
      <c r="AJ13" s="576"/>
      <c r="AK13" s="577"/>
      <c r="AL13" s="580">
        <v>7</v>
      </c>
      <c r="AM13" s="581"/>
      <c r="AN13" s="581"/>
      <c r="AO13" s="582"/>
      <c r="AP13" s="572" t="s">
        <v>221</v>
      </c>
      <c r="AQ13" s="573"/>
      <c r="AR13" s="573"/>
      <c r="AS13" s="573"/>
      <c r="AT13" s="573"/>
      <c r="AU13" s="573"/>
      <c r="AV13" s="573"/>
      <c r="AW13" s="573"/>
      <c r="AX13" s="573"/>
      <c r="AY13" s="573"/>
      <c r="AZ13" s="573"/>
      <c r="BA13" s="573"/>
      <c r="BB13" s="573"/>
      <c r="BC13" s="574"/>
      <c r="BD13" s="575">
        <v>1424787</v>
      </c>
      <c r="BE13" s="576"/>
      <c r="BF13" s="576"/>
      <c r="BG13" s="576"/>
      <c r="BH13" s="576"/>
      <c r="BI13" s="576"/>
      <c r="BJ13" s="576"/>
      <c r="BK13" s="577"/>
      <c r="BL13" s="578">
        <v>0.9</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105028159</v>
      </c>
      <c r="CN13" s="576"/>
      <c r="CO13" s="576"/>
      <c r="CP13" s="576"/>
      <c r="CQ13" s="576"/>
      <c r="CR13" s="576"/>
      <c r="CS13" s="576"/>
      <c r="CT13" s="577"/>
      <c r="CU13" s="580">
        <v>14.5</v>
      </c>
      <c r="CV13" s="581"/>
      <c r="CW13" s="581"/>
      <c r="CX13" s="586"/>
      <c r="CY13" s="584">
        <v>96221227</v>
      </c>
      <c r="CZ13" s="576"/>
      <c r="DA13" s="576"/>
      <c r="DB13" s="576"/>
      <c r="DC13" s="576"/>
      <c r="DD13" s="576"/>
      <c r="DE13" s="576"/>
      <c r="DF13" s="576"/>
      <c r="DG13" s="576"/>
      <c r="DH13" s="576"/>
      <c r="DI13" s="576"/>
      <c r="DJ13" s="576"/>
      <c r="DK13" s="577"/>
      <c r="DL13" s="584">
        <v>10202357</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2140242</v>
      </c>
      <c r="BE14" s="576"/>
      <c r="BF14" s="576"/>
      <c r="BG14" s="576"/>
      <c r="BH14" s="576"/>
      <c r="BI14" s="576"/>
      <c r="BJ14" s="576"/>
      <c r="BK14" s="577"/>
      <c r="BL14" s="578">
        <v>1.3</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39076014</v>
      </c>
      <c r="CN14" s="576"/>
      <c r="CO14" s="576"/>
      <c r="CP14" s="576"/>
      <c r="CQ14" s="576"/>
      <c r="CR14" s="576"/>
      <c r="CS14" s="576"/>
      <c r="CT14" s="577"/>
      <c r="CU14" s="580">
        <v>5.4</v>
      </c>
      <c r="CV14" s="581"/>
      <c r="CW14" s="581"/>
      <c r="CX14" s="586"/>
      <c r="CY14" s="584">
        <v>2237017</v>
      </c>
      <c r="CZ14" s="576"/>
      <c r="DA14" s="576"/>
      <c r="DB14" s="576"/>
      <c r="DC14" s="576"/>
      <c r="DD14" s="576"/>
      <c r="DE14" s="576"/>
      <c r="DF14" s="576"/>
      <c r="DG14" s="576"/>
      <c r="DH14" s="576"/>
      <c r="DI14" s="576"/>
      <c r="DJ14" s="576"/>
      <c r="DK14" s="577"/>
      <c r="DL14" s="584">
        <v>36848000</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4145740</v>
      </c>
      <c r="S15" s="576"/>
      <c r="T15" s="576"/>
      <c r="U15" s="576"/>
      <c r="V15" s="576"/>
      <c r="W15" s="576"/>
      <c r="X15" s="576"/>
      <c r="Y15" s="577"/>
      <c r="Z15" s="580">
        <v>0.6</v>
      </c>
      <c r="AA15" s="581"/>
      <c r="AB15" s="581"/>
      <c r="AC15" s="586"/>
      <c r="AD15" s="584">
        <v>4145740</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30763459</v>
      </c>
      <c r="BE15" s="576"/>
      <c r="BF15" s="576"/>
      <c r="BG15" s="576"/>
      <c r="BH15" s="576"/>
      <c r="BI15" s="576"/>
      <c r="BJ15" s="576"/>
      <c r="BK15" s="577"/>
      <c r="BL15" s="578">
        <v>18.5</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662674</v>
      </c>
      <c r="S16" s="576"/>
      <c r="T16" s="576"/>
      <c r="U16" s="576"/>
      <c r="V16" s="576"/>
      <c r="W16" s="576"/>
      <c r="X16" s="576"/>
      <c r="Y16" s="577"/>
      <c r="Z16" s="580">
        <v>0.1</v>
      </c>
      <c r="AA16" s="581"/>
      <c r="AB16" s="581"/>
      <c r="AC16" s="586"/>
      <c r="AD16" s="584">
        <v>662674</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1532613</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154952693</v>
      </c>
      <c r="CN16" s="576"/>
      <c r="CO16" s="576"/>
      <c r="CP16" s="576"/>
      <c r="CQ16" s="576"/>
      <c r="CR16" s="576"/>
      <c r="CS16" s="576"/>
      <c r="CT16" s="577"/>
      <c r="CU16" s="580">
        <v>21.4</v>
      </c>
      <c r="CV16" s="581"/>
      <c r="CW16" s="581"/>
      <c r="CX16" s="586"/>
      <c r="CY16" s="584">
        <v>5327689</v>
      </c>
      <c r="CZ16" s="576"/>
      <c r="DA16" s="576"/>
      <c r="DB16" s="576"/>
      <c r="DC16" s="576"/>
      <c r="DD16" s="576"/>
      <c r="DE16" s="576"/>
      <c r="DF16" s="576"/>
      <c r="DG16" s="576"/>
      <c r="DH16" s="576"/>
      <c r="DI16" s="576"/>
      <c r="DJ16" s="576"/>
      <c r="DK16" s="577"/>
      <c r="DL16" s="584">
        <v>117149710</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3483066</v>
      </c>
      <c r="S17" s="576"/>
      <c r="T17" s="576"/>
      <c r="U17" s="576"/>
      <c r="V17" s="576"/>
      <c r="W17" s="576"/>
      <c r="X17" s="576"/>
      <c r="Y17" s="577"/>
      <c r="Z17" s="580">
        <v>0.5</v>
      </c>
      <c r="AA17" s="581"/>
      <c r="AB17" s="581"/>
      <c r="AC17" s="586"/>
      <c r="AD17" s="584">
        <v>3483066</v>
      </c>
      <c r="AE17" s="576"/>
      <c r="AF17" s="576"/>
      <c r="AG17" s="576"/>
      <c r="AH17" s="576"/>
      <c r="AI17" s="576"/>
      <c r="AJ17" s="576"/>
      <c r="AK17" s="577"/>
      <c r="AL17" s="580">
        <v>0.9</v>
      </c>
      <c r="AM17" s="581"/>
      <c r="AN17" s="581"/>
      <c r="AO17" s="582"/>
      <c r="AP17" s="572" t="s">
        <v>233</v>
      </c>
      <c r="AQ17" s="573"/>
      <c r="AR17" s="573"/>
      <c r="AS17" s="573"/>
      <c r="AT17" s="573"/>
      <c r="AU17" s="573"/>
      <c r="AV17" s="573"/>
      <c r="AW17" s="573"/>
      <c r="AX17" s="573"/>
      <c r="AY17" s="573"/>
      <c r="AZ17" s="573"/>
      <c r="BA17" s="573"/>
      <c r="BB17" s="573"/>
      <c r="BC17" s="574"/>
      <c r="BD17" s="575">
        <v>29230846</v>
      </c>
      <c r="BE17" s="576"/>
      <c r="BF17" s="576"/>
      <c r="BG17" s="576"/>
      <c r="BH17" s="576"/>
      <c r="BI17" s="576"/>
      <c r="BJ17" s="576"/>
      <c r="BK17" s="577"/>
      <c r="BL17" s="578">
        <v>17.600000000000001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1640689</v>
      </c>
      <c r="CN17" s="576"/>
      <c r="CO17" s="576"/>
      <c r="CP17" s="576"/>
      <c r="CQ17" s="576"/>
      <c r="CR17" s="576"/>
      <c r="CS17" s="576"/>
      <c r="CT17" s="577"/>
      <c r="CU17" s="580">
        <v>0.2</v>
      </c>
      <c r="CV17" s="581"/>
      <c r="CW17" s="581"/>
      <c r="CX17" s="586"/>
      <c r="CY17" s="584" t="s">
        <v>118</v>
      </c>
      <c r="CZ17" s="576"/>
      <c r="DA17" s="576"/>
      <c r="DB17" s="576"/>
      <c r="DC17" s="576"/>
      <c r="DD17" s="576"/>
      <c r="DE17" s="576"/>
      <c r="DF17" s="576"/>
      <c r="DG17" s="576"/>
      <c r="DH17" s="576"/>
      <c r="DI17" s="576"/>
      <c r="DJ17" s="576"/>
      <c r="DK17" s="577"/>
      <c r="DL17" s="584">
        <v>12738</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67124317</v>
      </c>
      <c r="BE18" s="576"/>
      <c r="BF18" s="576"/>
      <c r="BG18" s="576"/>
      <c r="BH18" s="576"/>
      <c r="BI18" s="576"/>
      <c r="BJ18" s="576"/>
      <c r="BK18" s="577"/>
      <c r="BL18" s="578">
        <v>40.4</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97150219</v>
      </c>
      <c r="CN18" s="576"/>
      <c r="CO18" s="576"/>
      <c r="CP18" s="576"/>
      <c r="CQ18" s="576"/>
      <c r="CR18" s="576"/>
      <c r="CS18" s="576"/>
      <c r="CT18" s="577"/>
      <c r="CU18" s="580">
        <v>13.4</v>
      </c>
      <c r="CV18" s="581"/>
      <c r="CW18" s="581"/>
      <c r="CX18" s="586"/>
      <c r="CY18" s="584" t="s">
        <v>118</v>
      </c>
      <c r="CZ18" s="576"/>
      <c r="DA18" s="576"/>
      <c r="DB18" s="576"/>
      <c r="DC18" s="576"/>
      <c r="DD18" s="576"/>
      <c r="DE18" s="576"/>
      <c r="DF18" s="576"/>
      <c r="DG18" s="576"/>
      <c r="DH18" s="576"/>
      <c r="DI18" s="576"/>
      <c r="DJ18" s="576"/>
      <c r="DK18" s="577"/>
      <c r="DL18" s="584">
        <v>93864727</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243230718</v>
      </c>
      <c r="S19" s="576"/>
      <c r="T19" s="576"/>
      <c r="U19" s="576"/>
      <c r="V19" s="576"/>
      <c r="W19" s="576"/>
      <c r="X19" s="576"/>
      <c r="Y19" s="577"/>
      <c r="Z19" s="580">
        <v>32.700000000000003</v>
      </c>
      <c r="AA19" s="581"/>
      <c r="AB19" s="581"/>
      <c r="AC19" s="586"/>
      <c r="AD19" s="584">
        <v>239377969</v>
      </c>
      <c r="AE19" s="576"/>
      <c r="AF19" s="576"/>
      <c r="AG19" s="576"/>
      <c r="AH19" s="576"/>
      <c r="AI19" s="576"/>
      <c r="AJ19" s="576"/>
      <c r="AK19" s="577"/>
      <c r="AL19" s="580">
        <v>59.6</v>
      </c>
      <c r="AM19" s="581"/>
      <c r="AN19" s="581"/>
      <c r="AO19" s="582"/>
      <c r="AP19" s="572" t="s">
        <v>239</v>
      </c>
      <c r="AQ19" s="573"/>
      <c r="AR19" s="573"/>
      <c r="AS19" s="573"/>
      <c r="AT19" s="573"/>
      <c r="AU19" s="573"/>
      <c r="AV19" s="573"/>
      <c r="AW19" s="573"/>
      <c r="AX19" s="573"/>
      <c r="AY19" s="573"/>
      <c r="AZ19" s="573"/>
      <c r="BA19" s="573"/>
      <c r="BB19" s="573"/>
      <c r="BC19" s="574"/>
      <c r="BD19" s="575">
        <v>2997917</v>
      </c>
      <c r="BE19" s="576"/>
      <c r="BF19" s="576"/>
      <c r="BG19" s="576"/>
      <c r="BH19" s="576"/>
      <c r="BI19" s="576"/>
      <c r="BJ19" s="576"/>
      <c r="BK19" s="577"/>
      <c r="BL19" s="578">
        <v>1.8</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v>221012</v>
      </c>
      <c r="CN19" s="576"/>
      <c r="CO19" s="576"/>
      <c r="CP19" s="576"/>
      <c r="CQ19" s="576"/>
      <c r="CR19" s="576"/>
      <c r="CS19" s="576"/>
      <c r="CT19" s="577"/>
      <c r="CU19" s="580">
        <v>0</v>
      </c>
      <c r="CV19" s="581"/>
      <c r="CW19" s="581"/>
      <c r="CX19" s="586"/>
      <c r="CY19" s="584" t="s">
        <v>118</v>
      </c>
      <c r="CZ19" s="576"/>
      <c r="DA19" s="576"/>
      <c r="DB19" s="576"/>
      <c r="DC19" s="576"/>
      <c r="DD19" s="576"/>
      <c r="DE19" s="576"/>
      <c r="DF19" s="576"/>
      <c r="DG19" s="576"/>
      <c r="DH19" s="576"/>
      <c r="DI19" s="576"/>
      <c r="DJ19" s="576"/>
      <c r="DK19" s="577"/>
      <c r="DL19" s="584">
        <v>221012</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239377969</v>
      </c>
      <c r="S20" s="576"/>
      <c r="T20" s="576"/>
      <c r="U20" s="576"/>
      <c r="V20" s="576"/>
      <c r="W20" s="576"/>
      <c r="X20" s="576"/>
      <c r="Y20" s="577"/>
      <c r="Z20" s="580">
        <v>32.200000000000003</v>
      </c>
      <c r="AA20" s="581"/>
      <c r="AB20" s="581"/>
      <c r="AC20" s="586"/>
      <c r="AD20" s="584">
        <v>239377969</v>
      </c>
      <c r="AE20" s="576"/>
      <c r="AF20" s="576"/>
      <c r="AG20" s="576"/>
      <c r="AH20" s="576"/>
      <c r="AI20" s="576"/>
      <c r="AJ20" s="576"/>
      <c r="AK20" s="577"/>
      <c r="AL20" s="580">
        <v>59.6</v>
      </c>
      <c r="AM20" s="581"/>
      <c r="AN20" s="581"/>
      <c r="AO20" s="582"/>
      <c r="AP20" s="572" t="s">
        <v>242</v>
      </c>
      <c r="AQ20" s="590"/>
      <c r="AR20" s="590"/>
      <c r="AS20" s="590"/>
      <c r="AT20" s="590"/>
      <c r="AU20" s="590"/>
      <c r="AV20" s="590"/>
      <c r="AW20" s="590"/>
      <c r="AX20" s="590"/>
      <c r="AY20" s="590"/>
      <c r="AZ20" s="590"/>
      <c r="BA20" s="590"/>
      <c r="BB20" s="590"/>
      <c r="BC20" s="591"/>
      <c r="BD20" s="575">
        <v>1591126</v>
      </c>
      <c r="BE20" s="576"/>
      <c r="BF20" s="576"/>
      <c r="BG20" s="576"/>
      <c r="BH20" s="576"/>
      <c r="BI20" s="576"/>
      <c r="BJ20" s="576"/>
      <c r="BK20" s="577"/>
      <c r="BL20" s="580">
        <v>1</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3849809</v>
      </c>
      <c r="S21" s="576"/>
      <c r="T21" s="576"/>
      <c r="U21" s="576"/>
      <c r="V21" s="576"/>
      <c r="W21" s="576"/>
      <c r="X21" s="576"/>
      <c r="Y21" s="577"/>
      <c r="Z21" s="580">
        <v>0.5</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292236</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74797</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74797</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2940</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6594980</v>
      </c>
      <c r="BE22" s="576"/>
      <c r="BF22" s="576"/>
      <c r="BG22" s="576"/>
      <c r="BH22" s="576"/>
      <c r="BI22" s="576"/>
      <c r="BJ22" s="576"/>
      <c r="BK22" s="577"/>
      <c r="BL22" s="580">
        <v>4</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845823</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845823</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443589430</v>
      </c>
      <c r="S23" s="576"/>
      <c r="T23" s="576"/>
      <c r="U23" s="576"/>
      <c r="V23" s="576"/>
      <c r="W23" s="576"/>
      <c r="X23" s="576"/>
      <c r="Y23" s="577"/>
      <c r="Z23" s="580">
        <v>59.7</v>
      </c>
      <c r="AA23" s="581"/>
      <c r="AB23" s="581"/>
      <c r="AC23" s="586"/>
      <c r="AD23" s="584">
        <v>400739212</v>
      </c>
      <c r="AE23" s="576"/>
      <c r="AF23" s="576"/>
      <c r="AG23" s="576"/>
      <c r="AH23" s="576"/>
      <c r="AI23" s="576"/>
      <c r="AJ23" s="576"/>
      <c r="AK23" s="577"/>
      <c r="AL23" s="580">
        <v>99.7</v>
      </c>
      <c r="AM23" s="581"/>
      <c r="AN23" s="581"/>
      <c r="AO23" s="582"/>
      <c r="AP23" s="572" t="s">
        <v>251</v>
      </c>
      <c r="AQ23" s="573"/>
      <c r="AR23" s="573"/>
      <c r="AS23" s="573"/>
      <c r="AT23" s="573"/>
      <c r="AU23" s="573"/>
      <c r="AV23" s="573"/>
      <c r="AW23" s="573"/>
      <c r="AX23" s="573"/>
      <c r="AY23" s="573"/>
      <c r="AZ23" s="573"/>
      <c r="BA23" s="573"/>
      <c r="BB23" s="573"/>
      <c r="BC23" s="574"/>
      <c r="BD23" s="575">
        <v>13651224</v>
      </c>
      <c r="BE23" s="576"/>
      <c r="BF23" s="576"/>
      <c r="BG23" s="576"/>
      <c r="BH23" s="576"/>
      <c r="BI23" s="576"/>
      <c r="BJ23" s="576"/>
      <c r="BK23" s="577"/>
      <c r="BL23" s="580">
        <v>8.1999999999999993</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1271668</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1271668</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244429</v>
      </c>
      <c r="S24" s="576"/>
      <c r="T24" s="576"/>
      <c r="U24" s="576"/>
      <c r="V24" s="576"/>
      <c r="W24" s="576"/>
      <c r="X24" s="576"/>
      <c r="Y24" s="577"/>
      <c r="Z24" s="580">
        <v>0</v>
      </c>
      <c r="AA24" s="581"/>
      <c r="AB24" s="581"/>
      <c r="AC24" s="586"/>
      <c r="AD24" s="584">
        <v>244429</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3649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4174581</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33022351</v>
      </c>
      <c r="CN25" s="576"/>
      <c r="CO25" s="576"/>
      <c r="CP25" s="576"/>
      <c r="CQ25" s="576"/>
      <c r="CR25" s="576"/>
      <c r="CS25" s="576"/>
      <c r="CT25" s="577"/>
      <c r="CU25" s="580">
        <v>4.5999999999999996</v>
      </c>
      <c r="CV25" s="581"/>
      <c r="CW25" s="581"/>
      <c r="CX25" s="586"/>
      <c r="CY25" s="584" t="s">
        <v>118</v>
      </c>
      <c r="CZ25" s="576"/>
      <c r="DA25" s="576"/>
      <c r="DB25" s="576"/>
      <c r="DC25" s="576"/>
      <c r="DD25" s="576"/>
      <c r="DE25" s="576"/>
      <c r="DF25" s="576"/>
      <c r="DG25" s="576"/>
      <c r="DH25" s="576"/>
      <c r="DI25" s="576"/>
      <c r="DJ25" s="576"/>
      <c r="DK25" s="577"/>
      <c r="DL25" s="584">
        <v>33022351</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7987067</v>
      </c>
      <c r="S26" s="576"/>
      <c r="T26" s="576"/>
      <c r="U26" s="576"/>
      <c r="V26" s="576"/>
      <c r="W26" s="576"/>
      <c r="X26" s="576"/>
      <c r="Y26" s="577"/>
      <c r="Z26" s="580">
        <v>1.1000000000000001</v>
      </c>
      <c r="AA26" s="581"/>
      <c r="AB26" s="581"/>
      <c r="AC26" s="586"/>
      <c r="AD26" s="584">
        <v>253123</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207782</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207782</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1756892</v>
      </c>
      <c r="S27" s="576"/>
      <c r="T27" s="576"/>
      <c r="U27" s="576"/>
      <c r="V27" s="576"/>
      <c r="W27" s="576"/>
      <c r="X27" s="576"/>
      <c r="Y27" s="577"/>
      <c r="Z27" s="580">
        <v>0.2</v>
      </c>
      <c r="AA27" s="581"/>
      <c r="AB27" s="581"/>
      <c r="AC27" s="586"/>
      <c r="AD27" s="584">
        <v>379320</v>
      </c>
      <c r="AE27" s="576"/>
      <c r="AF27" s="576"/>
      <c r="AG27" s="576"/>
      <c r="AH27" s="576"/>
      <c r="AI27" s="576"/>
      <c r="AJ27" s="576"/>
      <c r="AK27" s="577"/>
      <c r="AL27" s="580">
        <v>0.1</v>
      </c>
      <c r="AM27" s="581"/>
      <c r="AN27" s="581"/>
      <c r="AO27" s="582"/>
      <c r="AP27" s="572" t="s">
        <v>263</v>
      </c>
      <c r="AQ27" s="573"/>
      <c r="AR27" s="573"/>
      <c r="AS27" s="573"/>
      <c r="AT27" s="573"/>
      <c r="AU27" s="573"/>
      <c r="AV27" s="573"/>
      <c r="AW27" s="573"/>
      <c r="AX27" s="573"/>
      <c r="AY27" s="573"/>
      <c r="AZ27" s="573"/>
      <c r="BA27" s="573"/>
      <c r="BB27" s="573"/>
      <c r="BC27" s="574"/>
      <c r="BD27" s="575">
        <v>144484</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130233171</v>
      </c>
      <c r="S28" s="576"/>
      <c r="T28" s="576"/>
      <c r="U28" s="576"/>
      <c r="V28" s="576"/>
      <c r="W28" s="576"/>
      <c r="X28" s="576"/>
      <c r="Y28" s="577"/>
      <c r="Z28" s="580">
        <v>17.5</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6779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6779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424916</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424916</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2588691</v>
      </c>
      <c r="S30" s="576"/>
      <c r="T30" s="576"/>
      <c r="U30" s="576"/>
      <c r="V30" s="576"/>
      <c r="W30" s="576"/>
      <c r="X30" s="576"/>
      <c r="Y30" s="577"/>
      <c r="Z30" s="580">
        <v>0.3</v>
      </c>
      <c r="AA30" s="581"/>
      <c r="AB30" s="581"/>
      <c r="AC30" s="586"/>
      <c r="AD30" s="584">
        <v>126349</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137705</v>
      </c>
      <c r="BE30" s="576"/>
      <c r="BF30" s="576"/>
      <c r="BG30" s="576"/>
      <c r="BH30" s="576"/>
      <c r="BI30" s="576"/>
      <c r="BJ30" s="576"/>
      <c r="BK30" s="577"/>
      <c r="BL30" s="580">
        <v>0.1</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2191296</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2191296</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1311830</v>
      </c>
      <c r="S31" s="576"/>
      <c r="T31" s="576"/>
      <c r="U31" s="576"/>
      <c r="V31" s="576"/>
      <c r="W31" s="576"/>
      <c r="X31" s="576"/>
      <c r="Y31" s="577"/>
      <c r="Z31" s="580">
        <v>0.2</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16414422</v>
      </c>
      <c r="S32" s="576"/>
      <c r="T32" s="576"/>
      <c r="U32" s="576"/>
      <c r="V32" s="576"/>
      <c r="W32" s="576"/>
      <c r="X32" s="576"/>
      <c r="Y32" s="577"/>
      <c r="Z32" s="580">
        <v>2.2000000000000002</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165996728</v>
      </c>
      <c r="BE32" s="576"/>
      <c r="BF32" s="576"/>
      <c r="BG32" s="576"/>
      <c r="BH32" s="576"/>
      <c r="BI32" s="576"/>
      <c r="BJ32" s="576"/>
      <c r="BK32" s="577"/>
      <c r="BL32" s="580">
        <v>100</v>
      </c>
      <c r="BM32" s="581"/>
      <c r="BN32" s="581"/>
      <c r="BO32" s="586"/>
      <c r="BP32" s="584">
        <v>821131</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725525376</v>
      </c>
      <c r="CN32" s="596"/>
      <c r="CO32" s="596"/>
      <c r="CP32" s="596"/>
      <c r="CQ32" s="596"/>
      <c r="CR32" s="596"/>
      <c r="CS32" s="596"/>
      <c r="CT32" s="597"/>
      <c r="CU32" s="601">
        <v>100</v>
      </c>
      <c r="CV32" s="602"/>
      <c r="CW32" s="602"/>
      <c r="CX32" s="603"/>
      <c r="CY32" s="584">
        <v>154651097</v>
      </c>
      <c r="CZ32" s="576"/>
      <c r="DA32" s="576"/>
      <c r="DB32" s="576"/>
      <c r="DC32" s="576"/>
      <c r="DD32" s="576"/>
      <c r="DE32" s="576"/>
      <c r="DF32" s="576"/>
      <c r="DG32" s="576"/>
      <c r="DH32" s="576"/>
      <c r="DI32" s="576"/>
      <c r="DJ32" s="576"/>
      <c r="DK32" s="577"/>
      <c r="DL32" s="584">
        <v>469423982</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15818394</v>
      </c>
      <c r="S33" s="576"/>
      <c r="T33" s="576"/>
      <c r="U33" s="576"/>
      <c r="V33" s="576"/>
      <c r="W33" s="576"/>
      <c r="X33" s="576"/>
      <c r="Y33" s="577"/>
      <c r="Z33" s="580">
        <v>2.1</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43784433</v>
      </c>
      <c r="S34" s="576"/>
      <c r="T34" s="576"/>
      <c r="U34" s="576"/>
      <c r="V34" s="576"/>
      <c r="W34" s="576"/>
      <c r="X34" s="576"/>
      <c r="Y34" s="577"/>
      <c r="Z34" s="580">
        <v>5.9</v>
      </c>
      <c r="AA34" s="581"/>
      <c r="AB34" s="581"/>
      <c r="AC34" s="586"/>
      <c r="AD34" s="584">
        <v>84578</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74887534</v>
      </c>
      <c r="S35" s="576"/>
      <c r="T35" s="576"/>
      <c r="U35" s="576"/>
      <c r="V35" s="576"/>
      <c r="W35" s="576"/>
      <c r="X35" s="576"/>
      <c r="Y35" s="577"/>
      <c r="Z35" s="580">
        <v>10.1</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309502820</v>
      </c>
      <c r="CN35" s="565"/>
      <c r="CO35" s="565"/>
      <c r="CP35" s="565"/>
      <c r="CQ35" s="565"/>
      <c r="CR35" s="565"/>
      <c r="CS35" s="565"/>
      <c r="CT35" s="566"/>
      <c r="CU35" s="569">
        <v>42.7</v>
      </c>
      <c r="CV35" s="570"/>
      <c r="CW35" s="570"/>
      <c r="CX35" s="609"/>
      <c r="CY35" s="610">
        <v>267280082</v>
      </c>
      <c r="CZ35" s="565"/>
      <c r="DA35" s="565"/>
      <c r="DB35" s="565"/>
      <c r="DC35" s="565"/>
      <c r="DD35" s="565"/>
      <c r="DE35" s="565"/>
      <c r="DF35" s="566"/>
      <c r="DG35" s="610">
        <v>264035937</v>
      </c>
      <c r="DH35" s="565"/>
      <c r="DI35" s="565"/>
      <c r="DJ35" s="565"/>
      <c r="DK35" s="565"/>
      <c r="DL35" s="565"/>
      <c r="DM35" s="565"/>
      <c r="DN35" s="565"/>
      <c r="DO35" s="565"/>
      <c r="DP35" s="565"/>
      <c r="DQ35" s="566"/>
      <c r="DR35" s="569">
        <v>65.5</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187406056</v>
      </c>
      <c r="CN36" s="604"/>
      <c r="CO36" s="604"/>
      <c r="CP36" s="604"/>
      <c r="CQ36" s="604"/>
      <c r="CR36" s="604"/>
      <c r="CS36" s="604"/>
      <c r="CT36" s="605"/>
      <c r="CU36" s="580">
        <v>25.8</v>
      </c>
      <c r="CV36" s="606"/>
      <c r="CW36" s="606"/>
      <c r="CX36" s="607"/>
      <c r="CY36" s="584">
        <v>160958260</v>
      </c>
      <c r="CZ36" s="604"/>
      <c r="DA36" s="604"/>
      <c r="DB36" s="604"/>
      <c r="DC36" s="604"/>
      <c r="DD36" s="604"/>
      <c r="DE36" s="604"/>
      <c r="DF36" s="605"/>
      <c r="DG36" s="584">
        <v>157715521</v>
      </c>
      <c r="DH36" s="604"/>
      <c r="DI36" s="604"/>
      <c r="DJ36" s="604"/>
      <c r="DK36" s="604"/>
      <c r="DL36" s="604"/>
      <c r="DM36" s="604"/>
      <c r="DN36" s="604"/>
      <c r="DO36" s="604"/>
      <c r="DP36" s="604"/>
      <c r="DQ36" s="605"/>
      <c r="DR36" s="580">
        <v>39.1</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1049734</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136366887</v>
      </c>
      <c r="CN37" s="576"/>
      <c r="CO37" s="576"/>
      <c r="CP37" s="576"/>
      <c r="CQ37" s="576"/>
      <c r="CR37" s="576"/>
      <c r="CS37" s="576"/>
      <c r="CT37" s="577"/>
      <c r="CU37" s="580">
        <v>18.8</v>
      </c>
      <c r="CV37" s="606"/>
      <c r="CW37" s="606"/>
      <c r="CX37" s="607"/>
      <c r="CY37" s="584">
        <v>111708320</v>
      </c>
      <c r="CZ37" s="604"/>
      <c r="DA37" s="604"/>
      <c r="DB37" s="604"/>
      <c r="DC37" s="604"/>
      <c r="DD37" s="604"/>
      <c r="DE37" s="604"/>
      <c r="DF37" s="605"/>
      <c r="DG37" s="584">
        <v>111660593</v>
      </c>
      <c r="DH37" s="604"/>
      <c r="DI37" s="604"/>
      <c r="DJ37" s="604"/>
      <c r="DK37" s="604"/>
      <c r="DL37" s="604"/>
      <c r="DM37" s="604"/>
      <c r="DN37" s="604"/>
      <c r="DO37" s="604"/>
      <c r="DP37" s="604"/>
      <c r="DQ37" s="605"/>
      <c r="DR37" s="580">
        <v>27.7</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742790874</v>
      </c>
      <c r="S38" s="596"/>
      <c r="T38" s="596"/>
      <c r="U38" s="596"/>
      <c r="V38" s="596"/>
      <c r="W38" s="596"/>
      <c r="X38" s="596"/>
      <c r="Y38" s="597"/>
      <c r="Z38" s="601">
        <v>100</v>
      </c>
      <c r="AA38" s="602"/>
      <c r="AB38" s="602"/>
      <c r="AC38" s="603"/>
      <c r="AD38" s="611">
        <v>401827011</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25098438</v>
      </c>
      <c r="CN38" s="604"/>
      <c r="CO38" s="604"/>
      <c r="CP38" s="604"/>
      <c r="CQ38" s="604"/>
      <c r="CR38" s="604"/>
      <c r="CS38" s="604"/>
      <c r="CT38" s="605"/>
      <c r="CU38" s="580">
        <v>3.5</v>
      </c>
      <c r="CV38" s="606"/>
      <c r="CW38" s="606"/>
      <c r="CX38" s="607"/>
      <c r="CY38" s="584">
        <v>12608988</v>
      </c>
      <c r="CZ38" s="604"/>
      <c r="DA38" s="604"/>
      <c r="DB38" s="604"/>
      <c r="DC38" s="604"/>
      <c r="DD38" s="604"/>
      <c r="DE38" s="604"/>
      <c r="DF38" s="605"/>
      <c r="DG38" s="584">
        <v>12607582</v>
      </c>
      <c r="DH38" s="604"/>
      <c r="DI38" s="604"/>
      <c r="DJ38" s="604"/>
      <c r="DK38" s="604"/>
      <c r="DL38" s="604"/>
      <c r="DM38" s="604"/>
      <c r="DN38" s="604"/>
      <c r="DO38" s="604"/>
      <c r="DP38" s="604"/>
      <c r="DQ38" s="605"/>
      <c r="DR38" s="580">
        <v>3.1</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96998326</v>
      </c>
      <c r="CN39" s="576"/>
      <c r="CO39" s="576"/>
      <c r="CP39" s="576"/>
      <c r="CQ39" s="576"/>
      <c r="CR39" s="576"/>
      <c r="CS39" s="576"/>
      <c r="CT39" s="577"/>
      <c r="CU39" s="580">
        <v>13.4</v>
      </c>
      <c r="CV39" s="606"/>
      <c r="CW39" s="606"/>
      <c r="CX39" s="607"/>
      <c r="CY39" s="584">
        <v>93712834</v>
      </c>
      <c r="CZ39" s="604"/>
      <c r="DA39" s="604"/>
      <c r="DB39" s="604"/>
      <c r="DC39" s="604"/>
      <c r="DD39" s="604"/>
      <c r="DE39" s="604"/>
      <c r="DF39" s="605"/>
      <c r="DG39" s="584">
        <v>93712834</v>
      </c>
      <c r="DH39" s="604"/>
      <c r="DI39" s="604"/>
      <c r="DJ39" s="604"/>
      <c r="DK39" s="604"/>
      <c r="DL39" s="604"/>
      <c r="DM39" s="604"/>
      <c r="DN39" s="604"/>
      <c r="DO39" s="604"/>
      <c r="DP39" s="604"/>
      <c r="DQ39" s="605"/>
      <c r="DR39" s="580">
        <v>23.3</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96998326</v>
      </c>
      <c r="CN40" s="604"/>
      <c r="CO40" s="604"/>
      <c r="CP40" s="604"/>
      <c r="CQ40" s="604"/>
      <c r="CR40" s="604"/>
      <c r="CS40" s="604"/>
      <c r="CT40" s="605"/>
      <c r="CU40" s="580">
        <v>13.4</v>
      </c>
      <c r="CV40" s="606"/>
      <c r="CW40" s="606"/>
      <c r="CX40" s="607"/>
      <c r="CY40" s="584">
        <v>93712834</v>
      </c>
      <c r="CZ40" s="604"/>
      <c r="DA40" s="604"/>
      <c r="DB40" s="604"/>
      <c r="DC40" s="604"/>
      <c r="DD40" s="604"/>
      <c r="DE40" s="604"/>
      <c r="DF40" s="605"/>
      <c r="DG40" s="584">
        <v>93712834</v>
      </c>
      <c r="DH40" s="604"/>
      <c r="DI40" s="604"/>
      <c r="DJ40" s="604"/>
      <c r="DK40" s="604"/>
      <c r="DL40" s="604"/>
      <c r="DM40" s="604"/>
      <c r="DN40" s="604"/>
      <c r="DO40" s="604"/>
      <c r="DP40" s="604"/>
      <c r="DQ40" s="605"/>
      <c r="DR40" s="580">
        <v>23.3</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91877741</v>
      </c>
      <c r="CN41" s="576"/>
      <c r="CO41" s="576"/>
      <c r="CP41" s="576"/>
      <c r="CQ41" s="576"/>
      <c r="CR41" s="576"/>
      <c r="CS41" s="576"/>
      <c r="CT41" s="577"/>
      <c r="CU41" s="580">
        <v>12.7</v>
      </c>
      <c r="CV41" s="606"/>
      <c r="CW41" s="606"/>
      <c r="CX41" s="607"/>
      <c r="CY41" s="584">
        <v>88681832</v>
      </c>
      <c r="CZ41" s="604"/>
      <c r="DA41" s="604"/>
      <c r="DB41" s="604"/>
      <c r="DC41" s="604"/>
      <c r="DD41" s="604"/>
      <c r="DE41" s="604"/>
      <c r="DF41" s="605"/>
      <c r="DG41" s="584">
        <v>88681832</v>
      </c>
      <c r="DH41" s="604"/>
      <c r="DI41" s="604"/>
      <c r="DJ41" s="604"/>
      <c r="DK41" s="604"/>
      <c r="DL41" s="604"/>
      <c r="DM41" s="604"/>
      <c r="DN41" s="604"/>
      <c r="DO41" s="604"/>
      <c r="DP41" s="604"/>
      <c r="DQ41" s="605"/>
      <c r="DR41" s="580">
        <v>22</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99.6</v>
      </c>
      <c r="BE42" s="632"/>
      <c r="BF42" s="632"/>
      <c r="BG42" s="632"/>
      <c r="BH42" s="632"/>
      <c r="BI42" s="632">
        <v>99.2</v>
      </c>
      <c r="BJ42" s="632"/>
      <c r="BK42" s="632"/>
      <c r="BL42" s="632"/>
      <c r="BM42" s="633"/>
      <c r="BN42" s="631">
        <v>99.5</v>
      </c>
      <c r="BO42" s="632"/>
      <c r="BP42" s="632"/>
      <c r="BQ42" s="632"/>
      <c r="BR42" s="632"/>
      <c r="BS42" s="632">
        <v>99.1</v>
      </c>
      <c r="BT42" s="632"/>
      <c r="BU42" s="632"/>
      <c r="BV42" s="632"/>
      <c r="BW42" s="633"/>
      <c r="BY42" s="615"/>
      <c r="BZ42" s="616"/>
      <c r="CA42" s="572" t="s">
        <v>303</v>
      </c>
      <c r="CB42" s="573"/>
      <c r="CC42" s="573"/>
      <c r="CD42" s="573"/>
      <c r="CE42" s="573"/>
      <c r="CF42" s="573"/>
      <c r="CG42" s="573"/>
      <c r="CH42" s="573"/>
      <c r="CI42" s="573"/>
      <c r="CJ42" s="573"/>
      <c r="CK42" s="573"/>
      <c r="CL42" s="574"/>
      <c r="CM42" s="575">
        <v>5120585</v>
      </c>
      <c r="CN42" s="604"/>
      <c r="CO42" s="604"/>
      <c r="CP42" s="604"/>
      <c r="CQ42" s="604"/>
      <c r="CR42" s="604"/>
      <c r="CS42" s="604"/>
      <c r="CT42" s="605"/>
      <c r="CU42" s="580">
        <v>0.7</v>
      </c>
      <c r="CV42" s="606"/>
      <c r="CW42" s="606"/>
      <c r="CX42" s="607"/>
      <c r="CY42" s="584">
        <v>5031002</v>
      </c>
      <c r="CZ42" s="604"/>
      <c r="DA42" s="604"/>
      <c r="DB42" s="604"/>
      <c r="DC42" s="604"/>
      <c r="DD42" s="604"/>
      <c r="DE42" s="604"/>
      <c r="DF42" s="605"/>
      <c r="DG42" s="584">
        <v>5031002</v>
      </c>
      <c r="DH42" s="604"/>
      <c r="DI42" s="604"/>
      <c r="DJ42" s="604"/>
      <c r="DK42" s="604"/>
      <c r="DL42" s="604"/>
      <c r="DM42" s="604"/>
      <c r="DN42" s="604"/>
      <c r="DO42" s="604"/>
      <c r="DP42" s="604"/>
      <c r="DQ42" s="605"/>
      <c r="DR42" s="580">
        <v>1.2</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99.3</v>
      </c>
      <c r="BE43" s="620"/>
      <c r="BF43" s="620"/>
      <c r="BG43" s="620"/>
      <c r="BH43" s="620"/>
      <c r="BI43" s="620">
        <v>97.9</v>
      </c>
      <c r="BJ43" s="620"/>
      <c r="BK43" s="620"/>
      <c r="BL43" s="620"/>
      <c r="BM43" s="621"/>
      <c r="BN43" s="619">
        <v>99.2</v>
      </c>
      <c r="BO43" s="620"/>
      <c r="BP43" s="620"/>
      <c r="BQ43" s="620"/>
      <c r="BR43" s="620"/>
      <c r="BS43" s="620">
        <v>97.7</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99.9</v>
      </c>
      <c r="BE44" s="635"/>
      <c r="BF44" s="635"/>
      <c r="BG44" s="635"/>
      <c r="BH44" s="635"/>
      <c r="BI44" s="635">
        <v>99.6</v>
      </c>
      <c r="BJ44" s="635"/>
      <c r="BK44" s="635"/>
      <c r="BL44" s="635"/>
      <c r="BM44" s="636"/>
      <c r="BN44" s="634">
        <v>99.8</v>
      </c>
      <c r="BO44" s="635"/>
      <c r="BP44" s="635"/>
      <c r="BQ44" s="635"/>
      <c r="BR44" s="635"/>
      <c r="BS44" s="635">
        <v>99.6</v>
      </c>
      <c r="BT44" s="635"/>
      <c r="BU44" s="635"/>
      <c r="BV44" s="635"/>
      <c r="BW44" s="636"/>
      <c r="BY44" s="572" t="s">
        <v>308</v>
      </c>
      <c r="BZ44" s="573"/>
      <c r="CA44" s="573"/>
      <c r="CB44" s="573"/>
      <c r="CC44" s="573"/>
      <c r="CD44" s="573"/>
      <c r="CE44" s="573"/>
      <c r="CF44" s="573"/>
      <c r="CG44" s="573"/>
      <c r="CH44" s="573"/>
      <c r="CI44" s="573"/>
      <c r="CJ44" s="573"/>
      <c r="CK44" s="573"/>
      <c r="CL44" s="574"/>
      <c r="CM44" s="575">
        <v>259730770</v>
      </c>
      <c r="CN44" s="604"/>
      <c r="CO44" s="604"/>
      <c r="CP44" s="604"/>
      <c r="CQ44" s="604"/>
      <c r="CR44" s="604"/>
      <c r="CS44" s="604"/>
      <c r="CT44" s="605"/>
      <c r="CU44" s="580">
        <v>35.799999999999997</v>
      </c>
      <c r="CV44" s="606"/>
      <c r="CW44" s="606"/>
      <c r="CX44" s="607"/>
      <c r="CY44" s="584">
        <v>191344351</v>
      </c>
      <c r="CZ44" s="604"/>
      <c r="DA44" s="604"/>
      <c r="DB44" s="604"/>
      <c r="DC44" s="604"/>
      <c r="DD44" s="604"/>
      <c r="DE44" s="604"/>
      <c r="DF44" s="605"/>
      <c r="DG44" s="584">
        <v>125727748</v>
      </c>
      <c r="DH44" s="604"/>
      <c r="DI44" s="604"/>
      <c r="DJ44" s="604"/>
      <c r="DK44" s="604"/>
      <c r="DL44" s="604"/>
      <c r="DM44" s="604"/>
      <c r="DN44" s="604"/>
      <c r="DO44" s="604"/>
      <c r="DP44" s="604"/>
      <c r="DQ44" s="605"/>
      <c r="DR44" s="580">
        <v>31.2</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2838843</v>
      </c>
      <c r="BE45" s="651"/>
      <c r="BF45" s="651"/>
      <c r="BG45" s="651"/>
      <c r="BH45" s="651"/>
      <c r="BI45" s="651"/>
      <c r="BJ45" s="651"/>
      <c r="BK45" s="651"/>
      <c r="BL45" s="651"/>
      <c r="BM45" s="652"/>
      <c r="BN45" s="650">
        <v>2574401</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18606265</v>
      </c>
      <c r="CN45" s="576"/>
      <c r="CO45" s="576"/>
      <c r="CP45" s="576"/>
      <c r="CQ45" s="576"/>
      <c r="CR45" s="576"/>
      <c r="CS45" s="576"/>
      <c r="CT45" s="577"/>
      <c r="CU45" s="580">
        <v>2.6</v>
      </c>
      <c r="CV45" s="606"/>
      <c r="CW45" s="606"/>
      <c r="CX45" s="607"/>
      <c r="CY45" s="584">
        <v>13470610</v>
      </c>
      <c r="CZ45" s="604"/>
      <c r="DA45" s="604"/>
      <c r="DB45" s="604"/>
      <c r="DC45" s="604"/>
      <c r="DD45" s="604"/>
      <c r="DE45" s="604"/>
      <c r="DF45" s="605"/>
      <c r="DG45" s="584">
        <v>12213715</v>
      </c>
      <c r="DH45" s="604"/>
      <c r="DI45" s="604"/>
      <c r="DJ45" s="604"/>
      <c r="DK45" s="604"/>
      <c r="DL45" s="604"/>
      <c r="DM45" s="604"/>
      <c r="DN45" s="604"/>
      <c r="DO45" s="604"/>
      <c r="DP45" s="604"/>
      <c r="DQ45" s="605"/>
      <c r="DR45" s="580">
        <v>3</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2838843</v>
      </c>
      <c r="BE46" s="642"/>
      <c r="BF46" s="642"/>
      <c r="BG46" s="642"/>
      <c r="BH46" s="642"/>
      <c r="BI46" s="642"/>
      <c r="BJ46" s="642"/>
      <c r="BK46" s="642"/>
      <c r="BL46" s="642"/>
      <c r="BM46" s="643"/>
      <c r="BN46" s="641">
        <v>2574401</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5349645</v>
      </c>
      <c r="CN46" s="604"/>
      <c r="CO46" s="604"/>
      <c r="CP46" s="604"/>
      <c r="CQ46" s="604"/>
      <c r="CR46" s="604"/>
      <c r="CS46" s="604"/>
      <c r="CT46" s="605"/>
      <c r="CU46" s="580">
        <v>0.7</v>
      </c>
      <c r="CV46" s="606"/>
      <c r="CW46" s="606"/>
      <c r="CX46" s="607"/>
      <c r="CY46" s="584">
        <v>3736927</v>
      </c>
      <c r="CZ46" s="604"/>
      <c r="DA46" s="604"/>
      <c r="DB46" s="604"/>
      <c r="DC46" s="604"/>
      <c r="DD46" s="604"/>
      <c r="DE46" s="604"/>
      <c r="DF46" s="605"/>
      <c r="DG46" s="584">
        <v>3683518</v>
      </c>
      <c r="DH46" s="604"/>
      <c r="DI46" s="604"/>
      <c r="DJ46" s="604"/>
      <c r="DK46" s="604"/>
      <c r="DL46" s="604"/>
      <c r="DM46" s="604"/>
      <c r="DN46" s="604"/>
      <c r="DO46" s="604"/>
      <c r="DP46" s="604"/>
      <c r="DQ46" s="605"/>
      <c r="DR46" s="580">
        <v>0.9</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179572212</v>
      </c>
      <c r="CN47" s="576"/>
      <c r="CO47" s="576"/>
      <c r="CP47" s="576"/>
      <c r="CQ47" s="576"/>
      <c r="CR47" s="576"/>
      <c r="CS47" s="576"/>
      <c r="CT47" s="577"/>
      <c r="CU47" s="580">
        <v>24.8</v>
      </c>
      <c r="CV47" s="606"/>
      <c r="CW47" s="606"/>
      <c r="CX47" s="607"/>
      <c r="CY47" s="584">
        <v>155485063</v>
      </c>
      <c r="CZ47" s="604"/>
      <c r="DA47" s="604"/>
      <c r="DB47" s="604"/>
      <c r="DC47" s="604"/>
      <c r="DD47" s="604"/>
      <c r="DE47" s="604"/>
      <c r="DF47" s="605"/>
      <c r="DG47" s="584">
        <v>100702075</v>
      </c>
      <c r="DH47" s="604"/>
      <c r="DI47" s="604"/>
      <c r="DJ47" s="604"/>
      <c r="DK47" s="604"/>
      <c r="DL47" s="604"/>
      <c r="DM47" s="604"/>
      <c r="DN47" s="604"/>
      <c r="DO47" s="604"/>
      <c r="DP47" s="604"/>
      <c r="DQ47" s="605"/>
      <c r="DR47" s="580">
        <v>25</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8947449</v>
      </c>
      <c r="CN48" s="604"/>
      <c r="CO48" s="604"/>
      <c r="CP48" s="604"/>
      <c r="CQ48" s="604"/>
      <c r="CR48" s="604"/>
      <c r="CS48" s="604"/>
      <c r="CT48" s="605"/>
      <c r="CU48" s="580">
        <v>1.2</v>
      </c>
      <c r="CV48" s="606"/>
      <c r="CW48" s="606"/>
      <c r="CX48" s="607"/>
      <c r="CY48" s="584">
        <v>8947449</v>
      </c>
      <c r="CZ48" s="604"/>
      <c r="DA48" s="604"/>
      <c r="DB48" s="604"/>
      <c r="DC48" s="604"/>
      <c r="DD48" s="604"/>
      <c r="DE48" s="604"/>
      <c r="DF48" s="605"/>
      <c r="DG48" s="584">
        <v>8812854</v>
      </c>
      <c r="DH48" s="604"/>
      <c r="DI48" s="604"/>
      <c r="DJ48" s="604"/>
      <c r="DK48" s="604"/>
      <c r="DL48" s="604"/>
      <c r="DM48" s="604"/>
      <c r="DN48" s="604"/>
      <c r="DO48" s="604"/>
      <c r="DP48" s="604"/>
      <c r="DQ48" s="605"/>
      <c r="DR48" s="580">
        <v>2.2000000000000002</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14846953</v>
      </c>
      <c r="CN49" s="576"/>
      <c r="CO49" s="576"/>
      <c r="CP49" s="576"/>
      <c r="CQ49" s="576"/>
      <c r="CR49" s="576"/>
      <c r="CS49" s="576"/>
      <c r="CT49" s="577"/>
      <c r="CU49" s="580">
        <v>2</v>
      </c>
      <c r="CV49" s="606"/>
      <c r="CW49" s="606"/>
      <c r="CX49" s="607"/>
      <c r="CY49" s="584">
        <v>9360909</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5044</v>
      </c>
      <c r="CN50" s="604"/>
      <c r="CO50" s="604"/>
      <c r="CP50" s="604"/>
      <c r="CQ50" s="604"/>
      <c r="CR50" s="604"/>
      <c r="CS50" s="604"/>
      <c r="CT50" s="605"/>
      <c r="CU50" s="580">
        <v>0</v>
      </c>
      <c r="CV50" s="606"/>
      <c r="CW50" s="606"/>
      <c r="CX50" s="607"/>
      <c r="CY50" s="584">
        <v>5044</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32403202</v>
      </c>
      <c r="CN51" s="576"/>
      <c r="CO51" s="576"/>
      <c r="CP51" s="576"/>
      <c r="CQ51" s="576"/>
      <c r="CR51" s="576"/>
      <c r="CS51" s="576"/>
      <c r="CT51" s="577"/>
      <c r="CU51" s="580">
        <v>4.5</v>
      </c>
      <c r="CV51" s="606"/>
      <c r="CW51" s="606"/>
      <c r="CX51" s="607"/>
      <c r="CY51" s="584">
        <v>338349</v>
      </c>
      <c r="CZ51" s="604"/>
      <c r="DA51" s="604"/>
      <c r="DB51" s="604"/>
      <c r="DC51" s="604"/>
      <c r="DD51" s="604"/>
      <c r="DE51" s="604"/>
      <c r="DF51" s="605"/>
      <c r="DG51" s="584">
        <v>315586</v>
      </c>
      <c r="DH51" s="604"/>
      <c r="DI51" s="604"/>
      <c r="DJ51" s="604"/>
      <c r="DK51" s="604"/>
      <c r="DL51" s="604"/>
      <c r="DM51" s="604"/>
      <c r="DN51" s="604"/>
      <c r="DO51" s="604"/>
      <c r="DP51" s="604"/>
      <c r="DQ51" s="605"/>
      <c r="DR51" s="580">
        <v>0.1</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156291786</v>
      </c>
      <c r="CN53" s="576"/>
      <c r="CO53" s="576"/>
      <c r="CP53" s="576"/>
      <c r="CQ53" s="576"/>
      <c r="CR53" s="576"/>
      <c r="CS53" s="576"/>
      <c r="CT53" s="577"/>
      <c r="CU53" s="580">
        <v>21.5</v>
      </c>
      <c r="CV53" s="606"/>
      <c r="CW53" s="606"/>
      <c r="CX53" s="607"/>
      <c r="CY53" s="584">
        <v>10799549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4091869</v>
      </c>
      <c r="CN54" s="576"/>
      <c r="CO54" s="576"/>
      <c r="CP54" s="576"/>
      <c r="CQ54" s="576"/>
      <c r="CR54" s="576"/>
      <c r="CS54" s="576"/>
      <c r="CT54" s="577"/>
      <c r="CU54" s="580">
        <v>0.6</v>
      </c>
      <c r="CV54" s="606"/>
      <c r="CW54" s="606"/>
      <c r="CX54" s="607"/>
      <c r="CY54" s="584">
        <v>1176747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154651097</v>
      </c>
      <c r="CN55" s="576"/>
      <c r="CO55" s="576"/>
      <c r="CP55" s="576"/>
      <c r="CQ55" s="576"/>
      <c r="CR55" s="576"/>
      <c r="CS55" s="576"/>
      <c r="CT55" s="577"/>
      <c r="CU55" s="580">
        <v>21.3</v>
      </c>
      <c r="CV55" s="606"/>
      <c r="CW55" s="606"/>
      <c r="CX55" s="607"/>
      <c r="CY55" s="584">
        <v>10786811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111943950</v>
      </c>
      <c r="CN56" s="576"/>
      <c r="CO56" s="576"/>
      <c r="CP56" s="576"/>
      <c r="CQ56" s="576"/>
      <c r="CR56" s="576"/>
      <c r="CS56" s="576"/>
      <c r="CT56" s="577"/>
      <c r="CU56" s="580">
        <v>15.4</v>
      </c>
      <c r="CV56" s="606"/>
      <c r="CW56" s="606"/>
      <c r="CX56" s="607"/>
      <c r="CY56" s="584">
        <v>2123629</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36792330</v>
      </c>
      <c r="CN57" s="576"/>
      <c r="CO57" s="576"/>
      <c r="CP57" s="576"/>
      <c r="CQ57" s="576"/>
      <c r="CR57" s="576"/>
      <c r="CS57" s="576"/>
      <c r="CT57" s="577"/>
      <c r="CU57" s="580">
        <v>5.0999999999999996</v>
      </c>
      <c r="CV57" s="606"/>
      <c r="CW57" s="606"/>
      <c r="CX57" s="607"/>
      <c r="CY57" s="584">
        <v>8286415</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1640689</v>
      </c>
      <c r="CN58" s="576"/>
      <c r="CO58" s="576"/>
      <c r="CP58" s="576"/>
      <c r="CQ58" s="576"/>
      <c r="CR58" s="576"/>
      <c r="CS58" s="576"/>
      <c r="CT58" s="577"/>
      <c r="CU58" s="580">
        <v>0.2</v>
      </c>
      <c r="CV58" s="606"/>
      <c r="CW58" s="606"/>
      <c r="CX58" s="607"/>
      <c r="CY58" s="584">
        <v>12738</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725525376</v>
      </c>
      <c r="CN60" s="596"/>
      <c r="CO60" s="596"/>
      <c r="CP60" s="596"/>
      <c r="CQ60" s="596"/>
      <c r="CR60" s="596"/>
      <c r="CS60" s="596"/>
      <c r="CT60" s="597"/>
      <c r="CU60" s="601">
        <v>100</v>
      </c>
      <c r="CV60" s="660"/>
      <c r="CW60" s="660"/>
      <c r="CX60" s="661"/>
      <c r="CY60" s="611">
        <v>469423982</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Q/XN/okYmHRs29H69syrt0tdI6oLUFZgvpe4+nHtDaoLVtY5dwp+X/0TpKlUpVzr2s3yTGidTzBGO79qB6X8Uw==" saltValue="FtsR0nxesjLll2SmHB5an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774202</v>
      </c>
      <c r="R7" s="702"/>
      <c r="S7" s="702"/>
      <c r="T7" s="702"/>
      <c r="U7" s="702"/>
      <c r="V7" s="702">
        <v>757738</v>
      </c>
      <c r="W7" s="702"/>
      <c r="X7" s="702"/>
      <c r="Y7" s="702"/>
      <c r="Z7" s="702"/>
      <c r="AA7" s="702">
        <v>16464</v>
      </c>
      <c r="AB7" s="702"/>
      <c r="AC7" s="702"/>
      <c r="AD7" s="702"/>
      <c r="AE7" s="703"/>
      <c r="AF7" s="704">
        <v>1133</v>
      </c>
      <c r="AG7" s="705"/>
      <c r="AH7" s="705"/>
      <c r="AI7" s="705"/>
      <c r="AJ7" s="706"/>
      <c r="AK7" s="707">
        <v>16397</v>
      </c>
      <c r="AL7" s="708"/>
      <c r="AM7" s="708"/>
      <c r="AN7" s="708"/>
      <c r="AO7" s="708"/>
      <c r="AP7" s="708">
        <v>1225605</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537</v>
      </c>
      <c r="BT7" s="696"/>
      <c r="BU7" s="696"/>
      <c r="BV7" s="696"/>
      <c r="BW7" s="696"/>
      <c r="BX7" s="696"/>
      <c r="BY7" s="696"/>
      <c r="BZ7" s="696"/>
      <c r="CA7" s="696"/>
      <c r="CB7" s="696"/>
      <c r="CC7" s="696"/>
      <c r="CD7" s="696"/>
      <c r="CE7" s="696"/>
      <c r="CF7" s="696"/>
      <c r="CG7" s="711"/>
      <c r="CH7" s="692">
        <v>25.696000000000002</v>
      </c>
      <c r="CI7" s="693"/>
      <c r="CJ7" s="693"/>
      <c r="CK7" s="693"/>
      <c r="CL7" s="694"/>
      <c r="CM7" s="692">
        <v>1060.4960000000001</v>
      </c>
      <c r="CN7" s="693"/>
      <c r="CO7" s="693"/>
      <c r="CP7" s="693"/>
      <c r="CQ7" s="694"/>
      <c r="CR7" s="692">
        <v>558.36900000000003</v>
      </c>
      <c r="CS7" s="693"/>
      <c r="CT7" s="693"/>
      <c r="CU7" s="693"/>
      <c r="CV7" s="694"/>
      <c r="CW7" s="692">
        <v>0</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292</v>
      </c>
      <c r="R8" s="733"/>
      <c r="S8" s="733"/>
      <c r="T8" s="733"/>
      <c r="U8" s="733"/>
      <c r="V8" s="733">
        <v>137</v>
      </c>
      <c r="W8" s="733"/>
      <c r="X8" s="733"/>
      <c r="Y8" s="733"/>
      <c r="Z8" s="733"/>
      <c r="AA8" s="733">
        <v>155</v>
      </c>
      <c r="AB8" s="733"/>
      <c r="AC8" s="733"/>
      <c r="AD8" s="733"/>
      <c r="AE8" s="734"/>
      <c r="AF8" s="735" t="s">
        <v>118</v>
      </c>
      <c r="AG8" s="736"/>
      <c r="AH8" s="736"/>
      <c r="AI8" s="736"/>
      <c r="AJ8" s="737"/>
      <c r="AK8" s="718">
        <v>0</v>
      </c>
      <c r="AL8" s="719"/>
      <c r="AM8" s="719"/>
      <c r="AN8" s="719"/>
      <c r="AO8" s="719"/>
      <c r="AP8" s="719">
        <v>710</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538</v>
      </c>
      <c r="BT8" s="723"/>
      <c r="BU8" s="723"/>
      <c r="BV8" s="723"/>
      <c r="BW8" s="723"/>
      <c r="BX8" s="723"/>
      <c r="BY8" s="723"/>
      <c r="BZ8" s="723"/>
      <c r="CA8" s="723"/>
      <c r="CB8" s="723"/>
      <c r="CC8" s="723"/>
      <c r="CD8" s="723"/>
      <c r="CE8" s="723"/>
      <c r="CF8" s="723"/>
      <c r="CG8" s="724"/>
      <c r="CH8" s="725">
        <v>300.22000000000003</v>
      </c>
      <c r="CI8" s="726"/>
      <c r="CJ8" s="726"/>
      <c r="CK8" s="726"/>
      <c r="CL8" s="727"/>
      <c r="CM8" s="725">
        <v>18858.534</v>
      </c>
      <c r="CN8" s="726"/>
      <c r="CO8" s="726"/>
      <c r="CP8" s="726"/>
      <c r="CQ8" s="727"/>
      <c r="CR8" s="725">
        <v>15566.566000000001</v>
      </c>
      <c r="CS8" s="726"/>
      <c r="CT8" s="726"/>
      <c r="CU8" s="726"/>
      <c r="CV8" s="727"/>
      <c r="CW8" s="725">
        <v>2070.3029999999999</v>
      </c>
      <c r="CX8" s="726"/>
      <c r="CY8" s="726"/>
      <c r="CZ8" s="726"/>
      <c r="DA8" s="727"/>
      <c r="DB8" s="725">
        <v>0</v>
      </c>
      <c r="DC8" s="726"/>
      <c r="DD8" s="726"/>
      <c r="DE8" s="726"/>
      <c r="DF8" s="727"/>
      <c r="DG8" s="725">
        <v>0</v>
      </c>
      <c r="DH8" s="726"/>
      <c r="DI8" s="726"/>
      <c r="DJ8" s="726"/>
      <c r="DK8" s="727"/>
      <c r="DL8" s="725">
        <v>0</v>
      </c>
      <c r="DM8" s="726"/>
      <c r="DN8" s="726"/>
      <c r="DO8" s="726"/>
      <c r="DP8" s="727"/>
      <c r="DQ8" s="725">
        <v>0</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98</v>
      </c>
      <c r="R9" s="733"/>
      <c r="S9" s="733"/>
      <c r="T9" s="733"/>
      <c r="U9" s="733"/>
      <c r="V9" s="733">
        <v>41</v>
      </c>
      <c r="W9" s="733"/>
      <c r="X9" s="733"/>
      <c r="Y9" s="733"/>
      <c r="Z9" s="733"/>
      <c r="AA9" s="733">
        <v>57</v>
      </c>
      <c r="AB9" s="733"/>
      <c r="AC9" s="733"/>
      <c r="AD9" s="733"/>
      <c r="AE9" s="734"/>
      <c r="AF9" s="735" t="s">
        <v>118</v>
      </c>
      <c r="AG9" s="736"/>
      <c r="AH9" s="736"/>
      <c r="AI9" s="736"/>
      <c r="AJ9" s="737"/>
      <c r="AK9" s="718">
        <v>0</v>
      </c>
      <c r="AL9" s="719"/>
      <c r="AM9" s="719"/>
      <c r="AN9" s="719"/>
      <c r="AO9" s="719"/>
      <c r="AP9" s="719">
        <v>0</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539</v>
      </c>
      <c r="BT9" s="723"/>
      <c r="BU9" s="723"/>
      <c r="BV9" s="723"/>
      <c r="BW9" s="723"/>
      <c r="BX9" s="723"/>
      <c r="BY9" s="723"/>
      <c r="BZ9" s="723"/>
      <c r="CA9" s="723"/>
      <c r="CB9" s="723"/>
      <c r="CC9" s="723"/>
      <c r="CD9" s="723"/>
      <c r="CE9" s="723"/>
      <c r="CF9" s="723"/>
      <c r="CG9" s="724"/>
      <c r="CH9" s="725">
        <v>233.84899999999999</v>
      </c>
      <c r="CI9" s="726"/>
      <c r="CJ9" s="726"/>
      <c r="CK9" s="726"/>
      <c r="CL9" s="727"/>
      <c r="CM9" s="725">
        <v>6794.8450000000003</v>
      </c>
      <c r="CN9" s="726"/>
      <c r="CO9" s="726"/>
      <c r="CP9" s="726"/>
      <c r="CQ9" s="727"/>
      <c r="CR9" s="725">
        <v>132</v>
      </c>
      <c r="CS9" s="726"/>
      <c r="CT9" s="726"/>
      <c r="CU9" s="726"/>
      <c r="CV9" s="727"/>
      <c r="CW9" s="725">
        <v>0</v>
      </c>
      <c r="CX9" s="726"/>
      <c r="CY9" s="726"/>
      <c r="CZ9" s="726"/>
      <c r="DA9" s="727"/>
      <c r="DB9" s="725">
        <v>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355</v>
      </c>
      <c r="R10" s="733"/>
      <c r="S10" s="733"/>
      <c r="T10" s="733"/>
      <c r="U10" s="733"/>
      <c r="V10" s="733">
        <v>352</v>
      </c>
      <c r="W10" s="733"/>
      <c r="X10" s="733"/>
      <c r="Y10" s="733"/>
      <c r="Z10" s="733"/>
      <c r="AA10" s="733">
        <v>3</v>
      </c>
      <c r="AB10" s="733"/>
      <c r="AC10" s="733"/>
      <c r="AD10" s="733"/>
      <c r="AE10" s="734"/>
      <c r="AF10" s="735">
        <v>3</v>
      </c>
      <c r="AG10" s="736"/>
      <c r="AH10" s="736"/>
      <c r="AI10" s="736"/>
      <c r="AJ10" s="737"/>
      <c r="AK10" s="718">
        <v>117</v>
      </c>
      <c r="AL10" s="719"/>
      <c r="AM10" s="719"/>
      <c r="AN10" s="719"/>
      <c r="AO10" s="719"/>
      <c r="AP10" s="719">
        <v>1735</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540</v>
      </c>
      <c r="BT10" s="723"/>
      <c r="BU10" s="723"/>
      <c r="BV10" s="723"/>
      <c r="BW10" s="723"/>
      <c r="BX10" s="723"/>
      <c r="BY10" s="723"/>
      <c r="BZ10" s="723"/>
      <c r="CA10" s="723"/>
      <c r="CB10" s="723"/>
      <c r="CC10" s="723"/>
      <c r="CD10" s="723"/>
      <c r="CE10" s="723"/>
      <c r="CF10" s="723"/>
      <c r="CG10" s="724"/>
      <c r="CH10" s="725">
        <v>8.4770000000000003</v>
      </c>
      <c r="CI10" s="726"/>
      <c r="CJ10" s="726"/>
      <c r="CK10" s="726"/>
      <c r="CL10" s="727"/>
      <c r="CM10" s="725">
        <v>1019.6420000000001</v>
      </c>
      <c r="CN10" s="726"/>
      <c r="CO10" s="726"/>
      <c r="CP10" s="726"/>
      <c r="CQ10" s="727"/>
      <c r="CR10" s="725">
        <v>277</v>
      </c>
      <c r="CS10" s="726"/>
      <c r="CT10" s="726"/>
      <c r="CU10" s="726"/>
      <c r="CV10" s="727"/>
      <c r="CW10" s="725">
        <v>0</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61</v>
      </c>
      <c r="R11" s="733"/>
      <c r="S11" s="733"/>
      <c r="T11" s="733"/>
      <c r="U11" s="733"/>
      <c r="V11" s="733">
        <v>58</v>
      </c>
      <c r="W11" s="733"/>
      <c r="X11" s="733"/>
      <c r="Y11" s="733"/>
      <c r="Z11" s="733"/>
      <c r="AA11" s="733">
        <v>3</v>
      </c>
      <c r="AB11" s="733"/>
      <c r="AC11" s="733"/>
      <c r="AD11" s="733"/>
      <c r="AE11" s="734"/>
      <c r="AF11" s="735" t="s">
        <v>118</v>
      </c>
      <c r="AG11" s="736"/>
      <c r="AH11" s="736"/>
      <c r="AI11" s="736"/>
      <c r="AJ11" s="737"/>
      <c r="AK11" s="718">
        <v>5</v>
      </c>
      <c r="AL11" s="719"/>
      <c r="AM11" s="719"/>
      <c r="AN11" s="719"/>
      <c r="AO11" s="719"/>
      <c r="AP11" s="719">
        <v>5750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541</v>
      </c>
      <c r="BT11" s="723"/>
      <c r="BU11" s="723"/>
      <c r="BV11" s="723"/>
      <c r="BW11" s="723"/>
      <c r="BX11" s="723"/>
      <c r="BY11" s="723"/>
      <c r="BZ11" s="723"/>
      <c r="CA11" s="723"/>
      <c r="CB11" s="723"/>
      <c r="CC11" s="723"/>
      <c r="CD11" s="723"/>
      <c r="CE11" s="723"/>
      <c r="CF11" s="723"/>
      <c r="CG11" s="724"/>
      <c r="CH11" s="725">
        <v>6.1840000000000002</v>
      </c>
      <c r="CI11" s="726"/>
      <c r="CJ11" s="726"/>
      <c r="CK11" s="726"/>
      <c r="CL11" s="727"/>
      <c r="CM11" s="725">
        <v>66.686000000000007</v>
      </c>
      <c r="CN11" s="726"/>
      <c r="CO11" s="726"/>
      <c r="CP11" s="726"/>
      <c r="CQ11" s="727"/>
      <c r="CR11" s="725">
        <v>7.5</v>
      </c>
      <c r="CS11" s="726"/>
      <c r="CT11" s="726"/>
      <c r="CU11" s="726"/>
      <c r="CV11" s="727"/>
      <c r="CW11" s="725">
        <v>363.64400000000001</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144</v>
      </c>
      <c r="R12" s="733"/>
      <c r="S12" s="733"/>
      <c r="T12" s="733"/>
      <c r="U12" s="733"/>
      <c r="V12" s="733">
        <v>144</v>
      </c>
      <c r="W12" s="733"/>
      <c r="X12" s="733"/>
      <c r="Y12" s="733"/>
      <c r="Z12" s="733"/>
      <c r="AA12" s="733">
        <v>0</v>
      </c>
      <c r="AB12" s="733"/>
      <c r="AC12" s="733"/>
      <c r="AD12" s="733"/>
      <c r="AE12" s="734"/>
      <c r="AF12" s="735">
        <v>1</v>
      </c>
      <c r="AG12" s="736"/>
      <c r="AH12" s="736"/>
      <c r="AI12" s="736"/>
      <c r="AJ12" s="737"/>
      <c r="AK12" s="718">
        <v>0</v>
      </c>
      <c r="AL12" s="719"/>
      <c r="AM12" s="719"/>
      <c r="AN12" s="719"/>
      <c r="AO12" s="719"/>
      <c r="AP12" s="719">
        <v>46</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542</v>
      </c>
      <c r="BT12" s="723"/>
      <c r="BU12" s="723"/>
      <c r="BV12" s="723"/>
      <c r="BW12" s="723"/>
      <c r="BX12" s="723"/>
      <c r="BY12" s="723"/>
      <c r="BZ12" s="723"/>
      <c r="CA12" s="723"/>
      <c r="CB12" s="723"/>
      <c r="CC12" s="723"/>
      <c r="CD12" s="723"/>
      <c r="CE12" s="723"/>
      <c r="CF12" s="723"/>
      <c r="CG12" s="724"/>
      <c r="CH12" s="725">
        <v>-1.9650000000000001</v>
      </c>
      <c r="CI12" s="726"/>
      <c r="CJ12" s="726"/>
      <c r="CK12" s="726"/>
      <c r="CL12" s="727"/>
      <c r="CM12" s="725">
        <v>743.62400000000002</v>
      </c>
      <c r="CN12" s="726"/>
      <c r="CO12" s="726"/>
      <c r="CP12" s="726"/>
      <c r="CQ12" s="727"/>
      <c r="CR12" s="725">
        <v>767.83</v>
      </c>
      <c r="CS12" s="726"/>
      <c r="CT12" s="726"/>
      <c r="CU12" s="726"/>
      <c r="CV12" s="727"/>
      <c r="CW12" s="725">
        <v>20.689</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84</v>
      </c>
      <c r="R13" s="733"/>
      <c r="S13" s="733"/>
      <c r="T13" s="733"/>
      <c r="U13" s="733"/>
      <c r="V13" s="733">
        <v>20</v>
      </c>
      <c r="W13" s="733"/>
      <c r="X13" s="733"/>
      <c r="Y13" s="733"/>
      <c r="Z13" s="733"/>
      <c r="AA13" s="733">
        <v>64</v>
      </c>
      <c r="AB13" s="733"/>
      <c r="AC13" s="733"/>
      <c r="AD13" s="733"/>
      <c r="AE13" s="734"/>
      <c r="AF13" s="735" t="s">
        <v>118</v>
      </c>
      <c r="AG13" s="736"/>
      <c r="AH13" s="736"/>
      <c r="AI13" s="736"/>
      <c r="AJ13" s="737"/>
      <c r="AK13" s="718">
        <v>0</v>
      </c>
      <c r="AL13" s="719"/>
      <c r="AM13" s="719"/>
      <c r="AN13" s="719"/>
      <c r="AO13" s="719"/>
      <c r="AP13" s="719">
        <v>38</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543</v>
      </c>
      <c r="BT13" s="723"/>
      <c r="BU13" s="723"/>
      <c r="BV13" s="723"/>
      <c r="BW13" s="723"/>
      <c r="BX13" s="723"/>
      <c r="BY13" s="723"/>
      <c r="BZ13" s="723"/>
      <c r="CA13" s="723"/>
      <c r="CB13" s="723"/>
      <c r="CC13" s="723"/>
      <c r="CD13" s="723"/>
      <c r="CE13" s="723"/>
      <c r="CF13" s="723"/>
      <c r="CG13" s="724"/>
      <c r="CH13" s="725">
        <v>-2.5459999999999998</v>
      </c>
      <c r="CI13" s="726"/>
      <c r="CJ13" s="726"/>
      <c r="CK13" s="726"/>
      <c r="CL13" s="727"/>
      <c r="CM13" s="725">
        <v>868.13499999999999</v>
      </c>
      <c r="CN13" s="726"/>
      <c r="CO13" s="726"/>
      <c r="CP13" s="726"/>
      <c r="CQ13" s="727"/>
      <c r="CR13" s="725">
        <v>100</v>
      </c>
      <c r="CS13" s="726"/>
      <c r="CT13" s="726"/>
      <c r="CU13" s="726"/>
      <c r="CV13" s="727"/>
      <c r="CW13" s="725">
        <v>0</v>
      </c>
      <c r="CX13" s="726"/>
      <c r="CY13" s="726"/>
      <c r="CZ13" s="726"/>
      <c r="DA13" s="727"/>
      <c r="DB13" s="725">
        <v>0</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217</v>
      </c>
      <c r="R14" s="733"/>
      <c r="S14" s="733"/>
      <c r="T14" s="733"/>
      <c r="U14" s="733"/>
      <c r="V14" s="733">
        <v>195</v>
      </c>
      <c r="W14" s="733"/>
      <c r="X14" s="733"/>
      <c r="Y14" s="733"/>
      <c r="Z14" s="733"/>
      <c r="AA14" s="733">
        <v>22</v>
      </c>
      <c r="AB14" s="733"/>
      <c r="AC14" s="733"/>
      <c r="AD14" s="733"/>
      <c r="AE14" s="734"/>
      <c r="AF14" s="735">
        <v>21</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544</v>
      </c>
      <c r="BT14" s="723"/>
      <c r="BU14" s="723"/>
      <c r="BV14" s="723"/>
      <c r="BW14" s="723"/>
      <c r="BX14" s="723"/>
      <c r="BY14" s="723"/>
      <c r="BZ14" s="723"/>
      <c r="CA14" s="723"/>
      <c r="CB14" s="723"/>
      <c r="CC14" s="723"/>
      <c r="CD14" s="723"/>
      <c r="CE14" s="723"/>
      <c r="CF14" s="723"/>
      <c r="CG14" s="724"/>
      <c r="CH14" s="725">
        <v>-4.7E-2</v>
      </c>
      <c r="CI14" s="726"/>
      <c r="CJ14" s="726"/>
      <c r="CK14" s="726"/>
      <c r="CL14" s="727"/>
      <c r="CM14" s="725">
        <v>22.794</v>
      </c>
      <c r="CN14" s="726"/>
      <c r="CO14" s="726"/>
      <c r="CP14" s="726"/>
      <c r="CQ14" s="727"/>
      <c r="CR14" s="725">
        <v>10</v>
      </c>
      <c r="CS14" s="726"/>
      <c r="CT14" s="726"/>
      <c r="CU14" s="726"/>
      <c r="CV14" s="727"/>
      <c r="CW14" s="725">
        <v>0</v>
      </c>
      <c r="CX14" s="726"/>
      <c r="CY14" s="726"/>
      <c r="CZ14" s="726"/>
      <c r="DA14" s="727"/>
      <c r="DB14" s="725">
        <v>0</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554</v>
      </c>
      <c r="R15" s="733"/>
      <c r="S15" s="733"/>
      <c r="T15" s="733"/>
      <c r="U15" s="733"/>
      <c r="V15" s="733">
        <v>35</v>
      </c>
      <c r="W15" s="733"/>
      <c r="X15" s="733"/>
      <c r="Y15" s="733"/>
      <c r="Z15" s="733"/>
      <c r="AA15" s="733">
        <v>519</v>
      </c>
      <c r="AB15" s="733"/>
      <c r="AC15" s="733"/>
      <c r="AD15" s="733"/>
      <c r="AE15" s="734"/>
      <c r="AF15" s="735" t="s">
        <v>118</v>
      </c>
      <c r="AG15" s="736"/>
      <c r="AH15" s="736"/>
      <c r="AI15" s="736"/>
      <c r="AJ15" s="737"/>
      <c r="AK15" s="718">
        <v>0</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545</v>
      </c>
      <c r="BT15" s="723"/>
      <c r="BU15" s="723"/>
      <c r="BV15" s="723"/>
      <c r="BW15" s="723"/>
      <c r="BX15" s="723"/>
      <c r="BY15" s="723"/>
      <c r="BZ15" s="723"/>
      <c r="CA15" s="723"/>
      <c r="CB15" s="723"/>
      <c r="CC15" s="723"/>
      <c r="CD15" s="723"/>
      <c r="CE15" s="723"/>
      <c r="CF15" s="723"/>
      <c r="CG15" s="724"/>
      <c r="CH15" s="725">
        <v>-21.111000000000001</v>
      </c>
      <c r="CI15" s="726"/>
      <c r="CJ15" s="726"/>
      <c r="CK15" s="726"/>
      <c r="CL15" s="727"/>
      <c r="CM15" s="725">
        <v>638.30499999999995</v>
      </c>
      <c r="CN15" s="726"/>
      <c r="CO15" s="726"/>
      <c r="CP15" s="726"/>
      <c r="CQ15" s="727"/>
      <c r="CR15" s="725">
        <v>15</v>
      </c>
      <c r="CS15" s="726"/>
      <c r="CT15" s="726"/>
      <c r="CU15" s="726"/>
      <c r="CV15" s="727"/>
      <c r="CW15" s="725">
        <v>0</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69883</v>
      </c>
      <c r="R16" s="733"/>
      <c r="S16" s="733"/>
      <c r="T16" s="733"/>
      <c r="U16" s="733"/>
      <c r="V16" s="733">
        <v>69883</v>
      </c>
      <c r="W16" s="733"/>
      <c r="X16" s="733"/>
      <c r="Y16" s="733"/>
      <c r="Z16" s="733"/>
      <c r="AA16" s="733">
        <v>0</v>
      </c>
      <c r="AB16" s="733"/>
      <c r="AC16" s="733"/>
      <c r="AD16" s="733"/>
      <c r="AE16" s="734"/>
      <c r="AF16" s="735">
        <v>0</v>
      </c>
      <c r="AG16" s="736"/>
      <c r="AH16" s="736"/>
      <c r="AI16" s="736"/>
      <c r="AJ16" s="737"/>
      <c r="AK16" s="718">
        <v>10670</v>
      </c>
      <c r="AL16" s="719"/>
      <c r="AM16" s="719"/>
      <c r="AN16" s="719"/>
      <c r="AO16" s="719"/>
      <c r="AP16" s="719">
        <v>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546</v>
      </c>
      <c r="BT16" s="723"/>
      <c r="BU16" s="723"/>
      <c r="BV16" s="723"/>
      <c r="BW16" s="723"/>
      <c r="BX16" s="723"/>
      <c r="BY16" s="723"/>
      <c r="BZ16" s="723"/>
      <c r="CA16" s="723"/>
      <c r="CB16" s="723"/>
      <c r="CC16" s="723"/>
      <c r="CD16" s="723"/>
      <c r="CE16" s="723"/>
      <c r="CF16" s="723"/>
      <c r="CG16" s="724"/>
      <c r="CH16" s="725">
        <v>3.5059999999999998</v>
      </c>
      <c r="CI16" s="726"/>
      <c r="CJ16" s="726"/>
      <c r="CK16" s="726"/>
      <c r="CL16" s="727"/>
      <c r="CM16" s="725">
        <v>272.62900000000002</v>
      </c>
      <c r="CN16" s="726"/>
      <c r="CO16" s="726"/>
      <c r="CP16" s="726"/>
      <c r="CQ16" s="727"/>
      <c r="CR16" s="725">
        <v>100</v>
      </c>
      <c r="CS16" s="726"/>
      <c r="CT16" s="726"/>
      <c r="CU16" s="726"/>
      <c r="CV16" s="727"/>
      <c r="CW16" s="725">
        <v>50.267000000000003</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2"/>
    </row>
    <row r="17" spans="1:131" s="213" customFormat="1" ht="26.25" customHeight="1" x14ac:dyDescent="0.2">
      <c r="A17" s="216">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547</v>
      </c>
      <c r="BT17" s="723"/>
      <c r="BU17" s="723"/>
      <c r="BV17" s="723"/>
      <c r="BW17" s="723"/>
      <c r="BX17" s="723"/>
      <c r="BY17" s="723"/>
      <c r="BZ17" s="723"/>
      <c r="CA17" s="723"/>
      <c r="CB17" s="723"/>
      <c r="CC17" s="723"/>
      <c r="CD17" s="723"/>
      <c r="CE17" s="723"/>
      <c r="CF17" s="723"/>
      <c r="CG17" s="724"/>
      <c r="CH17" s="725">
        <v>-12.031000000000001</v>
      </c>
      <c r="CI17" s="726"/>
      <c r="CJ17" s="726"/>
      <c r="CK17" s="726"/>
      <c r="CL17" s="727"/>
      <c r="CM17" s="725">
        <v>3350.04</v>
      </c>
      <c r="CN17" s="726"/>
      <c r="CO17" s="726"/>
      <c r="CP17" s="726"/>
      <c r="CQ17" s="727"/>
      <c r="CR17" s="725">
        <v>1694.98</v>
      </c>
      <c r="CS17" s="726"/>
      <c r="CT17" s="726"/>
      <c r="CU17" s="726"/>
      <c r="CV17" s="727"/>
      <c r="CW17" s="725">
        <v>220.036</v>
      </c>
      <c r="CX17" s="726"/>
      <c r="CY17" s="726"/>
      <c r="CZ17" s="726"/>
      <c r="DA17" s="727"/>
      <c r="DB17" s="725">
        <v>5018.4719999999998</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548</v>
      </c>
      <c r="BT18" s="723"/>
      <c r="BU18" s="723"/>
      <c r="BV18" s="723"/>
      <c r="BW18" s="723"/>
      <c r="BX18" s="723"/>
      <c r="BY18" s="723"/>
      <c r="BZ18" s="723"/>
      <c r="CA18" s="723"/>
      <c r="CB18" s="723"/>
      <c r="CC18" s="723"/>
      <c r="CD18" s="723"/>
      <c r="CE18" s="723"/>
      <c r="CF18" s="723"/>
      <c r="CG18" s="724"/>
      <c r="CH18" s="725">
        <v>-0.67200000000000004</v>
      </c>
      <c r="CI18" s="726"/>
      <c r="CJ18" s="726"/>
      <c r="CK18" s="726"/>
      <c r="CL18" s="727"/>
      <c r="CM18" s="725">
        <v>573.96400000000006</v>
      </c>
      <c r="CN18" s="726"/>
      <c r="CO18" s="726"/>
      <c r="CP18" s="726"/>
      <c r="CQ18" s="727"/>
      <c r="CR18" s="725">
        <v>360.96499999999997</v>
      </c>
      <c r="CS18" s="726"/>
      <c r="CT18" s="726"/>
      <c r="CU18" s="726"/>
      <c r="CV18" s="727"/>
      <c r="CW18" s="725">
        <v>0</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549</v>
      </c>
      <c r="BT19" s="723"/>
      <c r="BU19" s="723"/>
      <c r="BV19" s="723"/>
      <c r="BW19" s="723"/>
      <c r="BX19" s="723"/>
      <c r="BY19" s="723"/>
      <c r="BZ19" s="723"/>
      <c r="CA19" s="723"/>
      <c r="CB19" s="723"/>
      <c r="CC19" s="723"/>
      <c r="CD19" s="723"/>
      <c r="CE19" s="723"/>
      <c r="CF19" s="723"/>
      <c r="CG19" s="724"/>
      <c r="CH19" s="725">
        <v>14.759</v>
      </c>
      <c r="CI19" s="726"/>
      <c r="CJ19" s="726"/>
      <c r="CK19" s="726"/>
      <c r="CL19" s="727"/>
      <c r="CM19" s="725">
        <v>112.526</v>
      </c>
      <c r="CN19" s="726"/>
      <c r="CO19" s="726"/>
      <c r="CP19" s="726"/>
      <c r="CQ19" s="727"/>
      <c r="CR19" s="725">
        <v>30</v>
      </c>
      <c r="CS19" s="726"/>
      <c r="CT19" s="726"/>
      <c r="CU19" s="726"/>
      <c r="CV19" s="727"/>
      <c r="CW19" s="725">
        <v>0</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550</v>
      </c>
      <c r="BT20" s="723"/>
      <c r="BU20" s="723"/>
      <c r="BV20" s="723"/>
      <c r="BW20" s="723"/>
      <c r="BX20" s="723"/>
      <c r="BY20" s="723"/>
      <c r="BZ20" s="723"/>
      <c r="CA20" s="723"/>
      <c r="CB20" s="723"/>
      <c r="CC20" s="723"/>
      <c r="CD20" s="723"/>
      <c r="CE20" s="723"/>
      <c r="CF20" s="723"/>
      <c r="CG20" s="724"/>
      <c r="CH20" s="725">
        <v>1.208</v>
      </c>
      <c r="CI20" s="726"/>
      <c r="CJ20" s="726"/>
      <c r="CK20" s="726"/>
      <c r="CL20" s="727"/>
      <c r="CM20" s="725">
        <v>960.90899999999999</v>
      </c>
      <c r="CN20" s="726"/>
      <c r="CO20" s="726"/>
      <c r="CP20" s="726"/>
      <c r="CQ20" s="727"/>
      <c r="CR20" s="725">
        <v>460</v>
      </c>
      <c r="CS20" s="726"/>
      <c r="CT20" s="726"/>
      <c r="CU20" s="726"/>
      <c r="CV20" s="727"/>
      <c r="CW20" s="725">
        <v>0</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551</v>
      </c>
      <c r="BT21" s="723"/>
      <c r="BU21" s="723"/>
      <c r="BV21" s="723"/>
      <c r="BW21" s="723"/>
      <c r="BX21" s="723"/>
      <c r="BY21" s="723"/>
      <c r="BZ21" s="723"/>
      <c r="CA21" s="723"/>
      <c r="CB21" s="723"/>
      <c r="CC21" s="723"/>
      <c r="CD21" s="723"/>
      <c r="CE21" s="723"/>
      <c r="CF21" s="723"/>
      <c r="CG21" s="724"/>
      <c r="CH21" s="725">
        <v>0.13200000000000001</v>
      </c>
      <c r="CI21" s="726"/>
      <c r="CJ21" s="726"/>
      <c r="CK21" s="726"/>
      <c r="CL21" s="727"/>
      <c r="CM21" s="725">
        <v>568.66700000000003</v>
      </c>
      <c r="CN21" s="726"/>
      <c r="CO21" s="726"/>
      <c r="CP21" s="726"/>
      <c r="CQ21" s="727"/>
      <c r="CR21" s="725">
        <v>268</v>
      </c>
      <c r="CS21" s="726"/>
      <c r="CT21" s="726"/>
      <c r="CU21" s="726"/>
      <c r="CV21" s="727"/>
      <c r="CW21" s="725">
        <v>0</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6">
        <v>16</v>
      </c>
      <c r="BR22" s="217"/>
      <c r="BS22" s="722" t="s">
        <v>552</v>
      </c>
      <c r="BT22" s="723"/>
      <c r="BU22" s="723"/>
      <c r="BV22" s="723"/>
      <c r="BW22" s="723"/>
      <c r="BX22" s="723"/>
      <c r="BY22" s="723"/>
      <c r="BZ22" s="723"/>
      <c r="CA22" s="723"/>
      <c r="CB22" s="723"/>
      <c r="CC22" s="723"/>
      <c r="CD22" s="723"/>
      <c r="CE22" s="723"/>
      <c r="CF22" s="723"/>
      <c r="CG22" s="724"/>
      <c r="CH22" s="725">
        <v>-5.7000000000000002E-2</v>
      </c>
      <c r="CI22" s="726"/>
      <c r="CJ22" s="726"/>
      <c r="CK22" s="726"/>
      <c r="CL22" s="727"/>
      <c r="CM22" s="725">
        <v>773.51400000000001</v>
      </c>
      <c r="CN22" s="726"/>
      <c r="CO22" s="726"/>
      <c r="CP22" s="726"/>
      <c r="CQ22" s="727"/>
      <c r="CR22" s="725">
        <v>384.50599999999997</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2"/>
    </row>
    <row r="23" spans="1:131" s="213" customFormat="1" ht="26.25" customHeight="1" thickBot="1" x14ac:dyDescent="0.25">
      <c r="A23" s="218" t="s">
        <v>365</v>
      </c>
      <c r="B23" s="738" t="s">
        <v>366</v>
      </c>
      <c r="C23" s="739"/>
      <c r="D23" s="739"/>
      <c r="E23" s="739"/>
      <c r="F23" s="739"/>
      <c r="G23" s="739"/>
      <c r="H23" s="739"/>
      <c r="I23" s="739"/>
      <c r="J23" s="739"/>
      <c r="K23" s="739"/>
      <c r="L23" s="739"/>
      <c r="M23" s="739"/>
      <c r="N23" s="739"/>
      <c r="O23" s="739"/>
      <c r="P23" s="740"/>
      <c r="Q23" s="741">
        <v>772777</v>
      </c>
      <c r="R23" s="742"/>
      <c r="S23" s="742"/>
      <c r="T23" s="742"/>
      <c r="U23" s="742"/>
      <c r="V23" s="742">
        <v>755490</v>
      </c>
      <c r="W23" s="742"/>
      <c r="X23" s="742"/>
      <c r="Y23" s="742"/>
      <c r="Z23" s="742"/>
      <c r="AA23" s="742">
        <v>17287</v>
      </c>
      <c r="AB23" s="742"/>
      <c r="AC23" s="742"/>
      <c r="AD23" s="742"/>
      <c r="AE23" s="743"/>
      <c r="AF23" s="744">
        <v>1159</v>
      </c>
      <c r="AG23" s="742"/>
      <c r="AH23" s="742"/>
      <c r="AI23" s="742"/>
      <c r="AJ23" s="745"/>
      <c r="AK23" s="746"/>
      <c r="AL23" s="747"/>
      <c r="AM23" s="747"/>
      <c r="AN23" s="747"/>
      <c r="AO23" s="747"/>
      <c r="AP23" s="742">
        <v>1233884</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553</v>
      </c>
      <c r="BT23" s="723"/>
      <c r="BU23" s="723"/>
      <c r="BV23" s="723"/>
      <c r="BW23" s="723"/>
      <c r="BX23" s="723"/>
      <c r="BY23" s="723"/>
      <c r="BZ23" s="723"/>
      <c r="CA23" s="723"/>
      <c r="CB23" s="723"/>
      <c r="CC23" s="723"/>
      <c r="CD23" s="723"/>
      <c r="CE23" s="723"/>
      <c r="CF23" s="723"/>
      <c r="CG23" s="724"/>
      <c r="CH23" s="725">
        <v>-0.76400000000000001</v>
      </c>
      <c r="CI23" s="726"/>
      <c r="CJ23" s="726"/>
      <c r="CK23" s="726"/>
      <c r="CL23" s="727"/>
      <c r="CM23" s="725">
        <v>900.80799999999999</v>
      </c>
      <c r="CN23" s="726"/>
      <c r="CO23" s="726"/>
      <c r="CP23" s="726"/>
      <c r="CQ23" s="727"/>
      <c r="CR23" s="725">
        <v>443.33300000000003</v>
      </c>
      <c r="CS23" s="726"/>
      <c r="CT23" s="726"/>
      <c r="CU23" s="726"/>
      <c r="CV23" s="727"/>
      <c r="CW23" s="725">
        <v>0</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2"/>
    </row>
    <row r="24" spans="1:131" s="213" customFormat="1" ht="26.25" customHeight="1" x14ac:dyDescent="0.2">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554</v>
      </c>
      <c r="BT24" s="723"/>
      <c r="BU24" s="723"/>
      <c r="BV24" s="723"/>
      <c r="BW24" s="723"/>
      <c r="BX24" s="723"/>
      <c r="BY24" s="723"/>
      <c r="BZ24" s="723"/>
      <c r="CA24" s="723"/>
      <c r="CB24" s="723"/>
      <c r="CC24" s="723"/>
      <c r="CD24" s="723"/>
      <c r="CE24" s="723"/>
      <c r="CF24" s="723"/>
      <c r="CG24" s="724"/>
      <c r="CH24" s="725">
        <v>-30.931000000000001</v>
      </c>
      <c r="CI24" s="726"/>
      <c r="CJ24" s="726"/>
      <c r="CK24" s="726"/>
      <c r="CL24" s="727"/>
      <c r="CM24" s="725">
        <v>747.76400000000001</v>
      </c>
      <c r="CN24" s="726"/>
      <c r="CO24" s="726"/>
      <c r="CP24" s="726"/>
      <c r="CQ24" s="727"/>
      <c r="CR24" s="725">
        <v>349.28500000000003</v>
      </c>
      <c r="CS24" s="726"/>
      <c r="CT24" s="726"/>
      <c r="CU24" s="726"/>
      <c r="CV24" s="727"/>
      <c r="CW24" s="725">
        <v>0</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2"/>
    </row>
    <row r="25" spans="1:131" ht="26.25" customHeight="1" thickBot="1" x14ac:dyDescent="0.25">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555</v>
      </c>
      <c r="BT25" s="723"/>
      <c r="BU25" s="723"/>
      <c r="BV25" s="723"/>
      <c r="BW25" s="723"/>
      <c r="BX25" s="723"/>
      <c r="BY25" s="723"/>
      <c r="BZ25" s="723"/>
      <c r="CA25" s="723"/>
      <c r="CB25" s="723"/>
      <c r="CC25" s="723"/>
      <c r="CD25" s="723"/>
      <c r="CE25" s="723"/>
      <c r="CF25" s="723"/>
      <c r="CG25" s="724"/>
      <c r="CH25" s="725">
        <v>8.9999999999999993E-3</v>
      </c>
      <c r="CI25" s="726"/>
      <c r="CJ25" s="726"/>
      <c r="CK25" s="726"/>
      <c r="CL25" s="727"/>
      <c r="CM25" s="725">
        <v>321.65800000000002</v>
      </c>
      <c r="CN25" s="726"/>
      <c r="CO25" s="726"/>
      <c r="CP25" s="726"/>
      <c r="CQ25" s="727"/>
      <c r="CR25" s="725">
        <v>150.37799999999999</v>
      </c>
      <c r="CS25" s="726"/>
      <c r="CT25" s="726"/>
      <c r="CU25" s="726"/>
      <c r="CV25" s="727"/>
      <c r="CW25" s="725">
        <v>0</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19"/>
      <c r="BP26" s="219"/>
      <c r="BQ26" s="216">
        <v>20</v>
      </c>
      <c r="BR26" s="217"/>
      <c r="BS26" s="722" t="s">
        <v>556</v>
      </c>
      <c r="BT26" s="723"/>
      <c r="BU26" s="723"/>
      <c r="BV26" s="723"/>
      <c r="BW26" s="723"/>
      <c r="BX26" s="723"/>
      <c r="BY26" s="723"/>
      <c r="BZ26" s="723"/>
      <c r="CA26" s="723"/>
      <c r="CB26" s="723"/>
      <c r="CC26" s="723"/>
      <c r="CD26" s="723"/>
      <c r="CE26" s="723"/>
      <c r="CF26" s="723"/>
      <c r="CG26" s="724"/>
      <c r="CH26" s="725">
        <v>0.122</v>
      </c>
      <c r="CI26" s="726"/>
      <c r="CJ26" s="726"/>
      <c r="CK26" s="726"/>
      <c r="CL26" s="727"/>
      <c r="CM26" s="725">
        <v>555.02200000000005</v>
      </c>
      <c r="CN26" s="726"/>
      <c r="CO26" s="726"/>
      <c r="CP26" s="726"/>
      <c r="CQ26" s="727"/>
      <c r="CR26" s="725">
        <v>255</v>
      </c>
      <c r="CS26" s="726"/>
      <c r="CT26" s="726"/>
      <c r="CU26" s="726"/>
      <c r="CV26" s="727"/>
      <c r="CW26" s="725">
        <v>0</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557</v>
      </c>
      <c r="BT27" s="723"/>
      <c r="BU27" s="723"/>
      <c r="BV27" s="723"/>
      <c r="BW27" s="723"/>
      <c r="BX27" s="723"/>
      <c r="BY27" s="723"/>
      <c r="BZ27" s="723"/>
      <c r="CA27" s="723"/>
      <c r="CB27" s="723"/>
      <c r="CC27" s="723"/>
      <c r="CD27" s="723"/>
      <c r="CE27" s="723"/>
      <c r="CF27" s="723"/>
      <c r="CG27" s="724"/>
      <c r="CH27" s="725">
        <v>-5.4459999999999997</v>
      </c>
      <c r="CI27" s="726"/>
      <c r="CJ27" s="726"/>
      <c r="CK27" s="726"/>
      <c r="CL27" s="727"/>
      <c r="CM27" s="725">
        <v>371.01400000000001</v>
      </c>
      <c r="CN27" s="726"/>
      <c r="CO27" s="726"/>
      <c r="CP27" s="726"/>
      <c r="CQ27" s="727"/>
      <c r="CR27" s="725">
        <v>376.7</v>
      </c>
      <c r="CS27" s="726"/>
      <c r="CT27" s="726"/>
      <c r="CU27" s="726"/>
      <c r="CV27" s="727"/>
      <c r="CW27" s="725">
        <v>17.030999999999999</v>
      </c>
      <c r="CX27" s="726"/>
      <c r="CY27" s="726"/>
      <c r="CZ27" s="726"/>
      <c r="DA27" s="727"/>
      <c r="DB27" s="725">
        <v>16.905999999999999</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2">
      <c r="A28" s="220">
        <v>1</v>
      </c>
      <c r="B28" s="698" t="s">
        <v>377</v>
      </c>
      <c r="C28" s="699"/>
      <c r="D28" s="699"/>
      <c r="E28" s="699"/>
      <c r="F28" s="699"/>
      <c r="G28" s="699"/>
      <c r="H28" s="699"/>
      <c r="I28" s="699"/>
      <c r="J28" s="699"/>
      <c r="K28" s="699"/>
      <c r="L28" s="699"/>
      <c r="M28" s="699"/>
      <c r="N28" s="699"/>
      <c r="O28" s="699"/>
      <c r="P28" s="700"/>
      <c r="Q28" s="779">
        <v>150744</v>
      </c>
      <c r="R28" s="780"/>
      <c r="S28" s="780"/>
      <c r="T28" s="780"/>
      <c r="U28" s="780"/>
      <c r="V28" s="780">
        <v>147905</v>
      </c>
      <c r="W28" s="780"/>
      <c r="X28" s="780"/>
      <c r="Y28" s="780"/>
      <c r="Z28" s="780"/>
      <c r="AA28" s="780">
        <v>2839</v>
      </c>
      <c r="AB28" s="780"/>
      <c r="AC28" s="780"/>
      <c r="AD28" s="780"/>
      <c r="AE28" s="781"/>
      <c r="AF28" s="782">
        <v>2839</v>
      </c>
      <c r="AG28" s="780"/>
      <c r="AH28" s="780"/>
      <c r="AI28" s="780"/>
      <c r="AJ28" s="783"/>
      <c r="AK28" s="784">
        <v>8813</v>
      </c>
      <c r="AL28" s="785"/>
      <c r="AM28" s="785"/>
      <c r="AN28" s="785"/>
      <c r="AO28" s="785"/>
      <c r="AP28" s="785" t="s">
        <v>473</v>
      </c>
      <c r="AQ28" s="785"/>
      <c r="AR28" s="785"/>
      <c r="AS28" s="785"/>
      <c r="AT28" s="785"/>
      <c r="AU28" s="785" t="s">
        <v>473</v>
      </c>
      <c r="AV28" s="785"/>
      <c r="AW28" s="785"/>
      <c r="AX28" s="785"/>
      <c r="AY28" s="785"/>
      <c r="AZ28" s="786" t="s">
        <v>473</v>
      </c>
      <c r="BA28" s="786"/>
      <c r="BB28" s="786"/>
      <c r="BC28" s="786"/>
      <c r="BD28" s="786"/>
      <c r="BE28" s="777"/>
      <c r="BF28" s="777"/>
      <c r="BG28" s="777"/>
      <c r="BH28" s="777"/>
      <c r="BI28" s="778"/>
      <c r="BJ28" s="210"/>
      <c r="BK28" s="210"/>
      <c r="BL28" s="210"/>
      <c r="BM28" s="210"/>
      <c r="BN28" s="210"/>
      <c r="BO28" s="219"/>
      <c r="BP28" s="219"/>
      <c r="BQ28" s="216">
        <v>22</v>
      </c>
      <c r="BR28" s="217"/>
      <c r="BS28" s="722" t="s">
        <v>558</v>
      </c>
      <c r="BT28" s="723"/>
      <c r="BU28" s="723"/>
      <c r="BV28" s="723"/>
      <c r="BW28" s="723"/>
      <c r="BX28" s="723"/>
      <c r="BY28" s="723"/>
      <c r="BZ28" s="723"/>
      <c r="CA28" s="723"/>
      <c r="CB28" s="723"/>
      <c r="CC28" s="723"/>
      <c r="CD28" s="723"/>
      <c r="CE28" s="723"/>
      <c r="CF28" s="723"/>
      <c r="CG28" s="724"/>
      <c r="CH28" s="725">
        <v>40.267000000000003</v>
      </c>
      <c r="CI28" s="726"/>
      <c r="CJ28" s="726"/>
      <c r="CK28" s="726"/>
      <c r="CL28" s="727"/>
      <c r="CM28" s="725">
        <v>799.74599999999998</v>
      </c>
      <c r="CN28" s="726"/>
      <c r="CO28" s="726"/>
      <c r="CP28" s="726"/>
      <c r="CQ28" s="727"/>
      <c r="CR28" s="725">
        <v>1</v>
      </c>
      <c r="CS28" s="726"/>
      <c r="CT28" s="726"/>
      <c r="CU28" s="726"/>
      <c r="CV28" s="727"/>
      <c r="CW28" s="725">
        <v>168.71199999999999</v>
      </c>
      <c r="CX28" s="726"/>
      <c r="CY28" s="726"/>
      <c r="CZ28" s="726"/>
      <c r="DA28" s="727"/>
      <c r="DB28" s="725">
        <v>1351.971</v>
      </c>
      <c r="DC28" s="726"/>
      <c r="DD28" s="726"/>
      <c r="DE28" s="726"/>
      <c r="DF28" s="727"/>
      <c r="DG28" s="725">
        <v>0</v>
      </c>
      <c r="DH28" s="726"/>
      <c r="DI28" s="726"/>
      <c r="DJ28" s="726"/>
      <c r="DK28" s="727"/>
      <c r="DL28" s="725">
        <v>2220.0529999999999</v>
      </c>
      <c r="DM28" s="726"/>
      <c r="DN28" s="726"/>
      <c r="DO28" s="726"/>
      <c r="DP28" s="727"/>
      <c r="DQ28" s="725">
        <v>0</v>
      </c>
      <c r="DR28" s="726"/>
      <c r="DS28" s="726"/>
      <c r="DT28" s="726"/>
      <c r="DU28" s="727"/>
      <c r="DV28" s="722"/>
      <c r="DW28" s="723"/>
      <c r="DX28" s="723"/>
      <c r="DY28" s="723"/>
      <c r="DZ28" s="728"/>
      <c r="EA28" s="208"/>
    </row>
    <row r="29" spans="1:131" ht="26.25" customHeight="1" x14ac:dyDescent="0.2">
      <c r="A29" s="220">
        <v>2</v>
      </c>
      <c r="B29" s="729" t="s">
        <v>378</v>
      </c>
      <c r="C29" s="730"/>
      <c r="D29" s="730"/>
      <c r="E29" s="730"/>
      <c r="F29" s="730"/>
      <c r="G29" s="730"/>
      <c r="H29" s="730"/>
      <c r="I29" s="730"/>
      <c r="J29" s="730"/>
      <c r="K29" s="730"/>
      <c r="L29" s="730"/>
      <c r="M29" s="730"/>
      <c r="N29" s="730"/>
      <c r="O29" s="730"/>
      <c r="P29" s="731"/>
      <c r="Q29" s="732">
        <v>5274</v>
      </c>
      <c r="R29" s="733"/>
      <c r="S29" s="733"/>
      <c r="T29" s="733"/>
      <c r="U29" s="733"/>
      <c r="V29" s="733">
        <v>5104</v>
      </c>
      <c r="W29" s="733"/>
      <c r="X29" s="733"/>
      <c r="Y29" s="733"/>
      <c r="Z29" s="733"/>
      <c r="AA29" s="733">
        <v>170</v>
      </c>
      <c r="AB29" s="733"/>
      <c r="AC29" s="733"/>
      <c r="AD29" s="733"/>
      <c r="AE29" s="734"/>
      <c r="AF29" s="775">
        <v>266</v>
      </c>
      <c r="AG29" s="733"/>
      <c r="AH29" s="733"/>
      <c r="AI29" s="733"/>
      <c r="AJ29" s="776"/>
      <c r="AK29" s="791">
        <v>221</v>
      </c>
      <c r="AL29" s="787"/>
      <c r="AM29" s="787"/>
      <c r="AN29" s="787"/>
      <c r="AO29" s="787"/>
      <c r="AP29" s="787">
        <v>3450</v>
      </c>
      <c r="AQ29" s="787"/>
      <c r="AR29" s="787"/>
      <c r="AS29" s="787"/>
      <c r="AT29" s="787"/>
      <c r="AU29" s="787" t="s">
        <v>473</v>
      </c>
      <c r="AV29" s="787"/>
      <c r="AW29" s="787"/>
      <c r="AX29" s="787"/>
      <c r="AY29" s="787"/>
      <c r="AZ29" s="788" t="s">
        <v>473</v>
      </c>
      <c r="BA29" s="788"/>
      <c r="BB29" s="788"/>
      <c r="BC29" s="788"/>
      <c r="BD29" s="788"/>
      <c r="BE29" s="789" t="s">
        <v>379</v>
      </c>
      <c r="BF29" s="789"/>
      <c r="BG29" s="789"/>
      <c r="BH29" s="789"/>
      <c r="BI29" s="790"/>
      <c r="BJ29" s="210"/>
      <c r="BK29" s="210"/>
      <c r="BL29" s="210"/>
      <c r="BM29" s="210"/>
      <c r="BN29" s="210"/>
      <c r="BO29" s="219"/>
      <c r="BP29" s="219"/>
      <c r="BQ29" s="216">
        <v>23</v>
      </c>
      <c r="BR29" s="217"/>
      <c r="BS29" s="722" t="s">
        <v>559</v>
      </c>
      <c r="BT29" s="723"/>
      <c r="BU29" s="723"/>
      <c r="BV29" s="723"/>
      <c r="BW29" s="723"/>
      <c r="BX29" s="723"/>
      <c r="BY29" s="723"/>
      <c r="BZ29" s="723"/>
      <c r="CA29" s="723"/>
      <c r="CB29" s="723"/>
      <c r="CC29" s="723"/>
      <c r="CD29" s="723"/>
      <c r="CE29" s="723"/>
      <c r="CF29" s="723"/>
      <c r="CG29" s="724"/>
      <c r="CH29" s="725">
        <v>18.033999999999999</v>
      </c>
      <c r="CI29" s="726"/>
      <c r="CJ29" s="726"/>
      <c r="CK29" s="726"/>
      <c r="CL29" s="727"/>
      <c r="CM29" s="725">
        <v>94.391000000000005</v>
      </c>
      <c r="CN29" s="726"/>
      <c r="CO29" s="726"/>
      <c r="CP29" s="726"/>
      <c r="CQ29" s="727"/>
      <c r="CR29" s="725">
        <v>50</v>
      </c>
      <c r="CS29" s="726"/>
      <c r="CT29" s="726"/>
      <c r="CU29" s="726"/>
      <c r="CV29" s="727"/>
      <c r="CW29" s="725">
        <v>0</v>
      </c>
      <c r="CX29" s="726"/>
      <c r="CY29" s="726"/>
      <c r="CZ29" s="726"/>
      <c r="DA29" s="727"/>
      <c r="DB29" s="725">
        <v>0</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2">
      <c r="A30" s="220">
        <v>3</v>
      </c>
      <c r="B30" s="729" t="s">
        <v>380</v>
      </c>
      <c r="C30" s="730"/>
      <c r="D30" s="730"/>
      <c r="E30" s="730"/>
      <c r="F30" s="730"/>
      <c r="G30" s="730"/>
      <c r="H30" s="730"/>
      <c r="I30" s="730"/>
      <c r="J30" s="730"/>
      <c r="K30" s="730"/>
      <c r="L30" s="730"/>
      <c r="M30" s="730"/>
      <c r="N30" s="730"/>
      <c r="O30" s="730"/>
      <c r="P30" s="731"/>
      <c r="Q30" s="732">
        <v>1025</v>
      </c>
      <c r="R30" s="733"/>
      <c r="S30" s="733"/>
      <c r="T30" s="733"/>
      <c r="U30" s="733"/>
      <c r="V30" s="733">
        <v>841</v>
      </c>
      <c r="W30" s="733"/>
      <c r="X30" s="733"/>
      <c r="Y30" s="733"/>
      <c r="Z30" s="733"/>
      <c r="AA30" s="733">
        <v>184</v>
      </c>
      <c r="AB30" s="733"/>
      <c r="AC30" s="733"/>
      <c r="AD30" s="733"/>
      <c r="AE30" s="734"/>
      <c r="AF30" s="775">
        <v>764</v>
      </c>
      <c r="AG30" s="733"/>
      <c r="AH30" s="733"/>
      <c r="AI30" s="733"/>
      <c r="AJ30" s="776"/>
      <c r="AK30" s="791">
        <v>12</v>
      </c>
      <c r="AL30" s="787"/>
      <c r="AM30" s="787"/>
      <c r="AN30" s="787"/>
      <c r="AO30" s="787"/>
      <c r="AP30" s="787">
        <v>1398</v>
      </c>
      <c r="AQ30" s="787"/>
      <c r="AR30" s="787"/>
      <c r="AS30" s="787"/>
      <c r="AT30" s="787"/>
      <c r="AU30" s="787">
        <v>924</v>
      </c>
      <c r="AV30" s="787"/>
      <c r="AW30" s="787"/>
      <c r="AX30" s="787"/>
      <c r="AY30" s="787"/>
      <c r="AZ30" s="788" t="s">
        <v>473</v>
      </c>
      <c r="BA30" s="788"/>
      <c r="BB30" s="788"/>
      <c r="BC30" s="788"/>
      <c r="BD30" s="788"/>
      <c r="BE30" s="789" t="s">
        <v>379</v>
      </c>
      <c r="BF30" s="789"/>
      <c r="BG30" s="789"/>
      <c r="BH30" s="789"/>
      <c r="BI30" s="790"/>
      <c r="BJ30" s="210"/>
      <c r="BK30" s="210"/>
      <c r="BL30" s="210"/>
      <c r="BM30" s="210"/>
      <c r="BN30" s="210"/>
      <c r="BO30" s="219"/>
      <c r="BP30" s="219"/>
      <c r="BQ30" s="216">
        <v>24</v>
      </c>
      <c r="BR30" s="217"/>
      <c r="BS30" s="722" t="s">
        <v>560</v>
      </c>
      <c r="BT30" s="723"/>
      <c r="BU30" s="723"/>
      <c r="BV30" s="723"/>
      <c r="BW30" s="723"/>
      <c r="BX30" s="723"/>
      <c r="BY30" s="723"/>
      <c r="BZ30" s="723"/>
      <c r="CA30" s="723"/>
      <c r="CB30" s="723"/>
      <c r="CC30" s="723"/>
      <c r="CD30" s="723"/>
      <c r="CE30" s="723"/>
      <c r="CF30" s="723"/>
      <c r="CG30" s="724"/>
      <c r="CH30" s="725">
        <v>0.14499999999999999</v>
      </c>
      <c r="CI30" s="726"/>
      <c r="CJ30" s="726"/>
      <c r="CK30" s="726"/>
      <c r="CL30" s="727"/>
      <c r="CM30" s="725">
        <v>137.422</v>
      </c>
      <c r="CN30" s="726"/>
      <c r="CO30" s="726"/>
      <c r="CP30" s="726"/>
      <c r="CQ30" s="727"/>
      <c r="CR30" s="725">
        <v>51.942</v>
      </c>
      <c r="CS30" s="726"/>
      <c r="CT30" s="726"/>
      <c r="CU30" s="726"/>
      <c r="CV30" s="727"/>
      <c r="CW30" s="725">
        <v>0.45</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2">
      <c r="A31" s="220">
        <v>4</v>
      </c>
      <c r="B31" s="729" t="s">
        <v>381</v>
      </c>
      <c r="C31" s="730"/>
      <c r="D31" s="730"/>
      <c r="E31" s="730"/>
      <c r="F31" s="730"/>
      <c r="G31" s="730"/>
      <c r="H31" s="730"/>
      <c r="I31" s="730"/>
      <c r="J31" s="730"/>
      <c r="K31" s="730"/>
      <c r="L31" s="730"/>
      <c r="M31" s="730"/>
      <c r="N31" s="730"/>
      <c r="O31" s="730"/>
      <c r="P31" s="731"/>
      <c r="Q31" s="732">
        <v>215</v>
      </c>
      <c r="R31" s="733"/>
      <c r="S31" s="733"/>
      <c r="T31" s="733"/>
      <c r="U31" s="733"/>
      <c r="V31" s="733">
        <v>215</v>
      </c>
      <c r="W31" s="733"/>
      <c r="X31" s="733"/>
      <c r="Y31" s="733"/>
      <c r="Z31" s="733"/>
      <c r="AA31" s="733">
        <v>0</v>
      </c>
      <c r="AB31" s="733"/>
      <c r="AC31" s="733"/>
      <c r="AD31" s="733"/>
      <c r="AE31" s="734"/>
      <c r="AF31" s="775">
        <v>0</v>
      </c>
      <c r="AG31" s="733"/>
      <c r="AH31" s="733"/>
      <c r="AI31" s="733"/>
      <c r="AJ31" s="776"/>
      <c r="AK31" s="791">
        <v>57</v>
      </c>
      <c r="AL31" s="787"/>
      <c r="AM31" s="787"/>
      <c r="AN31" s="787"/>
      <c r="AO31" s="787"/>
      <c r="AP31" s="787">
        <v>82</v>
      </c>
      <c r="AQ31" s="787"/>
      <c r="AR31" s="787"/>
      <c r="AS31" s="787"/>
      <c r="AT31" s="787"/>
      <c r="AU31" s="787">
        <v>43</v>
      </c>
      <c r="AV31" s="787"/>
      <c r="AW31" s="787"/>
      <c r="AX31" s="787"/>
      <c r="AY31" s="787"/>
      <c r="AZ31" s="788" t="s">
        <v>473</v>
      </c>
      <c r="BA31" s="788"/>
      <c r="BB31" s="788"/>
      <c r="BC31" s="788"/>
      <c r="BD31" s="788"/>
      <c r="BE31" s="789" t="s">
        <v>382</v>
      </c>
      <c r="BF31" s="789"/>
      <c r="BG31" s="789"/>
      <c r="BH31" s="789"/>
      <c r="BI31" s="790"/>
      <c r="BJ31" s="210"/>
      <c r="BK31" s="210"/>
      <c r="BL31" s="210"/>
      <c r="BM31" s="210"/>
      <c r="BN31" s="210"/>
      <c r="BO31" s="219"/>
      <c r="BP31" s="219"/>
      <c r="BQ31" s="216">
        <v>25</v>
      </c>
      <c r="BR31" s="217"/>
      <c r="BS31" s="722" t="s">
        <v>561</v>
      </c>
      <c r="BT31" s="723"/>
      <c r="BU31" s="723"/>
      <c r="BV31" s="723"/>
      <c r="BW31" s="723"/>
      <c r="BX31" s="723"/>
      <c r="BY31" s="723"/>
      <c r="BZ31" s="723"/>
      <c r="CA31" s="723"/>
      <c r="CB31" s="723"/>
      <c r="CC31" s="723"/>
      <c r="CD31" s="723"/>
      <c r="CE31" s="723"/>
      <c r="CF31" s="723"/>
      <c r="CG31" s="724"/>
      <c r="CH31" s="725">
        <v>0.59899999999999998</v>
      </c>
      <c r="CI31" s="726"/>
      <c r="CJ31" s="726"/>
      <c r="CK31" s="726"/>
      <c r="CL31" s="727"/>
      <c r="CM31" s="725">
        <v>1664.297</v>
      </c>
      <c r="CN31" s="726"/>
      <c r="CO31" s="726"/>
      <c r="CP31" s="726"/>
      <c r="CQ31" s="727"/>
      <c r="CR31" s="725">
        <v>1575.1</v>
      </c>
      <c r="CS31" s="726"/>
      <c r="CT31" s="726"/>
      <c r="CU31" s="726"/>
      <c r="CV31" s="727"/>
      <c r="CW31" s="725">
        <v>0</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2">
      <c r="A32" s="220">
        <v>5</v>
      </c>
      <c r="B32" s="729" t="s">
        <v>383</v>
      </c>
      <c r="C32" s="730"/>
      <c r="D32" s="730"/>
      <c r="E32" s="730"/>
      <c r="F32" s="730"/>
      <c r="G32" s="730"/>
      <c r="H32" s="730"/>
      <c r="I32" s="730"/>
      <c r="J32" s="730"/>
      <c r="K32" s="730"/>
      <c r="L32" s="730"/>
      <c r="M32" s="730"/>
      <c r="N32" s="730"/>
      <c r="O32" s="730"/>
      <c r="P32" s="731"/>
      <c r="Q32" s="732">
        <v>2682</v>
      </c>
      <c r="R32" s="733"/>
      <c r="S32" s="733"/>
      <c r="T32" s="733"/>
      <c r="U32" s="733"/>
      <c r="V32" s="733">
        <v>2574</v>
      </c>
      <c r="W32" s="733"/>
      <c r="X32" s="733"/>
      <c r="Y32" s="733"/>
      <c r="Z32" s="733"/>
      <c r="AA32" s="733">
        <v>108</v>
      </c>
      <c r="AB32" s="733"/>
      <c r="AC32" s="733"/>
      <c r="AD32" s="733"/>
      <c r="AE32" s="734"/>
      <c r="AF32" s="775">
        <v>4935</v>
      </c>
      <c r="AG32" s="733"/>
      <c r="AH32" s="733"/>
      <c r="AI32" s="733"/>
      <c r="AJ32" s="776"/>
      <c r="AK32" s="791">
        <v>7</v>
      </c>
      <c r="AL32" s="787"/>
      <c r="AM32" s="787"/>
      <c r="AN32" s="787"/>
      <c r="AO32" s="787"/>
      <c r="AP32" s="787">
        <v>9528</v>
      </c>
      <c r="AQ32" s="787"/>
      <c r="AR32" s="787"/>
      <c r="AS32" s="787"/>
      <c r="AT32" s="787"/>
      <c r="AU32" s="787">
        <v>23</v>
      </c>
      <c r="AV32" s="787"/>
      <c r="AW32" s="787"/>
      <c r="AX32" s="787"/>
      <c r="AY32" s="787"/>
      <c r="AZ32" s="788" t="s">
        <v>473</v>
      </c>
      <c r="BA32" s="788"/>
      <c r="BB32" s="788"/>
      <c r="BC32" s="788"/>
      <c r="BD32" s="788"/>
      <c r="BE32" s="789" t="s">
        <v>382</v>
      </c>
      <c r="BF32" s="789"/>
      <c r="BG32" s="789"/>
      <c r="BH32" s="789"/>
      <c r="BI32" s="790"/>
      <c r="BJ32" s="210"/>
      <c r="BK32" s="210"/>
      <c r="BL32" s="210"/>
      <c r="BM32" s="210"/>
      <c r="BN32" s="210"/>
      <c r="BO32" s="219"/>
      <c r="BP32" s="219"/>
      <c r="BQ32" s="216">
        <v>26</v>
      </c>
      <c r="BR32" s="217"/>
      <c r="BS32" s="722" t="s">
        <v>562</v>
      </c>
      <c r="BT32" s="723"/>
      <c r="BU32" s="723"/>
      <c r="BV32" s="723"/>
      <c r="BW32" s="723"/>
      <c r="BX32" s="723"/>
      <c r="BY32" s="723"/>
      <c r="BZ32" s="723"/>
      <c r="CA32" s="723"/>
      <c r="CB32" s="723"/>
      <c r="CC32" s="723"/>
      <c r="CD32" s="723"/>
      <c r="CE32" s="723"/>
      <c r="CF32" s="723"/>
      <c r="CG32" s="724"/>
      <c r="CH32" s="725">
        <v>23.617000000000001</v>
      </c>
      <c r="CI32" s="726"/>
      <c r="CJ32" s="726"/>
      <c r="CK32" s="726"/>
      <c r="CL32" s="727"/>
      <c r="CM32" s="725">
        <v>11686.824000000001</v>
      </c>
      <c r="CN32" s="726"/>
      <c r="CO32" s="726"/>
      <c r="CP32" s="726"/>
      <c r="CQ32" s="727"/>
      <c r="CR32" s="725">
        <v>51</v>
      </c>
      <c r="CS32" s="726"/>
      <c r="CT32" s="726"/>
      <c r="CU32" s="726"/>
      <c r="CV32" s="727"/>
      <c r="CW32" s="725">
        <v>688.08699999999999</v>
      </c>
      <c r="CX32" s="726"/>
      <c r="CY32" s="726"/>
      <c r="CZ32" s="726"/>
      <c r="DA32" s="727"/>
      <c r="DB32" s="725">
        <v>23734.094000000001</v>
      </c>
      <c r="DC32" s="726"/>
      <c r="DD32" s="726"/>
      <c r="DE32" s="726"/>
      <c r="DF32" s="727"/>
      <c r="DG32" s="725">
        <v>0</v>
      </c>
      <c r="DH32" s="726"/>
      <c r="DI32" s="726"/>
      <c r="DJ32" s="726"/>
      <c r="DK32" s="727"/>
      <c r="DL32" s="725">
        <v>1466.6859999999999</v>
      </c>
      <c r="DM32" s="726"/>
      <c r="DN32" s="726"/>
      <c r="DO32" s="726"/>
      <c r="DP32" s="727"/>
      <c r="DQ32" s="725">
        <v>0</v>
      </c>
      <c r="DR32" s="726"/>
      <c r="DS32" s="726"/>
      <c r="DT32" s="726"/>
      <c r="DU32" s="727"/>
      <c r="DV32" s="722"/>
      <c r="DW32" s="723"/>
      <c r="DX32" s="723"/>
      <c r="DY32" s="723"/>
      <c r="DZ32" s="728"/>
      <c r="EA32" s="208"/>
    </row>
    <row r="33" spans="1:131" ht="26.25" customHeight="1" x14ac:dyDescent="0.2">
      <c r="A33" s="220">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5"/>
      <c r="AG33" s="733"/>
      <c r="AH33" s="733"/>
      <c r="AI33" s="733"/>
      <c r="AJ33" s="776"/>
      <c r="AK33" s="791"/>
      <c r="AL33" s="787"/>
      <c r="AM33" s="787"/>
      <c r="AN33" s="787"/>
      <c r="AO33" s="787"/>
      <c r="AP33" s="787"/>
      <c r="AQ33" s="787"/>
      <c r="AR33" s="787"/>
      <c r="AS33" s="787"/>
      <c r="AT33" s="787"/>
      <c r="AU33" s="787"/>
      <c r="AV33" s="787"/>
      <c r="AW33" s="787"/>
      <c r="AX33" s="787"/>
      <c r="AY33" s="787"/>
      <c r="AZ33" s="788"/>
      <c r="BA33" s="788"/>
      <c r="BB33" s="788"/>
      <c r="BC33" s="788"/>
      <c r="BD33" s="788"/>
      <c r="BE33" s="789"/>
      <c r="BF33" s="789"/>
      <c r="BG33" s="789"/>
      <c r="BH33" s="789"/>
      <c r="BI33" s="790"/>
      <c r="BJ33" s="210"/>
      <c r="BK33" s="210"/>
      <c r="BL33" s="210"/>
      <c r="BM33" s="210"/>
      <c r="BN33" s="210"/>
      <c r="BO33" s="219"/>
      <c r="BP33" s="219"/>
      <c r="BQ33" s="216">
        <v>27</v>
      </c>
      <c r="BR33" s="217"/>
      <c r="BS33" s="722" t="s">
        <v>563</v>
      </c>
      <c r="BT33" s="723"/>
      <c r="BU33" s="723"/>
      <c r="BV33" s="723"/>
      <c r="BW33" s="723"/>
      <c r="BX33" s="723"/>
      <c r="BY33" s="723"/>
      <c r="BZ33" s="723"/>
      <c r="CA33" s="723"/>
      <c r="CB33" s="723"/>
      <c r="CC33" s="723"/>
      <c r="CD33" s="723"/>
      <c r="CE33" s="723"/>
      <c r="CF33" s="723"/>
      <c r="CG33" s="724"/>
      <c r="CH33" s="725">
        <v>33.100999999999999</v>
      </c>
      <c r="CI33" s="726"/>
      <c r="CJ33" s="726"/>
      <c r="CK33" s="726"/>
      <c r="CL33" s="727"/>
      <c r="CM33" s="725">
        <v>1827.827</v>
      </c>
      <c r="CN33" s="726"/>
      <c r="CO33" s="726"/>
      <c r="CP33" s="726"/>
      <c r="CQ33" s="727"/>
      <c r="CR33" s="725">
        <v>10</v>
      </c>
      <c r="CS33" s="726"/>
      <c r="CT33" s="726"/>
      <c r="CU33" s="726"/>
      <c r="CV33" s="727"/>
      <c r="CW33" s="725">
        <v>0</v>
      </c>
      <c r="CX33" s="726"/>
      <c r="CY33" s="726"/>
      <c r="CZ33" s="726"/>
      <c r="DA33" s="727"/>
      <c r="DB33" s="725">
        <v>0</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08"/>
    </row>
    <row r="34" spans="1:131" ht="26.25" customHeight="1" x14ac:dyDescent="0.2">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19"/>
      <c r="BP34" s="219"/>
      <c r="BQ34" s="216">
        <v>28</v>
      </c>
      <c r="BR34" s="217"/>
      <c r="BS34" s="722" t="s">
        <v>564</v>
      </c>
      <c r="BT34" s="723"/>
      <c r="BU34" s="723"/>
      <c r="BV34" s="723"/>
      <c r="BW34" s="723"/>
      <c r="BX34" s="723"/>
      <c r="BY34" s="723"/>
      <c r="BZ34" s="723"/>
      <c r="CA34" s="723"/>
      <c r="CB34" s="723"/>
      <c r="CC34" s="723"/>
      <c r="CD34" s="723"/>
      <c r="CE34" s="723"/>
      <c r="CF34" s="723"/>
      <c r="CG34" s="724"/>
      <c r="CH34" s="725">
        <v>0</v>
      </c>
      <c r="CI34" s="726"/>
      <c r="CJ34" s="726"/>
      <c r="CK34" s="726"/>
      <c r="CL34" s="727"/>
      <c r="CM34" s="725">
        <v>6895</v>
      </c>
      <c r="CN34" s="726"/>
      <c r="CO34" s="726"/>
      <c r="CP34" s="726"/>
      <c r="CQ34" s="727"/>
      <c r="CR34" s="725">
        <v>6895</v>
      </c>
      <c r="CS34" s="726"/>
      <c r="CT34" s="726"/>
      <c r="CU34" s="726"/>
      <c r="CV34" s="727"/>
      <c r="CW34" s="725">
        <v>0</v>
      </c>
      <c r="CX34" s="726"/>
      <c r="CY34" s="726"/>
      <c r="CZ34" s="726"/>
      <c r="DA34" s="727"/>
      <c r="DB34" s="725">
        <v>0</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565</v>
      </c>
      <c r="BT35" s="723"/>
      <c r="BU35" s="723"/>
      <c r="BV35" s="723"/>
      <c r="BW35" s="723"/>
      <c r="BX35" s="723"/>
      <c r="BY35" s="723"/>
      <c r="BZ35" s="723"/>
      <c r="CA35" s="723"/>
      <c r="CB35" s="723"/>
      <c r="CC35" s="723"/>
      <c r="CD35" s="723"/>
      <c r="CE35" s="723"/>
      <c r="CF35" s="723"/>
      <c r="CG35" s="724"/>
      <c r="CH35" s="725">
        <v>0.46800000000000003</v>
      </c>
      <c r="CI35" s="726"/>
      <c r="CJ35" s="726"/>
      <c r="CK35" s="726"/>
      <c r="CL35" s="727"/>
      <c r="CM35" s="725">
        <v>1029.0630000000001</v>
      </c>
      <c r="CN35" s="726"/>
      <c r="CO35" s="726"/>
      <c r="CP35" s="726"/>
      <c r="CQ35" s="727"/>
      <c r="CR35" s="725">
        <v>1028.616</v>
      </c>
      <c r="CS35" s="726"/>
      <c r="CT35" s="726"/>
      <c r="CU35" s="726"/>
      <c r="CV35" s="727"/>
      <c r="CW35" s="725">
        <v>0</v>
      </c>
      <c r="CX35" s="726"/>
      <c r="CY35" s="726"/>
      <c r="CZ35" s="726"/>
      <c r="DA35" s="727"/>
      <c r="DB35" s="725">
        <v>0</v>
      </c>
      <c r="DC35" s="726"/>
      <c r="DD35" s="726"/>
      <c r="DE35" s="726"/>
      <c r="DF35" s="727"/>
      <c r="DG35" s="725">
        <v>0</v>
      </c>
      <c r="DH35" s="726"/>
      <c r="DI35" s="726"/>
      <c r="DJ35" s="726"/>
      <c r="DK35" s="727"/>
      <c r="DL35" s="725">
        <v>0</v>
      </c>
      <c r="DM35" s="726"/>
      <c r="DN35" s="726"/>
      <c r="DO35" s="726"/>
      <c r="DP35" s="727"/>
      <c r="DQ35" s="725">
        <v>0</v>
      </c>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566</v>
      </c>
      <c r="BT36" s="723"/>
      <c r="BU36" s="723"/>
      <c r="BV36" s="723"/>
      <c r="BW36" s="723"/>
      <c r="BX36" s="723"/>
      <c r="BY36" s="723"/>
      <c r="BZ36" s="723"/>
      <c r="CA36" s="723"/>
      <c r="CB36" s="723"/>
      <c r="CC36" s="723"/>
      <c r="CD36" s="723"/>
      <c r="CE36" s="723"/>
      <c r="CF36" s="723"/>
      <c r="CG36" s="724"/>
      <c r="CH36" s="725">
        <v>62.38</v>
      </c>
      <c r="CI36" s="726"/>
      <c r="CJ36" s="726"/>
      <c r="CK36" s="726"/>
      <c r="CL36" s="727"/>
      <c r="CM36" s="725">
        <v>5355.5029999999997</v>
      </c>
      <c r="CN36" s="726"/>
      <c r="CO36" s="726"/>
      <c r="CP36" s="726"/>
      <c r="CQ36" s="727"/>
      <c r="CR36" s="725">
        <v>6.5</v>
      </c>
      <c r="CS36" s="726"/>
      <c r="CT36" s="726"/>
      <c r="CU36" s="726"/>
      <c r="CV36" s="727"/>
      <c r="CW36" s="725">
        <v>0</v>
      </c>
      <c r="CX36" s="726"/>
      <c r="CY36" s="726"/>
      <c r="CZ36" s="726"/>
      <c r="DA36" s="727"/>
      <c r="DB36" s="725">
        <v>910.64</v>
      </c>
      <c r="DC36" s="726"/>
      <c r="DD36" s="726"/>
      <c r="DE36" s="726"/>
      <c r="DF36" s="727"/>
      <c r="DG36" s="725">
        <v>0</v>
      </c>
      <c r="DH36" s="726"/>
      <c r="DI36" s="726"/>
      <c r="DJ36" s="726"/>
      <c r="DK36" s="727"/>
      <c r="DL36" s="725">
        <v>0</v>
      </c>
      <c r="DM36" s="726"/>
      <c r="DN36" s="726"/>
      <c r="DO36" s="726"/>
      <c r="DP36" s="727"/>
      <c r="DQ36" s="725">
        <v>0</v>
      </c>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567</v>
      </c>
      <c r="BT37" s="723"/>
      <c r="BU37" s="723"/>
      <c r="BV37" s="723"/>
      <c r="BW37" s="723"/>
      <c r="BX37" s="723"/>
      <c r="BY37" s="723"/>
      <c r="BZ37" s="723"/>
      <c r="CA37" s="723"/>
      <c r="CB37" s="723"/>
      <c r="CC37" s="723"/>
      <c r="CD37" s="723"/>
      <c r="CE37" s="723"/>
      <c r="CF37" s="723"/>
      <c r="CG37" s="724"/>
      <c r="CH37" s="725">
        <v>145.084</v>
      </c>
      <c r="CI37" s="726"/>
      <c r="CJ37" s="726"/>
      <c r="CK37" s="726"/>
      <c r="CL37" s="727"/>
      <c r="CM37" s="725">
        <v>5522.3209999999999</v>
      </c>
      <c r="CN37" s="726"/>
      <c r="CO37" s="726"/>
      <c r="CP37" s="726"/>
      <c r="CQ37" s="727"/>
      <c r="CR37" s="725">
        <v>50</v>
      </c>
      <c r="CS37" s="726"/>
      <c r="CT37" s="726"/>
      <c r="CU37" s="726"/>
      <c r="CV37" s="727"/>
      <c r="CW37" s="725">
        <v>0</v>
      </c>
      <c r="CX37" s="726"/>
      <c r="CY37" s="726"/>
      <c r="CZ37" s="726"/>
      <c r="DA37" s="727"/>
      <c r="DB37" s="725">
        <v>2200</v>
      </c>
      <c r="DC37" s="726"/>
      <c r="DD37" s="726"/>
      <c r="DE37" s="726"/>
      <c r="DF37" s="727"/>
      <c r="DG37" s="725">
        <v>0</v>
      </c>
      <c r="DH37" s="726"/>
      <c r="DI37" s="726"/>
      <c r="DJ37" s="726"/>
      <c r="DK37" s="727"/>
      <c r="DL37" s="725">
        <v>0</v>
      </c>
      <c r="DM37" s="726"/>
      <c r="DN37" s="726"/>
      <c r="DO37" s="726"/>
      <c r="DP37" s="727"/>
      <c r="DQ37" s="725">
        <v>0</v>
      </c>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568</v>
      </c>
      <c r="BT38" s="723"/>
      <c r="BU38" s="723"/>
      <c r="BV38" s="723"/>
      <c r="BW38" s="723"/>
      <c r="BX38" s="723"/>
      <c r="BY38" s="723"/>
      <c r="BZ38" s="723"/>
      <c r="CA38" s="723"/>
      <c r="CB38" s="723"/>
      <c r="CC38" s="723"/>
      <c r="CD38" s="723"/>
      <c r="CE38" s="723"/>
      <c r="CF38" s="723"/>
      <c r="CG38" s="724"/>
      <c r="CH38" s="725">
        <v>6.3479999999999999</v>
      </c>
      <c r="CI38" s="726"/>
      <c r="CJ38" s="726"/>
      <c r="CK38" s="726"/>
      <c r="CL38" s="727"/>
      <c r="CM38" s="725">
        <v>77.533000000000001</v>
      </c>
      <c r="CN38" s="726"/>
      <c r="CO38" s="726"/>
      <c r="CP38" s="726"/>
      <c r="CQ38" s="727"/>
      <c r="CR38" s="725">
        <v>15</v>
      </c>
      <c r="CS38" s="726"/>
      <c r="CT38" s="726"/>
      <c r="CU38" s="726"/>
      <c r="CV38" s="727"/>
      <c r="CW38" s="725">
        <v>0</v>
      </c>
      <c r="CX38" s="726"/>
      <c r="CY38" s="726"/>
      <c r="CZ38" s="726"/>
      <c r="DA38" s="727"/>
      <c r="DB38" s="725">
        <v>0</v>
      </c>
      <c r="DC38" s="726"/>
      <c r="DD38" s="726"/>
      <c r="DE38" s="726"/>
      <c r="DF38" s="727"/>
      <c r="DG38" s="725">
        <v>0</v>
      </c>
      <c r="DH38" s="726"/>
      <c r="DI38" s="726"/>
      <c r="DJ38" s="726"/>
      <c r="DK38" s="727"/>
      <c r="DL38" s="725">
        <v>0</v>
      </c>
      <c r="DM38" s="726"/>
      <c r="DN38" s="726"/>
      <c r="DO38" s="726"/>
      <c r="DP38" s="727"/>
      <c r="DQ38" s="725">
        <v>0</v>
      </c>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t="s">
        <v>569</v>
      </c>
      <c r="BT39" s="723"/>
      <c r="BU39" s="723"/>
      <c r="BV39" s="723"/>
      <c r="BW39" s="723"/>
      <c r="BX39" s="723"/>
      <c r="BY39" s="723"/>
      <c r="BZ39" s="723"/>
      <c r="CA39" s="723"/>
      <c r="CB39" s="723"/>
      <c r="CC39" s="723"/>
      <c r="CD39" s="723"/>
      <c r="CE39" s="723"/>
      <c r="CF39" s="723"/>
      <c r="CG39" s="724"/>
      <c r="CH39" s="725">
        <v>-0.879</v>
      </c>
      <c r="CI39" s="726"/>
      <c r="CJ39" s="726"/>
      <c r="CK39" s="726"/>
      <c r="CL39" s="727"/>
      <c r="CM39" s="725">
        <v>12314.769</v>
      </c>
      <c r="CN39" s="726"/>
      <c r="CO39" s="726"/>
      <c r="CP39" s="726"/>
      <c r="CQ39" s="727"/>
      <c r="CR39" s="725">
        <v>4189.9560000000001</v>
      </c>
      <c r="CS39" s="726"/>
      <c r="CT39" s="726"/>
      <c r="CU39" s="726"/>
      <c r="CV39" s="727"/>
      <c r="CW39" s="725">
        <v>45.088000000000001</v>
      </c>
      <c r="CX39" s="726"/>
      <c r="CY39" s="726"/>
      <c r="CZ39" s="726"/>
      <c r="DA39" s="727"/>
      <c r="DB39" s="725">
        <v>0</v>
      </c>
      <c r="DC39" s="726"/>
      <c r="DD39" s="726"/>
      <c r="DE39" s="726"/>
      <c r="DF39" s="727"/>
      <c r="DG39" s="725">
        <v>0</v>
      </c>
      <c r="DH39" s="726"/>
      <c r="DI39" s="726"/>
      <c r="DJ39" s="726"/>
      <c r="DK39" s="727"/>
      <c r="DL39" s="725">
        <v>0</v>
      </c>
      <c r="DM39" s="726"/>
      <c r="DN39" s="726"/>
      <c r="DO39" s="726"/>
      <c r="DP39" s="727"/>
      <c r="DQ39" s="725">
        <v>0</v>
      </c>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t="s">
        <v>570</v>
      </c>
      <c r="BT40" s="723"/>
      <c r="BU40" s="723"/>
      <c r="BV40" s="723"/>
      <c r="BW40" s="723"/>
      <c r="BX40" s="723"/>
      <c r="BY40" s="723"/>
      <c r="BZ40" s="723"/>
      <c r="CA40" s="723"/>
      <c r="CB40" s="723"/>
      <c r="CC40" s="723"/>
      <c r="CD40" s="723"/>
      <c r="CE40" s="723"/>
      <c r="CF40" s="723"/>
      <c r="CG40" s="724"/>
      <c r="CH40" s="725">
        <v>-1.7589999999999999</v>
      </c>
      <c r="CI40" s="726"/>
      <c r="CJ40" s="726"/>
      <c r="CK40" s="726"/>
      <c r="CL40" s="727"/>
      <c r="CM40" s="725">
        <v>809.63099999999997</v>
      </c>
      <c r="CN40" s="726"/>
      <c r="CO40" s="726"/>
      <c r="CP40" s="726"/>
      <c r="CQ40" s="727"/>
      <c r="CR40" s="725">
        <v>555.27800000000002</v>
      </c>
      <c r="CS40" s="726"/>
      <c r="CT40" s="726"/>
      <c r="CU40" s="726"/>
      <c r="CV40" s="727"/>
      <c r="CW40" s="725">
        <v>4.9989999999999997</v>
      </c>
      <c r="CX40" s="726"/>
      <c r="CY40" s="726"/>
      <c r="CZ40" s="726"/>
      <c r="DA40" s="727"/>
      <c r="DB40" s="725">
        <v>0</v>
      </c>
      <c r="DC40" s="726"/>
      <c r="DD40" s="726"/>
      <c r="DE40" s="726"/>
      <c r="DF40" s="727"/>
      <c r="DG40" s="725">
        <v>0</v>
      </c>
      <c r="DH40" s="726"/>
      <c r="DI40" s="726"/>
      <c r="DJ40" s="726"/>
      <c r="DK40" s="727"/>
      <c r="DL40" s="725">
        <v>0</v>
      </c>
      <c r="DM40" s="726"/>
      <c r="DN40" s="726"/>
      <c r="DO40" s="726"/>
      <c r="DP40" s="727"/>
      <c r="DQ40" s="725">
        <v>0</v>
      </c>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384</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365</v>
      </c>
      <c r="B63" s="738" t="s">
        <v>385</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8804</v>
      </c>
      <c r="AG63" s="806"/>
      <c r="AH63" s="806"/>
      <c r="AI63" s="806"/>
      <c r="AJ63" s="807"/>
      <c r="AK63" s="808"/>
      <c r="AL63" s="803"/>
      <c r="AM63" s="803"/>
      <c r="AN63" s="803"/>
      <c r="AO63" s="803"/>
      <c r="AP63" s="806">
        <v>14458</v>
      </c>
      <c r="AQ63" s="806"/>
      <c r="AR63" s="806"/>
      <c r="AS63" s="806"/>
      <c r="AT63" s="806"/>
      <c r="AU63" s="806">
        <v>990</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386</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387</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388</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535</v>
      </c>
      <c r="C68" s="834"/>
      <c r="D68" s="834"/>
      <c r="E68" s="834"/>
      <c r="F68" s="834"/>
      <c r="G68" s="834"/>
      <c r="H68" s="834"/>
      <c r="I68" s="834"/>
      <c r="J68" s="834"/>
      <c r="K68" s="834"/>
      <c r="L68" s="834"/>
      <c r="M68" s="834"/>
      <c r="N68" s="834"/>
      <c r="O68" s="834"/>
      <c r="P68" s="835"/>
      <c r="Q68" s="836">
        <v>29967</v>
      </c>
      <c r="R68" s="830"/>
      <c r="S68" s="830"/>
      <c r="T68" s="830"/>
      <c r="U68" s="830"/>
      <c r="V68" s="830">
        <v>32563</v>
      </c>
      <c r="W68" s="830"/>
      <c r="X68" s="830"/>
      <c r="Y68" s="830"/>
      <c r="Z68" s="830"/>
      <c r="AA68" s="830">
        <v>-2596</v>
      </c>
      <c r="AB68" s="830"/>
      <c r="AC68" s="830"/>
      <c r="AD68" s="830"/>
      <c r="AE68" s="830"/>
      <c r="AF68" s="830">
        <v>14201</v>
      </c>
      <c r="AG68" s="830"/>
      <c r="AH68" s="830"/>
      <c r="AI68" s="830"/>
      <c r="AJ68" s="830"/>
      <c r="AK68" s="830">
        <v>3657</v>
      </c>
      <c r="AL68" s="830"/>
      <c r="AM68" s="830"/>
      <c r="AN68" s="830"/>
      <c r="AO68" s="830"/>
      <c r="AP68" s="830">
        <v>14326</v>
      </c>
      <c r="AQ68" s="830"/>
      <c r="AR68" s="830"/>
      <c r="AS68" s="830"/>
      <c r="AT68" s="830"/>
      <c r="AU68" s="830">
        <v>4670</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t="s">
        <v>536</v>
      </c>
      <c r="C69" s="838"/>
      <c r="D69" s="838"/>
      <c r="E69" s="838"/>
      <c r="F69" s="838"/>
      <c r="G69" s="838"/>
      <c r="H69" s="838"/>
      <c r="I69" s="838"/>
      <c r="J69" s="838"/>
      <c r="K69" s="838"/>
      <c r="L69" s="838"/>
      <c r="M69" s="838"/>
      <c r="N69" s="838"/>
      <c r="O69" s="838"/>
      <c r="P69" s="839"/>
      <c r="Q69" s="840">
        <v>1205</v>
      </c>
      <c r="R69" s="787"/>
      <c r="S69" s="787"/>
      <c r="T69" s="787"/>
      <c r="U69" s="787"/>
      <c r="V69" s="787">
        <v>1056</v>
      </c>
      <c r="W69" s="787"/>
      <c r="X69" s="787"/>
      <c r="Y69" s="787"/>
      <c r="Z69" s="787"/>
      <c r="AA69" s="787">
        <v>149</v>
      </c>
      <c r="AB69" s="787"/>
      <c r="AC69" s="787"/>
      <c r="AD69" s="787"/>
      <c r="AE69" s="787"/>
      <c r="AF69" s="787">
        <v>2340</v>
      </c>
      <c r="AG69" s="787"/>
      <c r="AH69" s="787"/>
      <c r="AI69" s="787"/>
      <c r="AJ69" s="787"/>
      <c r="AK69" s="787" t="s">
        <v>473</v>
      </c>
      <c r="AL69" s="787"/>
      <c r="AM69" s="787"/>
      <c r="AN69" s="787"/>
      <c r="AO69" s="787"/>
      <c r="AP69" s="787" t="s">
        <v>473</v>
      </c>
      <c r="AQ69" s="787"/>
      <c r="AR69" s="787"/>
      <c r="AS69" s="787"/>
      <c r="AT69" s="787"/>
      <c r="AU69" s="787" t="s">
        <v>473</v>
      </c>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365</v>
      </c>
      <c r="B88" s="738" t="s">
        <v>389</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16541</v>
      </c>
      <c r="AG88" s="806"/>
      <c r="AH88" s="806"/>
      <c r="AI88" s="806"/>
      <c r="AJ88" s="806"/>
      <c r="AK88" s="803"/>
      <c r="AL88" s="803"/>
      <c r="AM88" s="803"/>
      <c r="AN88" s="803"/>
      <c r="AO88" s="803"/>
      <c r="AP88" s="806">
        <v>14326</v>
      </c>
      <c r="AQ88" s="806"/>
      <c r="AR88" s="806"/>
      <c r="AS88" s="806"/>
      <c r="AT88" s="806"/>
      <c r="AU88" s="806">
        <v>4670</v>
      </c>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365</v>
      </c>
      <c r="BR102" s="738" t="s">
        <v>390</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36787</v>
      </c>
      <c r="CS102" s="816"/>
      <c r="CT102" s="816"/>
      <c r="CU102" s="816"/>
      <c r="CV102" s="855"/>
      <c r="CW102" s="854">
        <v>3649</v>
      </c>
      <c r="CX102" s="816"/>
      <c r="CY102" s="816"/>
      <c r="CZ102" s="816"/>
      <c r="DA102" s="855"/>
      <c r="DB102" s="854">
        <v>33232</v>
      </c>
      <c r="DC102" s="816"/>
      <c r="DD102" s="816"/>
      <c r="DE102" s="816"/>
      <c r="DF102" s="855"/>
      <c r="DG102" s="854">
        <v>0</v>
      </c>
      <c r="DH102" s="816"/>
      <c r="DI102" s="816"/>
      <c r="DJ102" s="816"/>
      <c r="DK102" s="855"/>
      <c r="DL102" s="854">
        <v>3687</v>
      </c>
      <c r="DM102" s="816"/>
      <c r="DN102" s="816"/>
      <c r="DO102" s="816"/>
      <c r="DP102" s="855"/>
      <c r="DQ102" s="854">
        <v>0</v>
      </c>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392</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393</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394</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395</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396</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397</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398</v>
      </c>
      <c r="AB109" s="857"/>
      <c r="AC109" s="857"/>
      <c r="AD109" s="857"/>
      <c r="AE109" s="858"/>
      <c r="AF109" s="856" t="s">
        <v>299</v>
      </c>
      <c r="AG109" s="857"/>
      <c r="AH109" s="857"/>
      <c r="AI109" s="857"/>
      <c r="AJ109" s="858"/>
      <c r="AK109" s="856" t="s">
        <v>298</v>
      </c>
      <c r="AL109" s="857"/>
      <c r="AM109" s="857"/>
      <c r="AN109" s="857"/>
      <c r="AO109" s="858"/>
      <c r="AP109" s="856" t="s">
        <v>399</v>
      </c>
      <c r="AQ109" s="857"/>
      <c r="AR109" s="857"/>
      <c r="AS109" s="857"/>
      <c r="AT109" s="859"/>
      <c r="AU109" s="876" t="s">
        <v>397</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398</v>
      </c>
      <c r="BR109" s="857"/>
      <c r="BS109" s="857"/>
      <c r="BT109" s="857"/>
      <c r="BU109" s="858"/>
      <c r="BV109" s="856" t="s">
        <v>299</v>
      </c>
      <c r="BW109" s="857"/>
      <c r="BX109" s="857"/>
      <c r="BY109" s="857"/>
      <c r="BZ109" s="858"/>
      <c r="CA109" s="856" t="s">
        <v>298</v>
      </c>
      <c r="CB109" s="857"/>
      <c r="CC109" s="857"/>
      <c r="CD109" s="857"/>
      <c r="CE109" s="858"/>
      <c r="CF109" s="877" t="s">
        <v>399</v>
      </c>
      <c r="CG109" s="877"/>
      <c r="CH109" s="877"/>
      <c r="CI109" s="877"/>
      <c r="CJ109" s="877"/>
      <c r="CK109" s="856" t="s">
        <v>400</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398</v>
      </c>
      <c r="DH109" s="857"/>
      <c r="DI109" s="857"/>
      <c r="DJ109" s="857"/>
      <c r="DK109" s="858"/>
      <c r="DL109" s="856" t="s">
        <v>299</v>
      </c>
      <c r="DM109" s="857"/>
      <c r="DN109" s="857"/>
      <c r="DO109" s="857"/>
      <c r="DP109" s="858"/>
      <c r="DQ109" s="856" t="s">
        <v>298</v>
      </c>
      <c r="DR109" s="857"/>
      <c r="DS109" s="857"/>
      <c r="DT109" s="857"/>
      <c r="DU109" s="858"/>
      <c r="DV109" s="856" t="s">
        <v>399</v>
      </c>
      <c r="DW109" s="857"/>
      <c r="DX109" s="857"/>
      <c r="DY109" s="857"/>
      <c r="DZ109" s="859"/>
    </row>
    <row r="110" spans="1:131" s="208" customFormat="1" ht="26.25" customHeight="1" x14ac:dyDescent="0.2">
      <c r="A110" s="860" t="s">
        <v>401</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88390906</v>
      </c>
      <c r="AB110" s="864"/>
      <c r="AC110" s="864"/>
      <c r="AD110" s="864"/>
      <c r="AE110" s="865"/>
      <c r="AF110" s="866">
        <v>90536744</v>
      </c>
      <c r="AG110" s="864"/>
      <c r="AH110" s="864"/>
      <c r="AI110" s="864"/>
      <c r="AJ110" s="865"/>
      <c r="AK110" s="866">
        <v>90892674</v>
      </c>
      <c r="AL110" s="864"/>
      <c r="AM110" s="864"/>
      <c r="AN110" s="864"/>
      <c r="AO110" s="865"/>
      <c r="AP110" s="867">
        <v>26.4</v>
      </c>
      <c r="AQ110" s="868"/>
      <c r="AR110" s="868"/>
      <c r="AS110" s="868"/>
      <c r="AT110" s="869"/>
      <c r="AU110" s="870" t="s">
        <v>70</v>
      </c>
      <c r="AV110" s="871"/>
      <c r="AW110" s="871"/>
      <c r="AX110" s="871"/>
      <c r="AY110" s="871"/>
      <c r="AZ110" s="893" t="s">
        <v>402</v>
      </c>
      <c r="BA110" s="861"/>
      <c r="BB110" s="861"/>
      <c r="BC110" s="861"/>
      <c r="BD110" s="861"/>
      <c r="BE110" s="861"/>
      <c r="BF110" s="861"/>
      <c r="BG110" s="861"/>
      <c r="BH110" s="861"/>
      <c r="BI110" s="861"/>
      <c r="BJ110" s="861"/>
      <c r="BK110" s="861"/>
      <c r="BL110" s="861"/>
      <c r="BM110" s="861"/>
      <c r="BN110" s="861"/>
      <c r="BO110" s="861"/>
      <c r="BP110" s="862"/>
      <c r="BQ110" s="894">
        <v>1264299170</v>
      </c>
      <c r="BR110" s="895"/>
      <c r="BS110" s="895"/>
      <c r="BT110" s="895"/>
      <c r="BU110" s="895"/>
      <c r="BV110" s="895">
        <v>1249424903</v>
      </c>
      <c r="BW110" s="895"/>
      <c r="BX110" s="895"/>
      <c r="BY110" s="895"/>
      <c r="BZ110" s="895"/>
      <c r="CA110" s="895">
        <v>1233883870</v>
      </c>
      <c r="CB110" s="895"/>
      <c r="CC110" s="895"/>
      <c r="CD110" s="895"/>
      <c r="CE110" s="895"/>
      <c r="CF110" s="908">
        <v>358.3</v>
      </c>
      <c r="CG110" s="909"/>
      <c r="CH110" s="909"/>
      <c r="CI110" s="909"/>
      <c r="CJ110" s="909"/>
      <c r="CK110" s="910" t="s">
        <v>403</v>
      </c>
      <c r="CL110" s="911"/>
      <c r="CM110" s="893" t="s">
        <v>404</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405</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406</v>
      </c>
      <c r="BA111" s="887"/>
      <c r="BB111" s="887"/>
      <c r="BC111" s="887"/>
      <c r="BD111" s="887"/>
      <c r="BE111" s="887"/>
      <c r="BF111" s="887"/>
      <c r="BG111" s="887"/>
      <c r="BH111" s="887"/>
      <c r="BI111" s="887"/>
      <c r="BJ111" s="887"/>
      <c r="BK111" s="887"/>
      <c r="BL111" s="887"/>
      <c r="BM111" s="887"/>
      <c r="BN111" s="887"/>
      <c r="BO111" s="887"/>
      <c r="BP111" s="888"/>
      <c r="BQ111" s="889" t="s">
        <v>118</v>
      </c>
      <c r="BR111" s="890"/>
      <c r="BS111" s="890"/>
      <c r="BT111" s="890"/>
      <c r="BU111" s="890"/>
      <c r="BV111" s="890" t="s">
        <v>118</v>
      </c>
      <c r="BW111" s="890"/>
      <c r="BX111" s="890"/>
      <c r="BY111" s="890"/>
      <c r="BZ111" s="890"/>
      <c r="CA111" s="890" t="s">
        <v>118</v>
      </c>
      <c r="CB111" s="890"/>
      <c r="CC111" s="890"/>
      <c r="CD111" s="890"/>
      <c r="CE111" s="890"/>
      <c r="CF111" s="884" t="s">
        <v>118</v>
      </c>
      <c r="CG111" s="885"/>
      <c r="CH111" s="885"/>
      <c r="CI111" s="885"/>
      <c r="CJ111" s="885"/>
      <c r="CK111" s="912"/>
      <c r="CL111" s="913"/>
      <c r="CM111" s="886" t="s">
        <v>407</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408</v>
      </c>
      <c r="B112" s="924"/>
      <c r="C112" s="887" t="s">
        <v>409</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5448470</v>
      </c>
      <c r="AB112" s="917"/>
      <c r="AC112" s="917"/>
      <c r="AD112" s="917"/>
      <c r="AE112" s="918"/>
      <c r="AF112" s="919">
        <v>5782037</v>
      </c>
      <c r="AG112" s="917"/>
      <c r="AH112" s="917"/>
      <c r="AI112" s="917"/>
      <c r="AJ112" s="918"/>
      <c r="AK112" s="919">
        <v>6182270</v>
      </c>
      <c r="AL112" s="917"/>
      <c r="AM112" s="917"/>
      <c r="AN112" s="917"/>
      <c r="AO112" s="918"/>
      <c r="AP112" s="920">
        <v>1.8</v>
      </c>
      <c r="AQ112" s="921"/>
      <c r="AR112" s="921"/>
      <c r="AS112" s="921"/>
      <c r="AT112" s="922"/>
      <c r="AU112" s="872"/>
      <c r="AV112" s="873"/>
      <c r="AW112" s="873"/>
      <c r="AX112" s="873"/>
      <c r="AY112" s="873"/>
      <c r="AZ112" s="886" t="s">
        <v>410</v>
      </c>
      <c r="BA112" s="887"/>
      <c r="BB112" s="887"/>
      <c r="BC112" s="887"/>
      <c r="BD112" s="887"/>
      <c r="BE112" s="887"/>
      <c r="BF112" s="887"/>
      <c r="BG112" s="887"/>
      <c r="BH112" s="887"/>
      <c r="BI112" s="887"/>
      <c r="BJ112" s="887"/>
      <c r="BK112" s="887"/>
      <c r="BL112" s="887"/>
      <c r="BM112" s="887"/>
      <c r="BN112" s="887"/>
      <c r="BO112" s="887"/>
      <c r="BP112" s="888"/>
      <c r="BQ112" s="889">
        <v>4163520</v>
      </c>
      <c r="BR112" s="890"/>
      <c r="BS112" s="890"/>
      <c r="BT112" s="890"/>
      <c r="BU112" s="890"/>
      <c r="BV112" s="890">
        <v>3227645</v>
      </c>
      <c r="BW112" s="890"/>
      <c r="BX112" s="890"/>
      <c r="BY112" s="890"/>
      <c r="BZ112" s="890"/>
      <c r="CA112" s="890">
        <v>2239523</v>
      </c>
      <c r="CB112" s="890"/>
      <c r="CC112" s="890"/>
      <c r="CD112" s="890"/>
      <c r="CE112" s="890"/>
      <c r="CF112" s="884">
        <v>0.7</v>
      </c>
      <c r="CG112" s="885"/>
      <c r="CH112" s="885"/>
      <c r="CI112" s="885"/>
      <c r="CJ112" s="885"/>
      <c r="CK112" s="912"/>
      <c r="CL112" s="913"/>
      <c r="CM112" s="886" t="s">
        <v>411</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412</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393021</v>
      </c>
      <c r="AB113" s="917"/>
      <c r="AC113" s="917"/>
      <c r="AD113" s="917"/>
      <c r="AE113" s="918"/>
      <c r="AF113" s="919">
        <v>235721</v>
      </c>
      <c r="AG113" s="917"/>
      <c r="AH113" s="917"/>
      <c r="AI113" s="917"/>
      <c r="AJ113" s="918"/>
      <c r="AK113" s="919">
        <v>98737</v>
      </c>
      <c r="AL113" s="917"/>
      <c r="AM113" s="917"/>
      <c r="AN113" s="917"/>
      <c r="AO113" s="918"/>
      <c r="AP113" s="920">
        <v>0</v>
      </c>
      <c r="AQ113" s="921"/>
      <c r="AR113" s="921"/>
      <c r="AS113" s="921"/>
      <c r="AT113" s="922"/>
      <c r="AU113" s="872"/>
      <c r="AV113" s="873"/>
      <c r="AW113" s="873"/>
      <c r="AX113" s="873"/>
      <c r="AY113" s="873"/>
      <c r="AZ113" s="886" t="s">
        <v>413</v>
      </c>
      <c r="BA113" s="887"/>
      <c r="BB113" s="887"/>
      <c r="BC113" s="887"/>
      <c r="BD113" s="887"/>
      <c r="BE113" s="887"/>
      <c r="BF113" s="887"/>
      <c r="BG113" s="887"/>
      <c r="BH113" s="887"/>
      <c r="BI113" s="887"/>
      <c r="BJ113" s="887"/>
      <c r="BK113" s="887"/>
      <c r="BL113" s="887"/>
      <c r="BM113" s="887"/>
      <c r="BN113" s="887"/>
      <c r="BO113" s="887"/>
      <c r="BP113" s="888"/>
      <c r="BQ113" s="889">
        <v>5525330</v>
      </c>
      <c r="BR113" s="890"/>
      <c r="BS113" s="890"/>
      <c r="BT113" s="890"/>
      <c r="BU113" s="890"/>
      <c r="BV113" s="890">
        <v>5037505</v>
      </c>
      <c r="BW113" s="890"/>
      <c r="BX113" s="890"/>
      <c r="BY113" s="890"/>
      <c r="BZ113" s="890"/>
      <c r="CA113" s="890">
        <v>4670139</v>
      </c>
      <c r="CB113" s="890"/>
      <c r="CC113" s="890"/>
      <c r="CD113" s="890"/>
      <c r="CE113" s="890"/>
      <c r="CF113" s="884">
        <v>1.4</v>
      </c>
      <c r="CG113" s="885"/>
      <c r="CH113" s="885"/>
      <c r="CI113" s="885"/>
      <c r="CJ113" s="885"/>
      <c r="CK113" s="912"/>
      <c r="CL113" s="913"/>
      <c r="CM113" s="886" t="s">
        <v>414</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415</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893793</v>
      </c>
      <c r="AB114" s="917"/>
      <c r="AC114" s="917"/>
      <c r="AD114" s="917"/>
      <c r="AE114" s="918"/>
      <c r="AF114" s="919">
        <v>846047</v>
      </c>
      <c r="AG114" s="917"/>
      <c r="AH114" s="917"/>
      <c r="AI114" s="917"/>
      <c r="AJ114" s="918"/>
      <c r="AK114" s="919">
        <v>855477</v>
      </c>
      <c r="AL114" s="917"/>
      <c r="AM114" s="917"/>
      <c r="AN114" s="917"/>
      <c r="AO114" s="918"/>
      <c r="AP114" s="920">
        <v>0.2</v>
      </c>
      <c r="AQ114" s="921"/>
      <c r="AR114" s="921"/>
      <c r="AS114" s="921"/>
      <c r="AT114" s="922"/>
      <c r="AU114" s="872"/>
      <c r="AV114" s="873"/>
      <c r="AW114" s="873"/>
      <c r="AX114" s="873"/>
      <c r="AY114" s="873"/>
      <c r="AZ114" s="886" t="s">
        <v>416</v>
      </c>
      <c r="BA114" s="887"/>
      <c r="BB114" s="887"/>
      <c r="BC114" s="887"/>
      <c r="BD114" s="887"/>
      <c r="BE114" s="887"/>
      <c r="BF114" s="887"/>
      <c r="BG114" s="887"/>
      <c r="BH114" s="887"/>
      <c r="BI114" s="887"/>
      <c r="BJ114" s="887"/>
      <c r="BK114" s="887"/>
      <c r="BL114" s="887"/>
      <c r="BM114" s="887"/>
      <c r="BN114" s="887"/>
      <c r="BO114" s="887"/>
      <c r="BP114" s="888"/>
      <c r="BQ114" s="889">
        <v>158427842</v>
      </c>
      <c r="BR114" s="890"/>
      <c r="BS114" s="890"/>
      <c r="BT114" s="890"/>
      <c r="BU114" s="890"/>
      <c r="BV114" s="890">
        <v>154302534</v>
      </c>
      <c r="BW114" s="890"/>
      <c r="BX114" s="890"/>
      <c r="BY114" s="890"/>
      <c r="BZ114" s="890"/>
      <c r="CA114" s="890">
        <v>154858255</v>
      </c>
      <c r="CB114" s="890"/>
      <c r="CC114" s="890"/>
      <c r="CD114" s="890"/>
      <c r="CE114" s="890"/>
      <c r="CF114" s="884">
        <v>45</v>
      </c>
      <c r="CG114" s="885"/>
      <c r="CH114" s="885"/>
      <c r="CI114" s="885"/>
      <c r="CJ114" s="885"/>
      <c r="CK114" s="912"/>
      <c r="CL114" s="913"/>
      <c r="CM114" s="886" t="s">
        <v>417</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418</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102003</v>
      </c>
      <c r="AB115" s="917"/>
      <c r="AC115" s="917"/>
      <c r="AD115" s="917"/>
      <c r="AE115" s="918"/>
      <c r="AF115" s="919">
        <v>122962</v>
      </c>
      <c r="AG115" s="917"/>
      <c r="AH115" s="917"/>
      <c r="AI115" s="917"/>
      <c r="AJ115" s="918"/>
      <c r="AK115" s="919">
        <v>112243</v>
      </c>
      <c r="AL115" s="917"/>
      <c r="AM115" s="917"/>
      <c r="AN115" s="917"/>
      <c r="AO115" s="918"/>
      <c r="AP115" s="920">
        <v>0</v>
      </c>
      <c r="AQ115" s="921"/>
      <c r="AR115" s="921"/>
      <c r="AS115" s="921"/>
      <c r="AT115" s="922"/>
      <c r="AU115" s="872"/>
      <c r="AV115" s="873"/>
      <c r="AW115" s="873"/>
      <c r="AX115" s="873"/>
      <c r="AY115" s="873"/>
      <c r="AZ115" s="886" t="s">
        <v>419</v>
      </c>
      <c r="BA115" s="887"/>
      <c r="BB115" s="887"/>
      <c r="BC115" s="887"/>
      <c r="BD115" s="887"/>
      <c r="BE115" s="887"/>
      <c r="BF115" s="887"/>
      <c r="BG115" s="887"/>
      <c r="BH115" s="887"/>
      <c r="BI115" s="887"/>
      <c r="BJ115" s="887"/>
      <c r="BK115" s="887"/>
      <c r="BL115" s="887"/>
      <c r="BM115" s="887"/>
      <c r="BN115" s="887"/>
      <c r="BO115" s="887"/>
      <c r="BP115" s="888"/>
      <c r="BQ115" s="889">
        <v>1831823</v>
      </c>
      <c r="BR115" s="890"/>
      <c r="BS115" s="890"/>
      <c r="BT115" s="890"/>
      <c r="BU115" s="890"/>
      <c r="BV115" s="890">
        <v>1687646</v>
      </c>
      <c r="BW115" s="890"/>
      <c r="BX115" s="890"/>
      <c r="BY115" s="890"/>
      <c r="BZ115" s="890"/>
      <c r="CA115" s="890">
        <v>1542022</v>
      </c>
      <c r="CB115" s="890"/>
      <c r="CC115" s="890"/>
      <c r="CD115" s="890"/>
      <c r="CE115" s="890"/>
      <c r="CF115" s="884">
        <v>0.4</v>
      </c>
      <c r="CG115" s="885"/>
      <c r="CH115" s="885"/>
      <c r="CI115" s="885"/>
      <c r="CJ115" s="885"/>
      <c r="CK115" s="912"/>
      <c r="CL115" s="913"/>
      <c r="CM115" s="886" t="s">
        <v>420</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118</v>
      </c>
      <c r="DH115" s="890"/>
      <c r="DI115" s="890"/>
      <c r="DJ115" s="890"/>
      <c r="DK115" s="890"/>
      <c r="DL115" s="890" t="s">
        <v>118</v>
      </c>
      <c r="DM115" s="890"/>
      <c r="DN115" s="890"/>
      <c r="DO115" s="890"/>
      <c r="DP115" s="890"/>
      <c r="DQ115" s="890" t="s">
        <v>118</v>
      </c>
      <c r="DR115" s="890"/>
      <c r="DS115" s="890"/>
      <c r="DT115" s="890"/>
      <c r="DU115" s="890"/>
      <c r="DV115" s="891" t="s">
        <v>118</v>
      </c>
      <c r="DW115" s="891"/>
      <c r="DX115" s="891"/>
      <c r="DY115" s="891"/>
      <c r="DZ115" s="892"/>
    </row>
    <row r="116" spans="1:130" s="208" customFormat="1" ht="26.25" customHeight="1" x14ac:dyDescent="0.2">
      <c r="A116" s="927"/>
      <c r="B116" s="928"/>
      <c r="C116" s="929" t="s">
        <v>421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422</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423</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424</v>
      </c>
      <c r="Z117" s="858"/>
      <c r="AA117" s="939">
        <v>95228193</v>
      </c>
      <c r="AB117" s="940"/>
      <c r="AC117" s="940"/>
      <c r="AD117" s="940"/>
      <c r="AE117" s="941"/>
      <c r="AF117" s="942">
        <v>97523511</v>
      </c>
      <c r="AG117" s="940"/>
      <c r="AH117" s="940"/>
      <c r="AI117" s="940"/>
      <c r="AJ117" s="941"/>
      <c r="AK117" s="942">
        <v>98141401</v>
      </c>
      <c r="AL117" s="940"/>
      <c r="AM117" s="940"/>
      <c r="AN117" s="940"/>
      <c r="AO117" s="941"/>
      <c r="AP117" s="943"/>
      <c r="AQ117" s="944"/>
      <c r="AR117" s="944"/>
      <c r="AS117" s="944"/>
      <c r="AT117" s="945"/>
      <c r="AU117" s="872"/>
      <c r="AV117" s="873"/>
      <c r="AW117" s="873"/>
      <c r="AX117" s="873"/>
      <c r="AY117" s="873"/>
      <c r="AZ117" s="886" t="s">
        <v>425</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426</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400</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398</v>
      </c>
      <c r="AB118" s="857"/>
      <c r="AC118" s="857"/>
      <c r="AD118" s="857"/>
      <c r="AE118" s="858"/>
      <c r="AF118" s="856" t="s">
        <v>299</v>
      </c>
      <c r="AG118" s="857"/>
      <c r="AH118" s="857"/>
      <c r="AI118" s="857"/>
      <c r="AJ118" s="858"/>
      <c r="AK118" s="856" t="s">
        <v>298</v>
      </c>
      <c r="AL118" s="857"/>
      <c r="AM118" s="857"/>
      <c r="AN118" s="857"/>
      <c r="AO118" s="858"/>
      <c r="AP118" s="934" t="s">
        <v>399</v>
      </c>
      <c r="AQ118" s="935"/>
      <c r="AR118" s="935"/>
      <c r="AS118" s="935"/>
      <c r="AT118" s="936"/>
      <c r="AU118" s="872"/>
      <c r="AV118" s="873"/>
      <c r="AW118" s="873"/>
      <c r="AX118" s="873"/>
      <c r="AY118" s="873"/>
      <c r="AZ118" s="937" t="s">
        <v>427</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428</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403</v>
      </c>
      <c r="B119" s="911"/>
      <c r="C119" s="893" t="s">
        <v>404</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118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429</v>
      </c>
      <c r="BP119" s="959"/>
      <c r="BQ119" s="954">
        <v>1434247685</v>
      </c>
      <c r="BR119" s="955"/>
      <c r="BS119" s="955"/>
      <c r="BT119" s="955"/>
      <c r="BU119" s="955"/>
      <c r="BV119" s="955">
        <v>1413680233</v>
      </c>
      <c r="BW119" s="955"/>
      <c r="BX119" s="955"/>
      <c r="BY119" s="955"/>
      <c r="BZ119" s="955"/>
      <c r="CA119" s="955">
        <v>1397193809</v>
      </c>
      <c r="CB119" s="955"/>
      <c r="CC119" s="955"/>
      <c r="CD119" s="955"/>
      <c r="CE119" s="955"/>
      <c r="CF119" s="956"/>
      <c r="CG119" s="957"/>
      <c r="CH119" s="957"/>
      <c r="CI119" s="957"/>
      <c r="CJ119" s="958"/>
      <c r="CK119" s="914"/>
      <c r="CL119" s="915"/>
      <c r="CM119" s="937" t="s">
        <v>430</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08" customFormat="1" ht="26.25" customHeight="1" x14ac:dyDescent="0.2">
      <c r="A120" s="1019"/>
      <c r="B120" s="913"/>
      <c r="C120" s="886" t="s">
        <v>407</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431</v>
      </c>
      <c r="AV120" s="947"/>
      <c r="AW120" s="947"/>
      <c r="AX120" s="947"/>
      <c r="AY120" s="948"/>
      <c r="AZ120" s="893" t="s">
        <v>432</v>
      </c>
      <c r="BA120" s="861"/>
      <c r="BB120" s="861"/>
      <c r="BC120" s="861"/>
      <c r="BD120" s="861"/>
      <c r="BE120" s="861"/>
      <c r="BF120" s="861"/>
      <c r="BG120" s="861"/>
      <c r="BH120" s="861"/>
      <c r="BI120" s="861"/>
      <c r="BJ120" s="861"/>
      <c r="BK120" s="861"/>
      <c r="BL120" s="861"/>
      <c r="BM120" s="861"/>
      <c r="BN120" s="861"/>
      <c r="BO120" s="861"/>
      <c r="BP120" s="862"/>
      <c r="BQ120" s="894">
        <v>94310677</v>
      </c>
      <c r="BR120" s="895"/>
      <c r="BS120" s="895"/>
      <c r="BT120" s="895"/>
      <c r="BU120" s="895"/>
      <c r="BV120" s="895">
        <v>99981239</v>
      </c>
      <c r="BW120" s="895"/>
      <c r="BX120" s="895"/>
      <c r="BY120" s="895"/>
      <c r="BZ120" s="895"/>
      <c r="CA120" s="895">
        <v>101939565</v>
      </c>
      <c r="CB120" s="895"/>
      <c r="CC120" s="895"/>
      <c r="CD120" s="895"/>
      <c r="CE120" s="895"/>
      <c r="CF120" s="908">
        <v>29.6</v>
      </c>
      <c r="CG120" s="909"/>
      <c r="CH120" s="909"/>
      <c r="CI120" s="909"/>
      <c r="CJ120" s="909"/>
      <c r="CK120" s="963" t="s">
        <v>433</v>
      </c>
      <c r="CL120" s="964"/>
      <c r="CM120" s="964"/>
      <c r="CN120" s="964"/>
      <c r="CO120" s="965"/>
      <c r="CP120" s="971" t="s">
        <v>383</v>
      </c>
      <c r="CQ120" s="972"/>
      <c r="CR120" s="972"/>
      <c r="CS120" s="972"/>
      <c r="CT120" s="972"/>
      <c r="CU120" s="972"/>
      <c r="CV120" s="972"/>
      <c r="CW120" s="972"/>
      <c r="CX120" s="972"/>
      <c r="CY120" s="972"/>
      <c r="CZ120" s="972"/>
      <c r="DA120" s="972"/>
      <c r="DB120" s="972"/>
      <c r="DC120" s="972"/>
      <c r="DD120" s="972"/>
      <c r="DE120" s="972"/>
      <c r="DF120" s="973"/>
      <c r="DG120" s="894">
        <v>3244761</v>
      </c>
      <c r="DH120" s="895"/>
      <c r="DI120" s="895"/>
      <c r="DJ120" s="895"/>
      <c r="DK120" s="895"/>
      <c r="DL120" s="895">
        <v>2320571</v>
      </c>
      <c r="DM120" s="895"/>
      <c r="DN120" s="895"/>
      <c r="DO120" s="895"/>
      <c r="DP120" s="895"/>
      <c r="DQ120" s="895">
        <v>1372073</v>
      </c>
      <c r="DR120" s="895"/>
      <c r="DS120" s="895"/>
      <c r="DT120" s="895"/>
      <c r="DU120" s="895"/>
      <c r="DV120" s="896">
        <v>0.4</v>
      </c>
      <c r="DW120" s="896"/>
      <c r="DX120" s="896"/>
      <c r="DY120" s="896"/>
      <c r="DZ120" s="897"/>
    </row>
    <row r="121" spans="1:130" s="208" customFormat="1" ht="26.25" customHeight="1" x14ac:dyDescent="0.2">
      <c r="A121" s="1019"/>
      <c r="B121" s="913"/>
      <c r="C121" s="960" t="s">
        <v>434</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435</v>
      </c>
      <c r="BA121" s="887"/>
      <c r="BB121" s="887"/>
      <c r="BC121" s="887"/>
      <c r="BD121" s="887"/>
      <c r="BE121" s="887"/>
      <c r="BF121" s="887"/>
      <c r="BG121" s="887"/>
      <c r="BH121" s="887"/>
      <c r="BI121" s="887"/>
      <c r="BJ121" s="887"/>
      <c r="BK121" s="887"/>
      <c r="BL121" s="887"/>
      <c r="BM121" s="887"/>
      <c r="BN121" s="887"/>
      <c r="BO121" s="887"/>
      <c r="BP121" s="888"/>
      <c r="BQ121" s="889">
        <v>7438790</v>
      </c>
      <c r="BR121" s="890"/>
      <c r="BS121" s="890"/>
      <c r="BT121" s="890"/>
      <c r="BU121" s="890"/>
      <c r="BV121" s="890">
        <v>7227523</v>
      </c>
      <c r="BW121" s="890"/>
      <c r="BX121" s="890"/>
      <c r="BY121" s="890"/>
      <c r="BZ121" s="890"/>
      <c r="CA121" s="890">
        <v>7030544</v>
      </c>
      <c r="CB121" s="890"/>
      <c r="CC121" s="890"/>
      <c r="CD121" s="890"/>
      <c r="CE121" s="890"/>
      <c r="CF121" s="884">
        <v>2</v>
      </c>
      <c r="CG121" s="885"/>
      <c r="CH121" s="885"/>
      <c r="CI121" s="885"/>
      <c r="CJ121" s="885"/>
      <c r="CK121" s="966"/>
      <c r="CL121" s="967"/>
      <c r="CM121" s="967"/>
      <c r="CN121" s="967"/>
      <c r="CO121" s="968"/>
      <c r="CP121" s="976" t="s">
        <v>380</v>
      </c>
      <c r="CQ121" s="977"/>
      <c r="CR121" s="977"/>
      <c r="CS121" s="977"/>
      <c r="CT121" s="977"/>
      <c r="CU121" s="977"/>
      <c r="CV121" s="977"/>
      <c r="CW121" s="977"/>
      <c r="CX121" s="977"/>
      <c r="CY121" s="977"/>
      <c r="CZ121" s="977"/>
      <c r="DA121" s="977"/>
      <c r="DB121" s="977"/>
      <c r="DC121" s="977"/>
      <c r="DD121" s="977"/>
      <c r="DE121" s="977"/>
      <c r="DF121" s="978"/>
      <c r="DG121" s="889">
        <v>862669</v>
      </c>
      <c r="DH121" s="890"/>
      <c r="DI121" s="890"/>
      <c r="DJ121" s="890"/>
      <c r="DK121" s="890"/>
      <c r="DL121" s="890">
        <v>853348</v>
      </c>
      <c r="DM121" s="890"/>
      <c r="DN121" s="890"/>
      <c r="DO121" s="890"/>
      <c r="DP121" s="890"/>
      <c r="DQ121" s="890">
        <v>816157</v>
      </c>
      <c r="DR121" s="890"/>
      <c r="DS121" s="890"/>
      <c r="DT121" s="890"/>
      <c r="DU121" s="890"/>
      <c r="DV121" s="891">
        <v>0.2</v>
      </c>
      <c r="DW121" s="891"/>
      <c r="DX121" s="891"/>
      <c r="DY121" s="891"/>
      <c r="DZ121" s="892"/>
    </row>
    <row r="122" spans="1:130" s="208" customFormat="1" ht="26.25" customHeight="1" x14ac:dyDescent="0.2">
      <c r="A122" s="1019"/>
      <c r="B122" s="913"/>
      <c r="C122" s="886" t="s">
        <v>417</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436</v>
      </c>
      <c r="BA122" s="929"/>
      <c r="BB122" s="929"/>
      <c r="BC122" s="929"/>
      <c r="BD122" s="929"/>
      <c r="BE122" s="929"/>
      <c r="BF122" s="929"/>
      <c r="BG122" s="929"/>
      <c r="BH122" s="929"/>
      <c r="BI122" s="929"/>
      <c r="BJ122" s="929"/>
      <c r="BK122" s="929"/>
      <c r="BL122" s="929"/>
      <c r="BM122" s="929"/>
      <c r="BN122" s="929"/>
      <c r="BO122" s="929"/>
      <c r="BP122" s="930"/>
      <c r="BQ122" s="954">
        <v>734932292</v>
      </c>
      <c r="BR122" s="955"/>
      <c r="BS122" s="955"/>
      <c r="BT122" s="955"/>
      <c r="BU122" s="955"/>
      <c r="BV122" s="955">
        <v>716240313</v>
      </c>
      <c r="BW122" s="955"/>
      <c r="BX122" s="955"/>
      <c r="BY122" s="955"/>
      <c r="BZ122" s="955"/>
      <c r="CA122" s="955">
        <v>694170684</v>
      </c>
      <c r="CB122" s="955"/>
      <c r="CC122" s="955"/>
      <c r="CD122" s="955"/>
      <c r="CE122" s="955"/>
      <c r="CF122" s="974">
        <v>201.6</v>
      </c>
      <c r="CG122" s="975"/>
      <c r="CH122" s="975"/>
      <c r="CI122" s="975"/>
      <c r="CJ122" s="975"/>
      <c r="CK122" s="966"/>
      <c r="CL122" s="967"/>
      <c r="CM122" s="967"/>
      <c r="CN122" s="967"/>
      <c r="CO122" s="968"/>
      <c r="CP122" s="976" t="s">
        <v>381</v>
      </c>
      <c r="CQ122" s="977"/>
      <c r="CR122" s="977"/>
      <c r="CS122" s="977"/>
      <c r="CT122" s="977"/>
      <c r="CU122" s="977"/>
      <c r="CV122" s="977"/>
      <c r="CW122" s="977"/>
      <c r="CX122" s="977"/>
      <c r="CY122" s="977"/>
      <c r="CZ122" s="977"/>
      <c r="DA122" s="977"/>
      <c r="DB122" s="977"/>
      <c r="DC122" s="977"/>
      <c r="DD122" s="977"/>
      <c r="DE122" s="977"/>
      <c r="DF122" s="978"/>
      <c r="DG122" s="889">
        <v>56090</v>
      </c>
      <c r="DH122" s="890"/>
      <c r="DI122" s="890"/>
      <c r="DJ122" s="890"/>
      <c r="DK122" s="890"/>
      <c r="DL122" s="890">
        <v>53726</v>
      </c>
      <c r="DM122" s="890"/>
      <c r="DN122" s="890"/>
      <c r="DO122" s="890"/>
      <c r="DP122" s="890"/>
      <c r="DQ122" s="890">
        <v>51293</v>
      </c>
      <c r="DR122" s="890"/>
      <c r="DS122" s="890"/>
      <c r="DT122" s="890"/>
      <c r="DU122" s="890"/>
      <c r="DV122" s="891">
        <v>0</v>
      </c>
      <c r="DW122" s="891"/>
      <c r="DX122" s="891"/>
      <c r="DY122" s="891"/>
      <c r="DZ122" s="892"/>
    </row>
    <row r="123" spans="1:130" s="208" customFormat="1" ht="26.25" customHeight="1" x14ac:dyDescent="0.2">
      <c r="A123" s="1019"/>
      <c r="B123" s="913"/>
      <c r="C123" s="886" t="s">
        <v>423</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437</v>
      </c>
      <c r="BP123" s="959"/>
      <c r="BQ123" s="1025">
        <v>836681759</v>
      </c>
      <c r="BR123" s="1026"/>
      <c r="BS123" s="1026"/>
      <c r="BT123" s="1026"/>
      <c r="BU123" s="1026"/>
      <c r="BV123" s="1026">
        <v>823449075</v>
      </c>
      <c r="BW123" s="1026"/>
      <c r="BX123" s="1026"/>
      <c r="BY123" s="1026"/>
      <c r="BZ123" s="1026"/>
      <c r="CA123" s="1026">
        <v>803140793</v>
      </c>
      <c r="CB123" s="1026"/>
      <c r="CC123" s="1026"/>
      <c r="CD123" s="1026"/>
      <c r="CE123" s="1026"/>
      <c r="CF123" s="956"/>
      <c r="CG123" s="957"/>
      <c r="CH123" s="957"/>
      <c r="CI123" s="957"/>
      <c r="CJ123" s="958"/>
      <c r="CK123" s="966"/>
      <c r="CL123" s="967"/>
      <c r="CM123" s="967"/>
      <c r="CN123" s="967"/>
      <c r="CO123" s="968"/>
      <c r="CP123" s="976" t="s">
        <v>378</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5">
      <c r="A124" s="1019"/>
      <c r="B124" s="913"/>
      <c r="C124" s="886" t="s">
        <v>426</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438</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178.7</v>
      </c>
      <c r="BR124" s="986"/>
      <c r="BS124" s="986"/>
      <c r="BT124" s="986"/>
      <c r="BU124" s="986"/>
      <c r="BV124" s="986">
        <v>175.8</v>
      </c>
      <c r="BW124" s="986"/>
      <c r="BX124" s="986"/>
      <c r="BY124" s="986"/>
      <c r="BZ124" s="986"/>
      <c r="CA124" s="986">
        <v>172.5</v>
      </c>
      <c r="CB124" s="986"/>
      <c r="CC124" s="986"/>
      <c r="CD124" s="986"/>
      <c r="CE124" s="986"/>
      <c r="CF124" s="987"/>
      <c r="CG124" s="988"/>
      <c r="CH124" s="988"/>
      <c r="CI124" s="988"/>
      <c r="CJ124" s="989"/>
      <c r="CK124" s="969"/>
      <c r="CL124" s="969"/>
      <c r="CM124" s="969"/>
      <c r="CN124" s="969"/>
      <c r="CO124" s="970"/>
      <c r="CP124" s="990" t="s">
        <v>439</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t="s">
        <v>118</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428</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440</v>
      </c>
      <c r="CL125" s="964"/>
      <c r="CM125" s="964"/>
      <c r="CN125" s="964"/>
      <c r="CO125" s="965"/>
      <c r="CP125" s="893" t="s">
        <v>441</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430</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442</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443</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102003</v>
      </c>
      <c r="AB127" s="917"/>
      <c r="AC127" s="917"/>
      <c r="AD127" s="917"/>
      <c r="AE127" s="918"/>
      <c r="AF127" s="919">
        <v>122962</v>
      </c>
      <c r="AG127" s="917"/>
      <c r="AH127" s="917"/>
      <c r="AI127" s="917"/>
      <c r="AJ127" s="918"/>
      <c r="AK127" s="919">
        <v>112243</v>
      </c>
      <c r="AL127" s="917"/>
      <c r="AM127" s="917"/>
      <c r="AN127" s="917"/>
      <c r="AO127" s="918"/>
      <c r="AP127" s="920">
        <v>0</v>
      </c>
      <c r="AQ127" s="921"/>
      <c r="AR127" s="921"/>
      <c r="AS127" s="921"/>
      <c r="AT127" s="922"/>
      <c r="AU127" s="210"/>
      <c r="AV127" s="210"/>
      <c r="AW127" s="210"/>
      <c r="AX127" s="993" t="s">
        <v>444</v>
      </c>
      <c r="AY127" s="994"/>
      <c r="AZ127" s="994"/>
      <c r="BA127" s="994"/>
      <c r="BB127" s="994"/>
      <c r="BC127" s="994"/>
      <c r="BD127" s="994"/>
      <c r="BE127" s="995"/>
      <c r="BF127" s="996" t="s">
        <v>445</v>
      </c>
      <c r="BG127" s="994"/>
      <c r="BH127" s="994"/>
      <c r="BI127" s="994"/>
      <c r="BJ127" s="994"/>
      <c r="BK127" s="994"/>
      <c r="BL127" s="995"/>
      <c r="BM127" s="996" t="s">
        <v>446</v>
      </c>
      <c r="BN127" s="994"/>
      <c r="BO127" s="994"/>
      <c r="BP127" s="994"/>
      <c r="BQ127" s="994"/>
      <c r="BR127" s="994"/>
      <c r="BS127" s="995"/>
      <c r="BT127" s="996" t="s">
        <v>447</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448</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449</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450</v>
      </c>
      <c r="X128" s="1005"/>
      <c r="Y128" s="1005"/>
      <c r="Z128" s="1006"/>
      <c r="AA128" s="1007">
        <v>4868931</v>
      </c>
      <c r="AB128" s="1008"/>
      <c r="AC128" s="1008"/>
      <c r="AD128" s="1008"/>
      <c r="AE128" s="1009"/>
      <c r="AF128" s="1010">
        <v>4070913</v>
      </c>
      <c r="AG128" s="1008"/>
      <c r="AH128" s="1008"/>
      <c r="AI128" s="1008"/>
      <c r="AJ128" s="1009"/>
      <c r="AK128" s="1010">
        <v>4415492</v>
      </c>
      <c r="AL128" s="1008"/>
      <c r="AM128" s="1008"/>
      <c r="AN128" s="1008"/>
      <c r="AO128" s="1009"/>
      <c r="AP128" s="1011"/>
      <c r="AQ128" s="1012"/>
      <c r="AR128" s="1012"/>
      <c r="AS128" s="1012"/>
      <c r="AT128" s="1013"/>
      <c r="AU128" s="210"/>
      <c r="AV128" s="210"/>
      <c r="AW128" s="210"/>
      <c r="AX128" s="860" t="s">
        <v>451</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452</v>
      </c>
      <c r="CQ128" s="675"/>
      <c r="CR128" s="675"/>
      <c r="CS128" s="675"/>
      <c r="CT128" s="675"/>
      <c r="CU128" s="675"/>
      <c r="CV128" s="675"/>
      <c r="CW128" s="675"/>
      <c r="CX128" s="675"/>
      <c r="CY128" s="675"/>
      <c r="CZ128" s="675"/>
      <c r="DA128" s="675"/>
      <c r="DB128" s="675"/>
      <c r="DC128" s="675"/>
      <c r="DD128" s="675"/>
      <c r="DE128" s="675"/>
      <c r="DF128" s="998"/>
      <c r="DG128" s="999">
        <v>1831823</v>
      </c>
      <c r="DH128" s="1000"/>
      <c r="DI128" s="1000"/>
      <c r="DJ128" s="1000"/>
      <c r="DK128" s="1000"/>
      <c r="DL128" s="1000">
        <v>1687646</v>
      </c>
      <c r="DM128" s="1000"/>
      <c r="DN128" s="1000"/>
      <c r="DO128" s="1000"/>
      <c r="DP128" s="1000"/>
      <c r="DQ128" s="1000">
        <v>1542022</v>
      </c>
      <c r="DR128" s="1000"/>
      <c r="DS128" s="1000"/>
      <c r="DT128" s="1000"/>
      <c r="DU128" s="1000"/>
      <c r="DV128" s="1001">
        <v>0.4</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453</v>
      </c>
      <c r="X129" s="1033"/>
      <c r="Y129" s="1033"/>
      <c r="Z129" s="1034"/>
      <c r="AA129" s="916">
        <v>389963591</v>
      </c>
      <c r="AB129" s="917"/>
      <c r="AC129" s="917"/>
      <c r="AD129" s="917"/>
      <c r="AE129" s="918"/>
      <c r="AF129" s="919">
        <v>390235323</v>
      </c>
      <c r="AG129" s="917"/>
      <c r="AH129" s="917"/>
      <c r="AI129" s="917"/>
      <c r="AJ129" s="918"/>
      <c r="AK129" s="919">
        <v>396767336</v>
      </c>
      <c r="AL129" s="917"/>
      <c r="AM129" s="917"/>
      <c r="AN129" s="917"/>
      <c r="AO129" s="918"/>
      <c r="AP129" s="1035"/>
      <c r="AQ129" s="1036"/>
      <c r="AR129" s="1036"/>
      <c r="AS129" s="1036"/>
      <c r="AT129" s="1037"/>
      <c r="AU129" s="211"/>
      <c r="AV129" s="211"/>
      <c r="AW129" s="211"/>
      <c r="AX129" s="1027" t="s">
        <v>454</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455</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456</v>
      </c>
      <c r="X130" s="1033"/>
      <c r="Y130" s="1033"/>
      <c r="Z130" s="1034"/>
      <c r="AA130" s="916">
        <v>55618331</v>
      </c>
      <c r="AB130" s="917"/>
      <c r="AC130" s="917"/>
      <c r="AD130" s="917"/>
      <c r="AE130" s="918"/>
      <c r="AF130" s="919">
        <v>54630158</v>
      </c>
      <c r="AG130" s="917"/>
      <c r="AH130" s="917"/>
      <c r="AI130" s="917"/>
      <c r="AJ130" s="918"/>
      <c r="AK130" s="919">
        <v>52427740</v>
      </c>
      <c r="AL130" s="917"/>
      <c r="AM130" s="917"/>
      <c r="AN130" s="917"/>
      <c r="AO130" s="918"/>
      <c r="AP130" s="1035"/>
      <c r="AQ130" s="1036"/>
      <c r="AR130" s="1036"/>
      <c r="AS130" s="1036"/>
      <c r="AT130" s="1037"/>
      <c r="AU130" s="211"/>
      <c r="AV130" s="211"/>
      <c r="AW130" s="211"/>
      <c r="AX130" s="1027" t="s">
        <v>457</v>
      </c>
      <c r="AY130" s="887"/>
      <c r="AZ130" s="887"/>
      <c r="BA130" s="887"/>
      <c r="BB130" s="887"/>
      <c r="BC130" s="887"/>
      <c r="BD130" s="887"/>
      <c r="BE130" s="888"/>
      <c r="BF130" s="1063">
        <v>11.3</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458</v>
      </c>
      <c r="X131" s="1070"/>
      <c r="Y131" s="1070"/>
      <c r="Z131" s="1071"/>
      <c r="AA131" s="1072">
        <v>334345260</v>
      </c>
      <c r="AB131" s="1073"/>
      <c r="AC131" s="1073"/>
      <c r="AD131" s="1073"/>
      <c r="AE131" s="1074"/>
      <c r="AF131" s="1075">
        <v>335605165</v>
      </c>
      <c r="AG131" s="1073"/>
      <c r="AH131" s="1073"/>
      <c r="AI131" s="1073"/>
      <c r="AJ131" s="1074"/>
      <c r="AK131" s="1075">
        <v>344339596</v>
      </c>
      <c r="AL131" s="1073"/>
      <c r="AM131" s="1073"/>
      <c r="AN131" s="1073"/>
      <c r="AO131" s="1074"/>
      <c r="AP131" s="1076"/>
      <c r="AQ131" s="1077"/>
      <c r="AR131" s="1077"/>
      <c r="AS131" s="1077"/>
      <c r="AT131" s="1078"/>
      <c r="AU131" s="211"/>
      <c r="AV131" s="211"/>
      <c r="AW131" s="211"/>
      <c r="AX131" s="1045" t="s">
        <v>459</v>
      </c>
      <c r="AY131" s="675"/>
      <c r="AZ131" s="675"/>
      <c r="BA131" s="675"/>
      <c r="BB131" s="675"/>
      <c r="BC131" s="675"/>
      <c r="BD131" s="675"/>
      <c r="BE131" s="998"/>
      <c r="BF131" s="1046">
        <v>172.5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460</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461</v>
      </c>
      <c r="W132" s="1056"/>
      <c r="X132" s="1056"/>
      <c r="Y132" s="1056"/>
      <c r="Z132" s="1057"/>
      <c r="AA132" s="1058">
        <v>10.39073531</v>
      </c>
      <c r="AB132" s="1059"/>
      <c r="AC132" s="1059"/>
      <c r="AD132" s="1059"/>
      <c r="AE132" s="1060"/>
      <c r="AF132" s="1061">
        <v>11.567891100000001</v>
      </c>
      <c r="AG132" s="1059"/>
      <c r="AH132" s="1059"/>
      <c r="AI132" s="1059"/>
      <c r="AJ132" s="1060"/>
      <c r="AK132" s="1061">
        <v>11.993441819999999</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462</v>
      </c>
      <c r="W133" s="1039"/>
      <c r="X133" s="1039"/>
      <c r="Y133" s="1039"/>
      <c r="Z133" s="1040"/>
      <c r="AA133" s="1041">
        <v>10.3</v>
      </c>
      <c r="AB133" s="1042"/>
      <c r="AC133" s="1042"/>
      <c r="AD133" s="1042"/>
      <c r="AE133" s="1043"/>
      <c r="AF133" s="1041">
        <v>10.6</v>
      </c>
      <c r="AG133" s="1042"/>
      <c r="AH133" s="1042"/>
      <c r="AI133" s="1042"/>
      <c r="AJ133" s="1043"/>
      <c r="AK133" s="1041">
        <v>11.3</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EK3/yF3pNoIiOtJFmkae+bxIyEMzlpa6WzfzbaXrTMU3CWSXw5nsXwyIx1MWHaOVfW/vqJ93fZIpsdhmESjOWw==" saltValue="r8CTdDlZV6DI0KRX3uuu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qP3UmWv7IEJp21zs1ZiS0vcsvKojROvJHYv39oY3oXekft+0Zx2rR2HiQ7bOkIdWz2FGH3EoQT9CfUxMunmIag==" saltValue="DHPhwyAXZYi6dwowDzbnv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uQ4FPy61EtH5S2Bn/8ecSNqdXFVhmCiZYvRkO/tkzmj/dJEZQC1E0pzvjMzzgyp8tHqT3g6uc1RKpznza4OT7g==" saltValue="RBZDbB+FiDA1Qm0dm7h/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463</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464</v>
      </c>
      <c r="AL6" s="244"/>
      <c r="AM6" s="244"/>
      <c r="AN6" s="244"/>
    </row>
    <row r="7" spans="1:46" ht="13.5" customHeight="1" x14ac:dyDescent="0.2">
      <c r="A7" s="243"/>
      <c r="AK7" s="246"/>
      <c r="AL7" s="247"/>
      <c r="AM7" s="247"/>
      <c r="AN7" s="248"/>
      <c r="AO7" s="1089" t="s">
        <v>465</v>
      </c>
      <c r="AP7" s="249"/>
      <c r="AQ7" s="250" t="s">
        <v>466</v>
      </c>
      <c r="AR7" s="251"/>
    </row>
    <row r="8" spans="1:46" ht="13" x14ac:dyDescent="0.2">
      <c r="A8" s="243"/>
      <c r="AK8" s="252"/>
      <c r="AL8" s="253"/>
      <c r="AM8" s="253"/>
      <c r="AN8" s="254"/>
      <c r="AO8" s="1090"/>
      <c r="AP8" s="255" t="s">
        <v>467</v>
      </c>
      <c r="AQ8" s="256" t="s">
        <v>468</v>
      </c>
      <c r="AR8" s="257" t="s">
        <v>469</v>
      </c>
    </row>
    <row r="9" spans="1:46" ht="13" x14ac:dyDescent="0.2">
      <c r="A9" s="243"/>
      <c r="AK9" s="1079" t="s">
        <v>470</v>
      </c>
      <c r="AL9" s="1080"/>
      <c r="AM9" s="1080"/>
      <c r="AN9" s="1081"/>
      <c r="AO9" s="258">
        <v>187406056</v>
      </c>
      <c r="AP9" s="258">
        <v>147058</v>
      </c>
      <c r="AQ9" s="259">
        <v>147477</v>
      </c>
      <c r="AR9" s="260">
        <v>-0.3</v>
      </c>
    </row>
    <row r="10" spans="1:46" ht="13.5" customHeight="1" x14ac:dyDescent="0.2">
      <c r="A10" s="243"/>
      <c r="AK10" s="1079" t="s">
        <v>471</v>
      </c>
      <c r="AL10" s="1080"/>
      <c r="AM10" s="1080"/>
      <c r="AN10" s="1081"/>
      <c r="AO10" s="258">
        <v>132056</v>
      </c>
      <c r="AP10" s="258">
        <v>104</v>
      </c>
      <c r="AQ10" s="259">
        <v>944</v>
      </c>
      <c r="AR10" s="260">
        <v>-89</v>
      </c>
    </row>
    <row r="11" spans="1:46" ht="13.5" customHeight="1" x14ac:dyDescent="0.2">
      <c r="A11" s="243"/>
      <c r="AK11" s="1079" t="s">
        <v>472</v>
      </c>
      <c r="AL11" s="1080"/>
      <c r="AM11" s="1080"/>
      <c r="AN11" s="1081"/>
      <c r="AO11" s="258" t="s">
        <v>473</v>
      </c>
      <c r="AP11" s="258" t="s">
        <v>473</v>
      </c>
      <c r="AQ11" s="259" t="s">
        <v>473</v>
      </c>
      <c r="AR11" s="260" t="s">
        <v>473</v>
      </c>
    </row>
    <row r="12" spans="1:46" ht="13.5" customHeight="1" x14ac:dyDescent="0.2">
      <c r="A12" s="243"/>
      <c r="AK12" s="1079" t="s">
        <v>474</v>
      </c>
      <c r="AL12" s="1080"/>
      <c r="AM12" s="1080"/>
      <c r="AN12" s="1081"/>
      <c r="AO12" s="258" t="s">
        <v>473</v>
      </c>
      <c r="AP12" s="258" t="s">
        <v>473</v>
      </c>
      <c r="AQ12" s="259">
        <v>5</v>
      </c>
      <c r="AR12" s="260" t="s">
        <v>473</v>
      </c>
    </row>
    <row r="13" spans="1:46" ht="13.5" customHeight="1" x14ac:dyDescent="0.2">
      <c r="A13" s="243"/>
      <c r="AK13" s="1079" t="s">
        <v>475</v>
      </c>
      <c r="AL13" s="1080"/>
      <c r="AM13" s="1080"/>
      <c r="AN13" s="1081"/>
      <c r="AO13" s="258">
        <v>4091869</v>
      </c>
      <c r="AP13" s="258">
        <v>3211</v>
      </c>
      <c r="AQ13" s="259">
        <v>2711</v>
      </c>
      <c r="AR13" s="260">
        <v>18.399999999999999</v>
      </c>
    </row>
    <row r="14" spans="1:46" ht="13.5" customHeight="1" x14ac:dyDescent="0.2">
      <c r="A14" s="243"/>
      <c r="AK14" s="1079" t="s">
        <v>476</v>
      </c>
      <c r="AL14" s="1080"/>
      <c r="AM14" s="1080"/>
      <c r="AN14" s="1081"/>
      <c r="AO14" s="258">
        <v>-18280086</v>
      </c>
      <c r="AP14" s="258">
        <v>-14344</v>
      </c>
      <c r="AQ14" s="259">
        <v>-13024</v>
      </c>
      <c r="AR14" s="260">
        <v>10.1</v>
      </c>
    </row>
    <row r="15" spans="1:46" ht="13" x14ac:dyDescent="0.2">
      <c r="A15" s="243"/>
      <c r="AK15" s="1082" t="s">
        <v>152</v>
      </c>
      <c r="AL15" s="1083"/>
      <c r="AM15" s="1083"/>
      <c r="AN15" s="1084"/>
      <c r="AO15" s="258">
        <v>173349895</v>
      </c>
      <c r="AP15" s="258">
        <v>136028</v>
      </c>
      <c r="AQ15" s="259">
        <v>138113</v>
      </c>
      <c r="AR15" s="260">
        <v>-1.5</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477</v>
      </c>
    </row>
    <row r="20" spans="1:46" ht="13" x14ac:dyDescent="0.2">
      <c r="A20" s="243"/>
      <c r="AK20" s="265"/>
      <c r="AL20" s="266"/>
      <c r="AM20" s="266"/>
      <c r="AN20" s="267"/>
      <c r="AO20" s="268" t="s">
        <v>478</v>
      </c>
      <c r="AP20" s="269" t="s">
        <v>479</v>
      </c>
      <c r="AQ20" s="270" t="s">
        <v>480</v>
      </c>
      <c r="AR20" s="271"/>
    </row>
    <row r="21" spans="1:46" s="244" customFormat="1" ht="13" x14ac:dyDescent="0.2">
      <c r="A21" s="272"/>
      <c r="AK21" s="1085" t="s">
        <v>481</v>
      </c>
      <c r="AL21" s="1086"/>
      <c r="AM21" s="1086"/>
      <c r="AN21" s="1087"/>
      <c r="AO21" s="273">
        <v>1582.11</v>
      </c>
      <c r="AP21" s="274">
        <v>1591.94</v>
      </c>
      <c r="AQ21" s="275">
        <v>-9.83</v>
      </c>
      <c r="AS21" s="276"/>
      <c r="AT21" s="272"/>
    </row>
    <row r="22" spans="1:46" s="244" customFormat="1" ht="13" x14ac:dyDescent="0.2">
      <c r="A22" s="272"/>
      <c r="AK22" s="1085" t="s">
        <v>482</v>
      </c>
      <c r="AL22" s="1086"/>
      <c r="AM22" s="1086"/>
      <c r="AN22" s="1087"/>
      <c r="AO22" s="277">
        <v>98.4</v>
      </c>
      <c r="AP22" s="278">
        <v>98.7</v>
      </c>
      <c r="AQ22" s="279">
        <v>-0.3</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483</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484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485</v>
      </c>
      <c r="AL29" s="244"/>
      <c r="AM29" s="244"/>
      <c r="AN29" s="244"/>
      <c r="AS29" s="286"/>
    </row>
    <row r="30" spans="1:46" ht="13.5" customHeight="1" x14ac:dyDescent="0.2">
      <c r="A30" s="243"/>
      <c r="AK30" s="246"/>
      <c r="AL30" s="247"/>
      <c r="AM30" s="247"/>
      <c r="AN30" s="248"/>
      <c r="AO30" s="1089" t="s">
        <v>465</v>
      </c>
      <c r="AP30" s="249"/>
      <c r="AQ30" s="250" t="s">
        <v>466</v>
      </c>
      <c r="AR30" s="251"/>
    </row>
    <row r="31" spans="1:46" ht="13" x14ac:dyDescent="0.2">
      <c r="A31" s="243"/>
      <c r="AK31" s="252"/>
      <c r="AL31" s="253"/>
      <c r="AM31" s="253"/>
      <c r="AN31" s="254"/>
      <c r="AO31" s="1090"/>
      <c r="AP31" s="255" t="s">
        <v>467</v>
      </c>
      <c r="AQ31" s="256" t="s">
        <v>468</v>
      </c>
      <c r="AR31" s="257" t="s">
        <v>469</v>
      </c>
    </row>
    <row r="32" spans="1:46" ht="27" customHeight="1" x14ac:dyDescent="0.2">
      <c r="A32" s="243"/>
      <c r="AK32" s="1099" t="s">
        <v>486</v>
      </c>
      <c r="AL32" s="1100"/>
      <c r="AM32" s="1100"/>
      <c r="AN32" s="1101"/>
      <c r="AO32" s="258">
        <v>90892674</v>
      </c>
      <c r="AP32" s="258">
        <v>71324</v>
      </c>
      <c r="AQ32" s="259">
        <v>69853</v>
      </c>
      <c r="AR32" s="260">
        <v>2.1</v>
      </c>
    </row>
    <row r="33" spans="1:2046 2052:4096 4102:5116 5122:7166 7172:9216 9222:10236 10242:12286 12292:14336 14342:15356 15362:16384" ht="13.5" customHeight="1" x14ac:dyDescent="0.2">
      <c r="A33" s="243"/>
      <c r="AK33" s="1099" t="s">
        <v>487</v>
      </c>
      <c r="AL33" s="1100"/>
      <c r="AM33" s="1100"/>
      <c r="AN33" s="1101"/>
      <c r="AO33" s="258" t="s">
        <v>473</v>
      </c>
      <c r="AP33" s="258" t="s">
        <v>473</v>
      </c>
      <c r="AQ33" s="259">
        <v>30</v>
      </c>
      <c r="AR33" s="260" t="s">
        <v>473</v>
      </c>
    </row>
    <row r="34" spans="1:2046 2052:4096 4102:5116 5122:7166 7172:9216 9222:10236 10242:12286 12292:14336 14342:15356 15362:16384" ht="27" customHeight="1" x14ac:dyDescent="0.2">
      <c r="A34" s="243"/>
      <c r="AK34" s="1099" t="s">
        <v>488</v>
      </c>
      <c r="AL34" s="1100"/>
      <c r="AM34" s="1100"/>
      <c r="AN34" s="1101"/>
      <c r="AO34" s="258">
        <v>6182270</v>
      </c>
      <c r="AP34" s="258">
        <v>4851</v>
      </c>
      <c r="AQ34" s="259">
        <v>5819</v>
      </c>
      <c r="AR34" s="260">
        <v>-16.600000000000001</v>
      </c>
    </row>
    <row r="35" spans="1:2046 2052:4096 4102:5116 5122:7166 7172:9216 9222:10236 10242:12286 12292:14336 14342:15356 15362:16384" ht="27" customHeight="1" x14ac:dyDescent="0.2">
      <c r="A35" s="243"/>
      <c r="AK35" s="1099" t="s">
        <v>489</v>
      </c>
      <c r="AL35" s="1100"/>
      <c r="AM35" s="1100"/>
      <c r="AN35" s="1101"/>
      <c r="AO35" s="258">
        <v>98737</v>
      </c>
      <c r="AP35" s="258">
        <v>77</v>
      </c>
      <c r="AQ35" s="259">
        <v>1779</v>
      </c>
      <c r="AR35" s="260">
        <v>-95.7</v>
      </c>
    </row>
    <row r="36" spans="1:2046 2052:4096 4102:5116 5122:7166 7172:9216 9222:10236 10242:12286 12292:14336 14342:15356 15362:16384" ht="27" customHeight="1" x14ac:dyDescent="0.2">
      <c r="A36" s="243"/>
      <c r="AK36" s="1099" t="s">
        <v>490</v>
      </c>
      <c r="AL36" s="1100"/>
      <c r="AM36" s="1100"/>
      <c r="AN36" s="1101"/>
      <c r="AO36" s="258">
        <v>855477</v>
      </c>
      <c r="AP36" s="258">
        <v>671</v>
      </c>
      <c r="AQ36" s="259">
        <v>159</v>
      </c>
      <c r="AR36" s="260">
        <v>322</v>
      </c>
    </row>
    <row r="37" spans="1:2046 2052:4096 4102:5116 5122:7166 7172:9216 9222:10236 10242:12286 12292:14336 14342:15356 15362:16384" ht="13.5" customHeight="1" x14ac:dyDescent="0.2">
      <c r="A37" s="243"/>
      <c r="AK37" s="1099" t="s">
        <v>491</v>
      </c>
      <c r="AL37" s="1100"/>
      <c r="AM37" s="1100"/>
      <c r="AN37" s="1101"/>
      <c r="AO37" s="258">
        <v>112243</v>
      </c>
      <c r="AP37" s="258">
        <v>88</v>
      </c>
      <c r="AQ37" s="259">
        <v>420</v>
      </c>
      <c r="AR37" s="260">
        <v>-79</v>
      </c>
    </row>
    <row r="38" spans="1:2046 2052:4096 4102:5116 5122:7166 7172:9216 9222:10236 10242:12286 12292:14336 14342:15356 15362:16384" ht="27" customHeight="1" x14ac:dyDescent="0.2">
      <c r="A38" s="243"/>
      <c r="AK38" s="1096" t="s">
        <v>492</v>
      </c>
      <c r="AL38" s="1097"/>
      <c r="AM38" s="1097"/>
      <c r="AN38" s="1098"/>
      <c r="AO38" s="287" t="s">
        <v>473</v>
      </c>
      <c r="AP38" s="287" t="s">
        <v>473</v>
      </c>
      <c r="AQ38" s="288">
        <v>1</v>
      </c>
      <c r="AR38" s="279" t="s">
        <v>473</v>
      </c>
      <c r="AS38" s="286"/>
    </row>
    <row r="39" spans="1:2046 2052:4096 4102:5116 5122:7166 7172:9216 9222:10236 10242:12286 12292:14336 14342:15356 15362:16384" ht="13" x14ac:dyDescent="0.2">
      <c r="A39" s="243"/>
      <c r="AK39" s="1096" t="s">
        <v>493</v>
      </c>
      <c r="AL39" s="1097"/>
      <c r="AM39" s="1097"/>
      <c r="AN39" s="1098"/>
      <c r="AO39" s="258">
        <v>-4415492</v>
      </c>
      <c r="AP39" s="258">
        <v>-3465</v>
      </c>
      <c r="AQ39" s="259">
        <v>-2278</v>
      </c>
      <c r="AR39" s="260">
        <v>52.1</v>
      </c>
      <c r="AS39" s="286"/>
    </row>
    <row r="40" spans="1:2046 2052:4096 4102:5116 5122:7166 7172:9216 9222:10236 10242:12286 12292:14336 14342:15356 15362:16384" ht="27" customHeight="1" x14ac:dyDescent="0.2">
      <c r="A40" s="243"/>
      <c r="AK40" s="1099" t="s">
        <v>494</v>
      </c>
      <c r="AL40" s="1100"/>
      <c r="AM40" s="1100"/>
      <c r="AN40" s="1101"/>
      <c r="AO40" s="258">
        <v>-52427740</v>
      </c>
      <c r="AP40" s="258">
        <v>-41140</v>
      </c>
      <c r="AQ40" s="259">
        <v>-42797</v>
      </c>
      <c r="AR40" s="260">
        <v>-3.9</v>
      </c>
      <c r="AS40" s="286"/>
    </row>
    <row r="41" spans="1:2046 2052:4096 4102:5116 5122:7166 7172:9216 9222:10236 10242:12286 12292:14336 14342:15356 15362:16384" ht="13" x14ac:dyDescent="0.2">
      <c r="A41" s="243"/>
      <c r="AK41" s="1082" t="s">
        <v>495</v>
      </c>
      <c r="AL41" s="1083"/>
      <c r="AM41" s="1083"/>
      <c r="AN41" s="1084"/>
      <c r="AO41" s="258">
        <v>41298169</v>
      </c>
      <c r="AP41" s="258">
        <v>32407</v>
      </c>
      <c r="AQ41" s="259">
        <v>32987</v>
      </c>
      <c r="AR41" s="260">
        <v>-1.8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496</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497</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465</v>
      </c>
      <c r="AN49" s="1093" t="s">
        <v>498</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499</v>
      </c>
      <c r="AO50" s="300" t="s">
        <v>500</v>
      </c>
      <c r="AP50" s="301" t="s">
        <v>501</v>
      </c>
      <c r="AQ50" s="302" t="s">
        <v>502</v>
      </c>
      <c r="AR50" s="303" t="s">
        <v>503</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504</v>
      </c>
      <c r="AL51" s="296"/>
      <c r="AM51" s="304">
        <v>154519464</v>
      </c>
      <c r="AN51" s="305">
        <v>115656</v>
      </c>
      <c r="AO51" s="306">
        <v>-1.6</v>
      </c>
      <c r="AP51" s="307">
        <v>122371</v>
      </c>
      <c r="AQ51" s="308">
        <v>9.6999999999999993</v>
      </c>
      <c r="AR51" s="309">
        <v>-11.3</v>
      </c>
    </row>
    <row r="52" spans="1:16384" ht="13" x14ac:dyDescent="0.2">
      <c r="A52" s="243"/>
      <c r="AK52" s="310"/>
      <c r="AL52" s="311" t="s">
        <v>505</v>
      </c>
      <c r="AM52" s="312">
        <v>42338451</v>
      </c>
      <c r="AN52" s="313">
        <v>31690</v>
      </c>
      <c r="AO52" s="314">
        <v>2.9</v>
      </c>
      <c r="AP52" s="315">
        <v>28038</v>
      </c>
      <c r="AQ52" s="316">
        <v>6.8</v>
      </c>
      <c r="AR52" s="317">
        <v>-3.9</v>
      </c>
    </row>
    <row r="53" spans="1:16384" ht="13" x14ac:dyDescent="0.2">
      <c r="A53" s="243"/>
      <c r="AK53" s="295" t="s">
        <v>506</v>
      </c>
      <c r="AL53" s="296"/>
      <c r="AM53" s="304">
        <v>165489148</v>
      </c>
      <c r="AN53" s="305">
        <v>125365</v>
      </c>
      <c r="AO53" s="306">
        <v>8.4</v>
      </c>
      <c r="AP53" s="307">
        <v>125393</v>
      </c>
      <c r="AQ53" s="308">
        <v>2.5</v>
      </c>
      <c r="AR53" s="309">
        <v>5.9</v>
      </c>
    </row>
    <row r="54" spans="1:16384" ht="13" x14ac:dyDescent="0.2">
      <c r="A54" s="243"/>
      <c r="AK54" s="310"/>
      <c r="AL54" s="311" t="s">
        <v>505</v>
      </c>
      <c r="AM54" s="312">
        <v>38729353</v>
      </c>
      <c r="AN54" s="313">
        <v>29339</v>
      </c>
      <c r="AO54" s="314">
        <v>-7.4</v>
      </c>
      <c r="AP54" s="315">
        <v>28054</v>
      </c>
      <c r="AQ54" s="316">
        <v>0.1</v>
      </c>
      <c r="AR54" s="317">
        <v>-7.5</v>
      </c>
    </row>
    <row r="55" spans="1:16384" ht="13" x14ac:dyDescent="0.2">
      <c r="A55" s="243"/>
      <c r="AK55" s="295" t="s">
        <v>507</v>
      </c>
      <c r="AL55" s="296"/>
      <c r="AM55" s="304">
        <v>151027206</v>
      </c>
      <c r="AN55" s="305">
        <v>115636</v>
      </c>
      <c r="AO55" s="306">
        <v>-7.8</v>
      </c>
      <c r="AP55" s="307">
        <v>115991</v>
      </c>
      <c r="AQ55" s="308">
        <v>-7.5</v>
      </c>
      <c r="AR55" s="309">
        <v>-0.3</v>
      </c>
    </row>
    <row r="56" spans="1:16384" ht="13" x14ac:dyDescent="0.2">
      <c r="A56" s="243"/>
      <c r="AK56" s="310"/>
      <c r="AL56" s="311" t="s">
        <v>505</v>
      </c>
      <c r="AM56" s="312">
        <v>34563926</v>
      </c>
      <c r="AN56" s="313">
        <v>26464</v>
      </c>
      <c r="AO56" s="314">
        <v>-9.8000000000000007</v>
      </c>
      <c r="AP56" s="315">
        <v>28546</v>
      </c>
      <c r="AQ56" s="316">
        <v>1.8</v>
      </c>
      <c r="AR56" s="317">
        <v>-11.6</v>
      </c>
    </row>
    <row r="57" spans="1:16384" ht="13" x14ac:dyDescent="0.2">
      <c r="A57" s="243"/>
      <c r="AK57" s="295" t="s">
        <v>508</v>
      </c>
      <c r="AL57" s="296"/>
      <c r="AM57" s="304">
        <v>156612102</v>
      </c>
      <c r="AN57" s="305">
        <v>121405</v>
      </c>
      <c r="AO57" s="306">
        <v>5</v>
      </c>
      <c r="AP57" s="307">
        <v>118517</v>
      </c>
      <c r="AQ57" s="308">
        <v>2.2000000000000002</v>
      </c>
      <c r="AR57" s="309">
        <v>2.8</v>
      </c>
    </row>
    <row r="58" spans="1:16384" ht="13" x14ac:dyDescent="0.2">
      <c r="A58" s="243"/>
      <c r="AK58" s="310"/>
      <c r="AL58" s="311" t="s">
        <v>505</v>
      </c>
      <c r="AM58" s="312">
        <v>36875066</v>
      </c>
      <c r="AN58" s="313">
        <v>28585</v>
      </c>
      <c r="AO58" s="314">
        <v>8</v>
      </c>
      <c r="AP58" s="315">
        <v>30926</v>
      </c>
      <c r="AQ58" s="316">
        <v>8.3000000000000007</v>
      </c>
      <c r="AR58" s="317">
        <v>-0.3</v>
      </c>
    </row>
    <row r="59" spans="1:16384" ht="13" x14ac:dyDescent="0.2">
      <c r="A59" s="243"/>
      <c r="AK59" s="295" t="s">
        <v>509</v>
      </c>
      <c r="AL59" s="296"/>
      <c r="AM59" s="304">
        <v>154651097</v>
      </c>
      <c r="AN59" s="305">
        <v>121355</v>
      </c>
      <c r="AO59" s="306">
        <v>0</v>
      </c>
      <c r="AP59" s="307">
        <v>117465</v>
      </c>
      <c r="AQ59" s="308">
        <v>-0.9</v>
      </c>
      <c r="AR59" s="309">
        <v>0.9</v>
      </c>
    </row>
    <row r="60" spans="1:16384" ht="13" x14ac:dyDescent="0.2">
      <c r="A60" s="243"/>
      <c r="AK60" s="310"/>
      <c r="AL60" s="311" t="s">
        <v>505</v>
      </c>
      <c r="AM60" s="312">
        <v>36792330</v>
      </c>
      <c r="AN60" s="313">
        <v>28871</v>
      </c>
      <c r="AO60" s="314">
        <v>1</v>
      </c>
      <c r="AP60" s="315">
        <v>29995</v>
      </c>
      <c r="AQ60" s="316">
        <v>-3</v>
      </c>
      <c r="AR60" s="317">
        <v>4</v>
      </c>
    </row>
    <row r="61" spans="1:16384" ht="13" x14ac:dyDescent="0.2">
      <c r="A61" s="243"/>
      <c r="AK61" s="295" t="s">
        <v>510</v>
      </c>
      <c r="AL61" s="318"/>
      <c r="AM61" s="304">
        <v>156459803</v>
      </c>
      <c r="AN61" s="305">
        <v>119883</v>
      </c>
      <c r="AO61" s="306">
        <v>0.8</v>
      </c>
      <c r="AP61" s="307">
        <v>119947</v>
      </c>
      <c r="AQ61" s="319">
        <v>1.2</v>
      </c>
      <c r="AR61" s="309">
        <v>-0.4</v>
      </c>
    </row>
    <row r="62" spans="1:16384" ht="13" x14ac:dyDescent="0.2">
      <c r="A62" s="243"/>
      <c r="AK62" s="310"/>
      <c r="AL62" s="311" t="s">
        <v>505</v>
      </c>
      <c r="AM62" s="312">
        <v>37859825</v>
      </c>
      <c r="AN62" s="313">
        <v>28990</v>
      </c>
      <c r="AO62" s="314">
        <v>-1.1000000000000001</v>
      </c>
      <c r="AP62" s="315">
        <v>29112</v>
      </c>
      <c r="AQ62" s="316">
        <v>2.8</v>
      </c>
      <c r="AR62" s="317">
        <v>-3.9</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5ABQaONT2BfyaCwe25uGAhM3PRSr5WI51o2WPjoJxLuqHOURfDym8ARXQFHK5/hAkm6VobprbQIw5Bvs8ppIHA==" saltValue="82v01jfYeEIdB7LbXG4qu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FDHAiXg5p8xV28dGrt/8Br0xCJOtcVW5b8GmpulfmDcn26B57yXsNNL9cMJXzaS17G0plfJ3K5uZPv4knnzRmQ==" saltValue="c8n1d3iOk2IatAEvmaoL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NgaQmec1foalsrseqiIfApwzs3WchE0pSTm2p49VYH0N3tdwYMZ6O67CpRsW546wUKzDGtw/yh790GX3REeYNA==" saltValue="wAI69BldRcm3+K/xa3wL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5" zoomScaleNormal="7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511</v>
      </c>
      <c r="G46" s="323" t="s">
        <v>512</v>
      </c>
      <c r="H46" s="323" t="s">
        <v>513</v>
      </c>
      <c r="I46" s="323" t="s">
        <v>514</v>
      </c>
      <c r="J46" s="324" t="s">
        <v>515</v>
      </c>
    </row>
    <row r="47" spans="2:10" ht="57.75" customHeight="1" x14ac:dyDescent="0.2">
      <c r="B47" s="7"/>
      <c r="C47" s="1102" t="s">
        <v>4</v>
      </c>
      <c r="D47" s="1102"/>
      <c r="E47" s="1103"/>
      <c r="F47" s="325">
        <v>1.98</v>
      </c>
      <c r="G47" s="326">
        <v>5.03</v>
      </c>
      <c r="H47" s="326">
        <v>4.25</v>
      </c>
      <c r="I47" s="326">
        <v>3.39</v>
      </c>
      <c r="J47" s="327">
        <v>2.46</v>
      </c>
    </row>
    <row r="48" spans="2:10" ht="57.75" customHeight="1" x14ac:dyDescent="0.2">
      <c r="B48" s="8"/>
      <c r="C48" s="1104" t="s">
        <v>5</v>
      </c>
      <c r="D48" s="1104"/>
      <c r="E48" s="1105"/>
      <c r="F48" s="328">
        <v>0.25</v>
      </c>
      <c r="G48" s="329">
        <v>0.19</v>
      </c>
      <c r="H48" s="329">
        <v>0.33</v>
      </c>
      <c r="I48" s="329">
        <v>0.28000000000000003</v>
      </c>
      <c r="J48" s="330">
        <v>0.28999999999999998</v>
      </c>
    </row>
    <row r="49" spans="2:10" ht="57.75" customHeight="1" thickBot="1" x14ac:dyDescent="0.25">
      <c r="B49" s="9"/>
      <c r="C49" s="1106" t="s">
        <v>6</v>
      </c>
      <c r="D49" s="1106"/>
      <c r="E49" s="1107"/>
      <c r="F49" s="331">
        <v>0.05</v>
      </c>
      <c r="G49" s="332">
        <v>3.06</v>
      </c>
      <c r="H49" s="332" t="s">
        <v>516</v>
      </c>
      <c r="I49" s="332" t="s">
        <v>517</v>
      </c>
      <c r="J49" s="333" t="s">
        <v>518</v>
      </c>
    </row>
    <row r="50" spans="2:10" ht="13.5" customHeight="1" x14ac:dyDescent="0.2"/>
  </sheetData>
  <sheetProtection algorithmName="SHA-512" hashValue="nMz9Y2hW0S717q0Y3I5qkFCtQ4GwOn0ML6ju29a9MB2TVRUNhVckdjMUv9f2rrBhl+5vWt55ZDoSk+bMwuYa5Q==" saltValue="XXPJyZWIVkTTRybVgzXW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B9E81D-34F0-49DE-AEF5-36CA78EC36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BA34A2-1500-445F-9964-4CFEAA2C56CE}">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9B7D8014-8885-43EE-80D8-EC2FBAF0F91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dcterms:created xsi:type="dcterms:W3CDTF">2026-02-20T00:04:18Z</dcterms:created>
  <dcterms:modified xsi:type="dcterms:W3CDTF">2026-03-18T11:28:42Z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