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calcChain.xml" ContentType="application/vnd.openxmlformats-officedocument.spreadsheetml.calcChain+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afi002\0011600財政局\0011610財政部\0011620財政課\☆令和7年度\65 財政状況資料集\06_総務省への回答\"/>
    </mc:Choice>
  </mc:AlternateContent>
  <xr:revisionPtr revIDLastSave="0" documentId="13_ncr:1_{6FACD875-71FF-490A-89C0-39879DAD266D}" xr6:coauthVersionLast="47" xr6:coauthVersionMax="47" xr10:uidLastSave="{00000000-0000-0000-0000-000000000000}"/>
  <bookViews>
    <workbookView xWindow="28680" yWindow="-120" windowWidth="29040" windowHeight="1572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AB4C3A9F_1055_4211_B266_92822AFE212E_.wvu.Cols" localSheetId="2" hidden="1">'各会計、関係団体の財政状況及び健全化判断比率'!$EB:$XFD</definedName>
    <definedName name="Z_AB4C3A9F_1055_4211_B266_92822AFE212E_.wvu.Cols" localSheetId="12" hidden="1">基金残高に係る経年分析!$P:$XFD</definedName>
    <definedName name="Z_AB4C3A9F_1055_4211_B266_92822AFE212E_.wvu.Cols" localSheetId="4" hidden="1">'経常経費分析表（経常収支比率の分析）'!$DM:$XFD</definedName>
    <definedName name="Z_AB4C3A9F_1055_4211_B266_92822AFE212E_.wvu.Cols" localSheetId="5" hidden="1">'経常経費分析表（人件費・公債費・普通建設事業費の分析）'!$AU:$XFD</definedName>
    <definedName name="Z_AB4C3A9F_1055_4211_B266_92822AFE212E_.wvu.Cols" localSheetId="3" hidden="1">財政比較分析表!$DQ:$XFD</definedName>
    <definedName name="Z_AB4C3A9F_1055_4211_B266_92822AFE212E_.wvu.Cols" localSheetId="10" hidden="1">'実質公債費比率（分子）の構造'!$V:$XFD</definedName>
    <definedName name="Z_AB4C3A9F_1055_4211_B266_92822AFE212E_.wvu.Cols" localSheetId="8" hidden="1">実質収支比率等に係る経年分析!$Q:$XFD</definedName>
    <definedName name="Z_AB4C3A9F_1055_4211_B266_92822AFE212E_.wvu.Cols" localSheetId="11" hidden="1">'将来負担比率（分子）の構造'!$T:$XFD</definedName>
    <definedName name="Z_AB4C3A9F_1055_4211_B266_92822AFE212E_.wvu.Cols" localSheetId="6" hidden="1">'性質別歳出決算分析表（住民一人当たりのコスト）'!$DV:$XFD</definedName>
    <definedName name="Z_AB4C3A9F_1055_4211_B266_92822AFE212E_.wvu.Cols" localSheetId="0" hidden="1">総括表!$DP:$XFD</definedName>
    <definedName name="Z_AB4C3A9F_1055_4211_B266_92822AFE212E_.wvu.Cols" localSheetId="1" hidden="1">普通会計の状況!$EN:$XFD</definedName>
    <definedName name="Z_AB4C3A9F_1055_4211_B266_92822AFE212E_.wvu.Cols" localSheetId="7" hidden="1">'目的別歳出決算分析表（住民一人当たりのコスト）'!$DV:$XFD</definedName>
    <definedName name="Z_AB4C3A9F_1055_4211_B266_92822AFE212E_.wvu.Cols" localSheetId="9" hidden="1">連結実質赤字比率に係る赤字・黒字の構成分析!$Q:$XFD</definedName>
    <definedName name="Z_AB4C3A9F_1055_4211_B266_92822AFE212E_.wvu.Rows" localSheetId="2" hidden="1">'各会計、関係団体の財政状況及び健全化判断比率'!$136:$1048576,'各会計、関係団体の財政状況及び健全化判断比率'!$89:$101,'各会計、関係団体の財政状況及び健全化判断比率'!$135:$135</definedName>
    <definedName name="Z_AB4C3A9F_1055_4211_B266_92822AFE212E_.wvu.Rows" localSheetId="12" hidden="1">基金残高に係る経年分析!$65:$1048576</definedName>
    <definedName name="Z_AB4C3A9F_1055_4211_B266_92822AFE212E_.wvu.Rows" localSheetId="4" hidden="1">'経常経費分析表（経常収支比率の分析）'!$90:$1048576</definedName>
    <definedName name="Z_AB4C3A9F_1055_4211_B266_92822AFE212E_.wvu.Rows" localSheetId="5" hidden="1">'経常経費分析表（人件費・公債費・普通建設事業費の分析）'!$74:$1048576,'経常経費分析表（人件費・公債費・普通建設事業費の分析）'!$67:$73</definedName>
    <definedName name="Z_AB4C3A9F_1055_4211_B266_92822AFE212E_.wvu.Rows" localSheetId="3" hidden="1">財政比較分析表!$106:$1048576,財政比較分析表!$98:$105</definedName>
    <definedName name="Z_AB4C3A9F_1055_4211_B266_92822AFE212E_.wvu.Rows" localSheetId="10" hidden="1">'実質公債費比率（分子）の構造'!$65:$1048576</definedName>
    <definedName name="Z_AB4C3A9F_1055_4211_B266_92822AFE212E_.wvu.Rows" localSheetId="8" hidden="1">実質収支比率等に係る経年分析!$51:$1048576</definedName>
    <definedName name="Z_AB4C3A9F_1055_4211_B266_92822AFE212E_.wvu.Rows" localSheetId="11" hidden="1">'将来負担比率（分子）の構造'!$56:$1048576</definedName>
    <definedName name="Z_AB4C3A9F_1055_4211_B266_92822AFE212E_.wvu.Rows" localSheetId="6" hidden="1">'性質別歳出決算分析表（住民一人当たりのコスト）'!$122:$1048576,'性質別歳出決算分析表（住民一人当たりのコスト）'!$117:$121</definedName>
    <definedName name="Z_AB4C3A9F_1055_4211_B266_92822AFE212E_.wvu.Rows" localSheetId="0" hidden="1">総括表!$57:$1048576</definedName>
    <definedName name="Z_AB4C3A9F_1055_4211_B266_92822AFE212E_.wvu.Rows" localSheetId="1" hidden="1">普通会計の状況!$50:$1048576</definedName>
    <definedName name="Z_AB4C3A9F_1055_4211_B266_92822AFE212E_.wvu.Rows" localSheetId="7" hidden="1">'目的別歳出決算分析表（住民一人当たりのコスト）'!$117:$1048576</definedName>
    <definedName name="Z_AB4C3A9F_1055_4211_B266_92822AFE212E_.wvu.Rows" localSheetId="9" hidden="1">連結実質赤字比率に係る赤字・黒字の構成分析!$46:$1048576</definedName>
  </definedNames>
  <calcPr calcId="191029"/>
  <customWorkbookViews>
    <customWorkbookView name="さいたま市 - 個人用ビュー" guid="{AB4C3A9F-1055-4211-B266-92822AFE212E}" mergeInterval="0" personalView="1" maximized="1" xWindow="-9" yWindow="-9" windowWidth="1938" windowHeight="103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 l="1"/>
  <c r="BG34" i="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E38" i="1"/>
  <c r="AM38" i="1"/>
  <c r="U38" i="1"/>
  <c r="BE37" i="1"/>
  <c r="AM37" i="1"/>
  <c r="U37" i="1"/>
  <c r="BE36" i="1"/>
  <c r="CO34" i="1"/>
  <c r="CO35" i="1" s="1"/>
  <c r="CO36" i="1" s="1"/>
  <c r="CO37" i="1" s="1"/>
  <c r="CO38" i="1" s="1"/>
  <c r="CO39" i="1" s="1"/>
  <c r="CO40" i="1" s="1"/>
  <c r="CO41" i="1" s="1"/>
  <c r="CO42" i="1" s="1"/>
  <c r="CO43" i="1" s="1"/>
  <c r="BW34" i="1"/>
  <c r="BW35" i="1" s="1"/>
  <c r="BW36" i="1" s="1"/>
  <c r="BW37" i="1" s="1"/>
  <c r="BW38" i="1" s="1"/>
  <c r="C34" i="1"/>
  <c r="C35" i="1" l="1"/>
  <c r="C36" i="1" s="1"/>
  <c r="C37" i="1" s="1"/>
  <c r="C38" i="1" s="1"/>
  <c r="U34" i="1"/>
  <c r="U35" i="1" s="1"/>
  <c r="U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s="1"/>
  <c r="AM36" i="1" s="1"/>
  <c r="BE34" i="1" l="1"/>
  <c r="BE35" i="1" s="1"/>
</calcChain>
</file>

<file path=xl/sharedStrings.xml><?xml version="1.0" encoding="utf-8"?>
<sst xmlns="http://schemas.openxmlformats.org/spreadsheetml/2006/main" count="1038" uniqueCount="591">
  <si>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</si>
  <si>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</si>
  <si>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</si>
  <si>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</si>
  <si>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</si>
  <si>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</si>
  <si>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</si>
  <si>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</si>
  <si>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</si>
  <si>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</si>
  <si>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</si>
  <si>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</si>
  <si>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</si>
  <si>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</si>
  <si>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</si>
  <si>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</si>
  <si>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</si>
  <si>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</si>
  <si>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</si>
  <si>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</si>
  <si>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</si>
  <si>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</si>
  <si>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</si>
  <si>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</si>
  <si>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</si>
  <si>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</si>
  <si>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</si>
  <si>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</si>
  <si>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</si>
  <si>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</si>
  <si>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</si>
  <si>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</si>
  <si>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</si>
  <si>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</si>
  <si>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</si>
  <si>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</si>
  <si>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</si>
  <si>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</si>
  <si>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</si>
  <si>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</si>
  <si>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</si>
  <si>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</si>
  <si>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</si>
  <si>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</si>
  <si>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</si>
  <si>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</si>
  <si>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</si>
  <si>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</si>
  <si>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</si>
  <si>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</si>
  <si>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</si>
  <si>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</si>
  <si>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</si>
  <si>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</si>
  <si>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</si>
  <si>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</si>
  <si>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</si>
  <si>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</si>
  <si>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</si>
  <si>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</si>
  <si>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</si>
  <si>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</si>
  <si>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</si>
  <si>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</si>
  <si>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</si>
  <si>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</si>
  <si>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</si>
  <si>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</si>
  <si>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</si>
  <si>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</si>
  <si>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</si>
  <si>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</si>
  <si>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</si>
  <si>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</si>
  <si>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</si>
  <si>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</si>
  <si>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</si>
  <si>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</si>
  <si>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</si>
  <si>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</si>
  <si>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</si>
  <si>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</si>
  <si>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</si>
  <si>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</si>
  <si>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</si>
  <si>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</si>
  <si>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</si>
  <si>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</si>
  <si>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</si>
  <si>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</si>
  <si>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</si>
  <si>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</si>
  <si>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</si>
  <si>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</si>
  <si>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さいたま市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</si>
  <si>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</si>
  <si>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</si>
  <si>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</si>
  <si>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</si>
  <si>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</si>
  <si>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</si>
  <si>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</si>
  <si>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</si>
  <si>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</si>
  <si>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</si>
  <si>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</si>
  <si>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</si>
  <si>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</si>
  <si>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</si>
  <si>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</si>
  <si>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</si>
  <si>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</si>
  <si>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</si>
  <si>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</si>
  <si>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</si>
  <si>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</si>
  <si>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</si>
  <si>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</si>
  <si>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</si>
  <si>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</si>
  <si>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</si>
  <si>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</si>
  <si>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</si>
  <si>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</si>
  <si>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</si>
  <si>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</si>
  <si>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</si>
  <si>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</si>
  <si>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</si>
  <si>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</si>
  <si>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</si>
  <si>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</si>
  <si>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</si>
  <si>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</si>
  <si>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</si>
  <si>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</si>
  <si>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</si>
  <si>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</si>
  <si>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</si>
  <si>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</si>
  <si>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</si>
  <si>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</si>
  <si>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</si>
  <si>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</si>
  <si>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</si>
  <si>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</si>
  <si>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</si>
  <si>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</si>
  <si>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</si>
  <si>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</si>
  <si>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</si>
  <si>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</si>
  <si>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</si>
  <si>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</si>
  <si>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</si>
  <si>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</si>
  <si>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</si>
  <si>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</si>
  <si>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</si>
  <si>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</si>
  <si>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</si>
  <si>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</si>
  <si>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</si>
  <si>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</si>
  <si>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</si>
  <si>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</si>
  <si>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</si>
  <si>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</si>
  <si>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</si>
  <si>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</si>
  <si>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</si>
  <si>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</si>
  <si>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</si>
  <si>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</si>
  <si>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</si>
  <si>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</si>
  <si>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</si>
  <si>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</si>
  <si>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</si>
  <si>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</si>
  <si>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</si>
  <si>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</si>
  <si>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</si>
  <si>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</si>
  <si>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</si>
  <si>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</si>
  <si>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</si>
  <si>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</si>
  <si>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</si>
  <si>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</si>
  <si>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</si>
  <si>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</si>
  <si>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</si>
  <si>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</si>
  <si>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</si>
  <si>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</si>
  <si>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</si>
  <si>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</si>
  <si>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</si>
  <si>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</si>
  <si>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</si>
  <si>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</si>
  <si>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</si>
  <si>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埼玉県さいたま市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</si>
  <si>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</si>
  <si>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</si>
  <si>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</si>
  <si>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</si>
  <si>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</si>
  <si>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</si>
  <si>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</si>
  <si>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</si>
  <si>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</si>
  <si>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</si>
  <si>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</si>
  <si>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</si>
  <si>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</si>
  <si>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</si>
  <si>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</si>
  <si>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</si>
  <si>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</si>
  <si>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</si>
  <si>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</si>
  <si>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</si>
  <si>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</si>
  <si>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</si>
  <si>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</si>
  <si>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</si>
  <si>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</si>
  <si>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</si>
  <si>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</si>
  <si>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</si>
  <si>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</si>
  <si>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</si>
  <si>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</si>
  <si>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</si>
  <si>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</si>
  <si>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</si>
  <si>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</si>
  <si>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</si>
  <si>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</si>
  <si>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</si>
  <si>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</si>
  <si>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</si>
  <si>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</si>
  <si>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</si>
  <si>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</si>
  <si>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</si>
  <si>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</si>
  <si>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</si>
  <si>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</si>
  <si>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</si>
  <si>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</si>
  <si>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</si>
  <si>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</si>
  <si>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</si>
  <si>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</si>
  <si>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</si>
  <si>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</si>
  <si>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</si>
  <si>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</si>
  <si>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</si>
  <si>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</si>
  <si>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</si>
  <si>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</si>
  <si>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</si>
  <si>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</si>
  <si>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</si>
  <si>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</si>
  <si>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</si>
  <si>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</si>
  <si>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</si>
  <si>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</si>
  <si>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</si>
  <si>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</si>
  <si>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</si>
  <si>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</si>
  <si>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</si>
  <si>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</si>
  <si>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</si>
  <si>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</si>
  <si>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</si>
  <si>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</si>
  <si>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</si>
  <si>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</si>
  <si>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</si>
  <si>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</si>
  <si>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</si>
  <si>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</si>
  <si>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</si>
  <si>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</si>
  <si>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</si>
  <si>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</si>
  <si>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</si>
  <si>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</si>
  <si>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</si>
  <si>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</si>
  <si>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</si>
  <si>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</si>
  <si>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</si>
  <si>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</si>
  <si>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</si>
  <si>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</si>
  <si>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</si>
  <si>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</si>
  <si>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</si>
  <si>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</si>
  <si>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</si>
  <si>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</si>
  <si>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</si>
  <si>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</si>
  <si>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</si>
  <si>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</si>
  <si>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</si>
  <si>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</si>
  <si>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</si>
  <si>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</si>
  <si>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</si>
  <si>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</si>
  <si>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</si>
  <si>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</si>
  <si>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</si>
  <si>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</si>
  <si>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</si>
  <si>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</si>
  <si>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</si>
  <si>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</si>
  <si>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</si>
  <si>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</si>
  <si>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</si>
  <si>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</si>
  <si>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</si>
  <si>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</si>
  <si>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</si>
  <si>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</si>
  <si>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</si>
  <si>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</si>
  <si>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</si>
  <si>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</si>
  <si>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</si>
  <si>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</si>
  <si>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</si>
  <si>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</si>
  <si>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</si>
  <si>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</si>
  <si>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</si>
  <si>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</si>
  <si>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</si>
  <si>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</si>
  <si>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</si>
  <si>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</si>
  <si>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</si>
  <si>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</si>
  <si>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</si>
  <si>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埼玉県さいたま市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</si>
  <si>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</si>
  <si>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</si>
  <si>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</si>
  <si>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</si>
  <si>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</si>
  <si>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</si>
  <si>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</si>
  <si>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</si>
  <si>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</si>
  <si>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</si>
  <si>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</si>
  <si>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</si>
  <si>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</si>
  <si>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</si>
  <si>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</si>
  <si>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</si>
  <si>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</si>
  <si>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</si>
  <si>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</si>
  <si>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</si>
  <si>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さいたま市母子父子寡婦福祉資金貸付事業特別会計</t>
    <phoneticPr fontId="5"/>
  </si>
  <si>
    <t>さいたま市大宮駅西口都市改造事業特別会計</t>
    <phoneticPr fontId="5"/>
  </si>
  <si>
    <t>さいたま市南与野駅西口土地区画整理事業特別会計</t>
    <phoneticPr fontId="5"/>
  </si>
  <si>
    <t>さいたま市公債管理特別会計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</si>
  <si>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</si>
  <si>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</si>
  <si>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</si>
  <si>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</si>
  <si>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</si>
  <si>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</si>
  <si>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</si>
  <si>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</si>
  <si>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</si>
  <si>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</si>
  <si>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</si>
  <si>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</si>
  <si>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</si>
  <si>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さいたま市国民健康保険事業特別会計</t>
    <phoneticPr fontId="5"/>
  </si>
  <si>
    <t>さいたま市介護保険事業特別会計</t>
    <phoneticPr fontId="5"/>
  </si>
  <si>
    <t>さいたま市後期高齢者医療事業特別会計</t>
    <phoneticPr fontId="5"/>
  </si>
  <si>
    <t>さいたま市水道事業会計</t>
    <phoneticPr fontId="5"/>
  </si>
  <si>
    <t>法適用企業</t>
    <phoneticPr fontId="5"/>
  </si>
  <si>
    <t>さいたま市病院事業会計</t>
    <phoneticPr fontId="5"/>
  </si>
  <si>
    <t>さいたま市下水道事業会計</t>
    <phoneticPr fontId="5"/>
  </si>
  <si>
    <t>さいたま市食肉中央卸売市場及びと畜場事業特別会計</t>
    <phoneticPr fontId="5"/>
  </si>
  <si>
    <t>法非適用企業</t>
    <phoneticPr fontId="5"/>
  </si>
  <si>
    <t>宅地造成事業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</si>
  <si>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</si>
  <si>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</si>
  <si>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</si>
  <si>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</si>
  <si>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</si>
  <si>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</si>
  <si>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</si>
  <si>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</si>
  <si>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</si>
  <si>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</si>
  <si>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</si>
  <si>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</si>
  <si>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</si>
  <si>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</si>
  <si>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</si>
  <si>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</si>
  <si>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</si>
  <si>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</si>
  <si>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</si>
  <si>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</si>
  <si>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</si>
  <si>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</si>
  <si>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</si>
  <si>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</si>
  <si>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</si>
  <si>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</si>
  <si>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</si>
  <si>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</si>
  <si>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</si>
  <si>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</si>
  <si>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</si>
  <si>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</si>
  <si>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</si>
  <si>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</si>
  <si>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</si>
  <si>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</si>
  <si>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</si>
  <si>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</si>
  <si>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</si>
  <si>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</si>
  <si>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</si>
  <si>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</si>
  <si>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</si>
  <si>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</si>
  <si>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</si>
  <si>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</si>
  <si>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</si>
  <si>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</si>
  <si>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</si>
  <si>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</si>
  <si>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</si>
  <si>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</si>
  <si>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</si>
  <si>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</si>
  <si>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さいたま市指扇土地区画整理事業特別会計</t>
    <phoneticPr fontId="5"/>
  </si>
  <si>
    <t>(Ｆ)</t>
    <phoneticPr fontId="5"/>
  </si>
  <si>
    <t>さいたま市東浦和第二土地区画整理事業特別会計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</si>
  <si>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</si>
  <si>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</si>
  <si>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</si>
  <si>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</si>
  <si>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</si>
  <si>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</si>
  <si>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</si>
  <si>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</si>
  <si>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</si>
  <si>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</si>
  <si>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</si>
  <si>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</si>
  <si>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</si>
  <si>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</si>
  <si>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</si>
  <si>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</si>
  <si>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</si>
  <si>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</si>
  <si>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</si>
  <si>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</si>
  <si>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</si>
  <si>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</si>
  <si>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</si>
  <si>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</si>
  <si>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</si>
  <si>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</si>
  <si>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</si>
  <si>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</si>
  <si>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</si>
  <si>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</si>
  <si>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</si>
  <si>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</si>
  <si>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</si>
  <si>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</si>
  <si>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</si>
  <si>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</si>
  <si>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</si>
  <si>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</si>
  <si>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</si>
  <si>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</si>
  <si>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</si>
  <si>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</si>
  <si>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</si>
  <si>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</si>
  <si>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</si>
  <si>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</si>
  <si>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</si>
  <si>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</si>
  <si>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</si>
  <si>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</si>
  <si>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</si>
  <si>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</si>
  <si>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</si>
  <si>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</si>
  <si>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</si>
  <si>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</si>
  <si>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</si>
  <si>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</si>
  <si>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</si>
  <si>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</si>
  <si>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</si>
  <si>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</si>
  <si>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</si>
  <si>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</si>
  <si>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</si>
  <si>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</si>
  <si>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</si>
  <si>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</si>
  <si>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</si>
  <si>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</si>
  <si>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</si>
  <si>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</si>
  <si>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</si>
  <si>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</si>
  <si>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</si>
  <si>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</si>
  <si>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</si>
  <si>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</si>
  <si>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</si>
  <si>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</si>
  <si>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1.61</t>
  </si>
  <si>
    <t>さいたま市水道事業会計</t>
  </si>
  <si>
    <t>一般会計</t>
  </si>
  <si>
    <t>さいたま市下水道事業会計</t>
  </si>
  <si>
    <t>さいたま市介護保険事業特別会計</t>
  </si>
  <si>
    <t>さいたま市病院事業会計</t>
  </si>
  <si>
    <t>さいたま市国民健康保険事業特別会計</t>
  </si>
  <si>
    <t>さいたま市後期高齢者医療事業特別会計</t>
  </si>
  <si>
    <t>さいたま市食肉中央卸売市場及びと畜場事業特別会計</t>
  </si>
  <si>
    <t>その他会計（赤字）</t>
  </si>
  <si>
    <t>その他会計（黒字）</t>
  </si>
  <si>
    <t>R02</t>
    <phoneticPr fontId="5"/>
  </si>
  <si>
    <t>R03</t>
    <phoneticPr fontId="5"/>
  </si>
  <si>
    <t>R04</t>
    <phoneticPr fontId="5"/>
  </si>
  <si>
    <t>R05</t>
    <phoneticPr fontId="5"/>
  </si>
  <si>
    <t>R06</t>
    <phoneticPr fontId="5"/>
  </si>
  <si>
    <t>公共施設マネジメント基金</t>
  </si>
  <si>
    <t>庁舎整備基金</t>
  </si>
  <si>
    <t>都市開発基金</t>
  </si>
  <si>
    <t>災害救助基金</t>
  </si>
  <si>
    <t>森林環境整備基金</t>
  </si>
  <si>
    <t>彩の国さいたま人づくり広域連合</t>
    <rPh sb="0" eb="1">
      <t>サイ</t>
    </rPh>
    <rPh sb="2" eb="3">
      <t>クニ</t>
    </rPh>
    <rPh sb="7" eb="8">
      <t>ヒト</t>
    </rPh>
    <rPh sb="11" eb="13">
      <t>コウイキ</t>
    </rPh>
    <rPh sb="13" eb="15">
      <t>レンゴウ</t>
    </rPh>
    <phoneticPr fontId="26"/>
  </si>
  <si>
    <t>埼玉県都市ボートレース企業団</t>
    <rPh sb="0" eb="3">
      <t>サイタマケン</t>
    </rPh>
    <rPh sb="3" eb="5">
      <t>トシ</t>
    </rPh>
    <rPh sb="11" eb="13">
      <t>キギョウ</t>
    </rPh>
    <rPh sb="13" eb="14">
      <t>ダン</t>
    </rPh>
    <phoneticPr fontId="7"/>
  </si>
  <si>
    <t>埼玉県浦和競馬組合</t>
    <rPh sb="0" eb="3">
      <t>サイタマケン</t>
    </rPh>
    <rPh sb="3" eb="5">
      <t>ウラワ</t>
    </rPh>
    <rPh sb="5" eb="7">
      <t>ケイバ</t>
    </rPh>
    <rPh sb="7" eb="9">
      <t>クミアイ</t>
    </rPh>
    <phoneticPr fontId="7"/>
  </si>
  <si>
    <t>埼玉県後期高齢者医療広域連合（一般会計）</t>
    <rPh sb="0" eb="3">
      <t>サイタマケン</t>
    </rPh>
    <rPh sb="3" eb="5">
      <t>コウキ</t>
    </rPh>
    <rPh sb="5" eb="8">
      <t>コウレイシャ</t>
    </rPh>
    <rPh sb="8" eb="10">
      <t>イリョウ</t>
    </rPh>
    <rPh sb="10" eb="12">
      <t>コウイキ</t>
    </rPh>
    <rPh sb="12" eb="14">
      <t>レンゴウ</t>
    </rPh>
    <rPh sb="15" eb="17">
      <t>イッパン</t>
    </rPh>
    <rPh sb="17" eb="19">
      <t>カイケイ</t>
    </rPh>
    <phoneticPr fontId="7"/>
  </si>
  <si>
    <t>埼玉県後期高齢者医療広域連合（特別会計）</t>
    <rPh sb="0" eb="3">
      <t>サイタマケン</t>
    </rPh>
    <rPh sb="3" eb="5">
      <t>コウキ</t>
    </rPh>
    <rPh sb="5" eb="8">
      <t>コウレイシャ</t>
    </rPh>
    <rPh sb="8" eb="10">
      <t>イリョウ</t>
    </rPh>
    <rPh sb="10" eb="12">
      <t>コウイキ</t>
    </rPh>
    <rPh sb="12" eb="14">
      <t>レンゴウ</t>
    </rPh>
    <rPh sb="15" eb="17">
      <t>トクベツ</t>
    </rPh>
    <rPh sb="17" eb="19">
      <t>カイケイ</t>
    </rPh>
    <phoneticPr fontId="7"/>
  </si>
  <si>
    <t>○</t>
  </si>
  <si>
    <t>公益財団法人さいたま市スポーツ協会</t>
  </si>
  <si>
    <t>公益財団法人さいたま市文化振興事業団</t>
    <rPh sb="0" eb="2">
      <t>コウエキ</t>
    </rPh>
    <rPh sb="2" eb="4">
      <t>ザイダン</t>
    </rPh>
    <rPh sb="4" eb="6">
      <t>ホウジン</t>
    </rPh>
    <phoneticPr fontId="1"/>
  </si>
  <si>
    <t>一般財団法人さいたま市浦和地域医療センター</t>
    <rPh sb="0" eb="2">
      <t>イッパン</t>
    </rPh>
    <rPh sb="2" eb="4">
      <t>ザイダン</t>
    </rPh>
    <rPh sb="4" eb="6">
      <t>ホウジン</t>
    </rPh>
    <phoneticPr fontId="1"/>
  </si>
  <si>
    <t>公益財団法人さいたま市産業創造財団</t>
  </si>
  <si>
    <t>公益社団法人さいたま観光国際協会</t>
    <rPh sb="0" eb="2">
      <t>コウエキ</t>
    </rPh>
    <phoneticPr fontId="1"/>
  </si>
  <si>
    <t>公益財団法人さいたま市公園緑地協会</t>
  </si>
  <si>
    <t>一般財団法人さいたま市都市整備公社</t>
    <rPh sb="0" eb="2">
      <t>イッパン</t>
    </rPh>
    <rPh sb="2" eb="4">
      <t>ザイダン</t>
    </rPh>
    <rPh sb="4" eb="6">
      <t>ホウジン</t>
    </rPh>
    <rPh sb="10" eb="11">
      <t>シ</t>
    </rPh>
    <rPh sb="11" eb="13">
      <t>トシ</t>
    </rPh>
    <rPh sb="13" eb="15">
      <t>セイビ</t>
    </rPh>
    <rPh sb="15" eb="17">
      <t>コウシャ</t>
    </rPh>
    <phoneticPr fontId="1"/>
  </si>
  <si>
    <t>北浦和ターミナルビル株式会社</t>
  </si>
  <si>
    <t>与野都市開発株式会社</t>
  </si>
  <si>
    <t>岩槻都市振興株式会社</t>
  </si>
  <si>
    <t>一般財団法人さいたま市土地区画整理協会</t>
    <rPh sb="0" eb="2">
      <t>イッパン</t>
    </rPh>
    <phoneticPr fontId="1"/>
  </si>
  <si>
    <t>埼玉高速鉄道株式会社</t>
    <rPh sb="6" eb="10">
      <t>カブシキガイシャ</t>
    </rPh>
    <phoneticPr fontId="17"/>
  </si>
  <si>
    <t>大門第二特定土地区画整理組合</t>
  </si>
  <si>
    <t>大門上・下野田特定土地区画整理組合</t>
  </si>
  <si>
    <t>大谷口・太田窪土地区画整理組合</t>
  </si>
  <si>
    <t>丸ヶ崎土地区画整理組合</t>
  </si>
  <si>
    <t>七里駅北側特定土地区画整理組合</t>
  </si>
  <si>
    <t>台・一ノ久保特定土地区画整理組合</t>
  </si>
  <si>
    <t>大和田特定土地区画整理組合</t>
  </si>
  <si>
    <t>中川第一特定土地区画整理組合</t>
  </si>
  <si>
    <t>土呂農住特定土地区画整理組合</t>
  </si>
  <si>
    <t>島町西部土地区画整理組合</t>
  </si>
  <si>
    <t>内谷・会ノ谷特定土地区画整理組合</t>
  </si>
  <si>
    <t>風渡野南特定土地区画整理組合</t>
  </si>
  <si>
    <t>蓮沼下特定土地区画整理組合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</si>
</sst>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B7A-40E2-BD43-2DA772E27A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51789</c:v>
                </c:pt>
                <c:pt idx="1">
                  <c:v>53789</c:v>
                </c:pt>
                <c:pt idx="2">
                  <c:v>54196</c:v>
                </c:pt>
                <c:pt idx="3">
                  <c:v>71690</c:v>
                </c:pt>
                <c:pt idx="4">
                  <c:v>83675</c:v>
                </c:pt>
              </c:numCache>
            </c:numRef>
          </c:val>
          <c:smooth val="0"/>
          <c:extLst>
            <c:ext xmlns:c16="http://schemas.microsoft.com/office/drawing/2014/chart" uri="{C3380CC4-5D6E-409C-BE32-E72D297353CC}">
              <c16:uniqueId val="{00000001-6B7A-40E2-BD43-2DA772E27A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2.52</c:v>
                </c:pt>
                <c:pt idx="1">
                  <c:v>2.2400000000000002</c:v>
                </c:pt>
                <c:pt idx="2">
                  <c:v>1.85</c:v>
                </c:pt>
                <c:pt idx="3">
                  <c:v>3.62</c:v>
                </c:pt>
                <c:pt idx="4">
                  <c:v>1.61</c:v>
                </c:pt>
              </c:numCache>
            </c:numRef>
          </c:val>
          <c:extLst>
            <c:ext xmlns:c16="http://schemas.microsoft.com/office/drawing/2014/chart" uri="{C3380CC4-5D6E-409C-BE32-E72D297353CC}">
              <c16:uniqueId val="{00000000-1B79-4D27-BD86-4C551D1048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7.27</c:v>
                </c:pt>
                <c:pt idx="1">
                  <c:v>9.27</c:v>
                </c:pt>
                <c:pt idx="2">
                  <c:v>11.65</c:v>
                </c:pt>
                <c:pt idx="3">
                  <c:v>11.38</c:v>
                </c:pt>
                <c:pt idx="4">
                  <c:v>11.35</c:v>
                </c:pt>
              </c:numCache>
            </c:numRef>
          </c:val>
          <c:extLst>
            <c:ext xmlns:c16="http://schemas.microsoft.com/office/drawing/2014/chart" uri="{C3380CC4-5D6E-409C-BE32-E72D297353CC}">
              <c16:uniqueId val="{00000001-1B79-4D27-BD86-4C551D1048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1.87</c:v>
                </c:pt>
                <c:pt idx="1">
                  <c:v>2.2400000000000002</c:v>
                </c:pt>
                <c:pt idx="2">
                  <c:v>1.85</c:v>
                </c:pt>
                <c:pt idx="3">
                  <c:v>1.82</c:v>
                </c:pt>
                <c:pt idx="4">
                  <c:v>-1.61</c:v>
                </c:pt>
              </c:numCache>
            </c:numRef>
          </c:val>
          <c:smooth val="0"/>
          <c:extLst>
            <c:ext xmlns:c16="http://schemas.microsoft.com/office/drawing/2014/chart" uri="{C3380CC4-5D6E-409C-BE32-E72D297353CC}">
              <c16:uniqueId val="{00000002-1B79-4D27-BD86-4C551D1048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CAB-4C30-8C82-CCBA9BE685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AB-4C30-8C82-CCBA9BE68565}"/>
            </c:ext>
          </c:extLst>
        </c:ser>
        <c:ser>
          <c:idx val="2"/>
          <c:order val="2"/>
          <c:tx>
            <c:strRef>
              <c:f>データシート!$A$29</c:f>
              <c:strCache>
                <c:ptCount val="1"/>
                <c:pt idx="0">
                  <c:v>さいたま市食肉中央卸売市場及びと畜場事業特別会計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1CAB-4C30-8C82-CCBA9BE68565}"/>
            </c:ext>
          </c:extLst>
        </c:ser>
        <c:ser>
          <c:idx val="3"/>
          <c:order val="3"/>
          <c:tx>
            <c:strRef>
              <c:f>データシート!$A$30</c:f>
              <c:strCache>
                <c:ptCount val="1"/>
                <c:pt idx="0">
                  <c:v>さいたま市後期高齢者医療事業特別会計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1CAB-4C30-8C82-CCBA9BE68565}"/>
            </c:ext>
          </c:extLst>
        </c:ser>
        <c:ser>
          <c:idx val="4"/>
          <c:order val="4"/>
          <c:tx>
            <c:strRef>
              <c:f>データシート!$A$31</c:f>
              <c:strCache>
                <c:ptCount val="1"/>
                <c:pt idx="0">
                  <c:v>さいたま市国民健康保険事業特別会計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0.11</c:v>
                </c:pt>
                <c:pt idx="4">
                  <c:v>#N/A</c:v>
                </c:pt>
                <c:pt idx="5">
                  <c:v>0.05</c:v>
                </c:pt>
                <c:pt idx="6">
                  <c:v>#N/A</c:v>
                </c:pt>
                <c:pt idx="7">
                  <c:v>0.13</c:v>
                </c:pt>
                <c:pt idx="8">
                  <c:v>#N/A</c:v>
                </c:pt>
                <c:pt idx="9">
                  <c:v>0.24</c:v>
                </c:pt>
              </c:numCache>
            </c:numRef>
          </c:val>
          <c:extLst>
            <c:ext xmlns:c16="http://schemas.microsoft.com/office/drawing/2014/chart" uri="{C3380CC4-5D6E-409C-BE32-E72D297353CC}">
              <c16:uniqueId val="{00000004-1CAB-4C30-8C82-CCBA9BE68565}"/>
            </c:ext>
          </c:extLst>
        </c:ser>
        <c:ser>
          <c:idx val="5"/>
          <c:order val="5"/>
          <c:tx>
            <c:strRef>
              <c:f>データシート!$A$32</c:f>
              <c:strCache>
                <c:ptCount val="1"/>
                <c:pt idx="0">
                  <c:v>さいたま市病院事業会計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1.46</c:v>
                </c:pt>
                <c:pt idx="2">
                  <c:v>#N/A</c:v>
                </c:pt>
                <c:pt idx="3">
                  <c:v>2.1</c:v>
                </c:pt>
                <c:pt idx="4">
                  <c:v>#N/A</c:v>
                </c:pt>
                <c:pt idx="5">
                  <c:v>2.5499999999999998</c:v>
                </c:pt>
                <c:pt idx="6">
                  <c:v>#N/A</c:v>
                </c:pt>
                <c:pt idx="7">
                  <c:v>1.35</c:v>
                </c:pt>
                <c:pt idx="8">
                  <c:v>#N/A</c:v>
                </c:pt>
                <c:pt idx="9">
                  <c:v>0.51</c:v>
                </c:pt>
              </c:numCache>
            </c:numRef>
          </c:val>
          <c:extLst>
            <c:ext xmlns:c16="http://schemas.microsoft.com/office/drawing/2014/chart" uri="{C3380CC4-5D6E-409C-BE32-E72D297353CC}">
              <c16:uniqueId val="{00000005-1CAB-4C30-8C82-CCBA9BE68565}"/>
            </c:ext>
          </c:extLst>
        </c:ser>
        <c:ser>
          <c:idx val="6"/>
          <c:order val="6"/>
          <c:tx>
            <c:strRef>
              <c:f>データシート!$A$33</c:f>
              <c:strCache>
                <c:ptCount val="1"/>
                <c:pt idx="0">
                  <c:v>さいたま市介護保険事業特別会計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0.63</c:v>
                </c:pt>
                <c:pt idx="2">
                  <c:v>#N/A</c:v>
                </c:pt>
                <c:pt idx="3">
                  <c:v>0.64</c:v>
                </c:pt>
                <c:pt idx="4">
                  <c:v>#N/A</c:v>
                </c:pt>
                <c:pt idx="5">
                  <c:v>0.85</c:v>
                </c:pt>
                <c:pt idx="6">
                  <c:v>#N/A</c:v>
                </c:pt>
                <c:pt idx="7">
                  <c:v>0.33</c:v>
                </c:pt>
                <c:pt idx="8">
                  <c:v>#N/A</c:v>
                </c:pt>
                <c:pt idx="9">
                  <c:v>0.59</c:v>
                </c:pt>
              </c:numCache>
            </c:numRef>
          </c:val>
          <c:extLst>
            <c:ext xmlns:c16="http://schemas.microsoft.com/office/drawing/2014/chart" uri="{C3380CC4-5D6E-409C-BE32-E72D297353CC}">
              <c16:uniqueId val="{00000006-1CAB-4C30-8C82-CCBA9BE68565}"/>
            </c:ext>
          </c:extLst>
        </c:ser>
        <c:ser>
          <c:idx val="7"/>
          <c:order val="7"/>
          <c:tx>
            <c:strRef>
              <c:f>データシート!$A$34</c:f>
              <c:strCache>
                <c:ptCount val="1"/>
                <c:pt idx="0">
                  <c:v>さいたま市下水道事業会計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1.68</c:v>
                </c:pt>
                <c:pt idx="2">
                  <c:v>#N/A</c:v>
                </c:pt>
                <c:pt idx="3">
                  <c:v>1.72</c:v>
                </c:pt>
                <c:pt idx="4">
                  <c:v>#N/A</c:v>
                </c:pt>
                <c:pt idx="5">
                  <c:v>1.57</c:v>
                </c:pt>
                <c:pt idx="6">
                  <c:v>#N/A</c:v>
                </c:pt>
                <c:pt idx="7">
                  <c:v>1.38</c:v>
                </c:pt>
                <c:pt idx="8">
                  <c:v>#N/A</c:v>
                </c:pt>
                <c:pt idx="9">
                  <c:v>1.41</c:v>
                </c:pt>
              </c:numCache>
            </c:numRef>
          </c:val>
          <c:extLst>
            <c:ext xmlns:c16="http://schemas.microsoft.com/office/drawing/2014/chart" uri="{C3380CC4-5D6E-409C-BE32-E72D297353CC}">
              <c16:uniqueId val="{00000007-1CAB-4C30-8C82-CCBA9BE685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2.5099999999999998</c:v>
                </c:pt>
                <c:pt idx="2">
                  <c:v>#N/A</c:v>
                </c:pt>
                <c:pt idx="3">
                  <c:v>2.2400000000000002</c:v>
                </c:pt>
                <c:pt idx="4">
                  <c:v>#N/A</c:v>
                </c:pt>
                <c:pt idx="5">
                  <c:v>1.84</c:v>
                </c:pt>
                <c:pt idx="6">
                  <c:v>#N/A</c:v>
                </c:pt>
                <c:pt idx="7">
                  <c:v>3.61</c:v>
                </c:pt>
                <c:pt idx="8">
                  <c:v>#N/A</c:v>
                </c:pt>
                <c:pt idx="9">
                  <c:v>1.6</c:v>
                </c:pt>
              </c:numCache>
            </c:numRef>
          </c:val>
          <c:extLst>
            <c:ext xmlns:c16="http://schemas.microsoft.com/office/drawing/2014/chart" uri="{C3380CC4-5D6E-409C-BE32-E72D297353CC}">
              <c16:uniqueId val="{00000008-1CAB-4C30-8C82-CCBA9BE68565}"/>
            </c:ext>
          </c:extLst>
        </c:ser>
        <c:ser>
          <c:idx val="9"/>
          <c:order val="9"/>
          <c:tx>
            <c:strRef>
              <c:f>データシート!$A$36</c:f>
              <c:strCache>
                <c:ptCount val="1"/>
                <c:pt idx="0">
                  <c:v>さいたま市水道事業会計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3.64</c:v>
                </c:pt>
                <c:pt idx="2">
                  <c:v>#N/A</c:v>
                </c:pt>
                <c:pt idx="3">
                  <c:v>3.84</c:v>
                </c:pt>
                <c:pt idx="4">
                  <c:v>#N/A</c:v>
                </c:pt>
                <c:pt idx="5">
                  <c:v>3.86</c:v>
                </c:pt>
                <c:pt idx="6">
                  <c:v>#N/A</c:v>
                </c:pt>
                <c:pt idx="7">
                  <c:v>3.75</c:v>
                </c:pt>
                <c:pt idx="8">
                  <c:v>#N/A</c:v>
                </c:pt>
                <c:pt idx="9">
                  <c:v>4.37</c:v>
                </c:pt>
              </c:numCache>
            </c:numRef>
          </c:val>
          <c:extLst>
            <c:ext xmlns:c16="http://schemas.microsoft.com/office/drawing/2014/chart" uri="{C3380CC4-5D6E-409C-BE32-E72D297353CC}">
              <c16:uniqueId val="{00000009-1CAB-4C30-8C82-CCBA9BE685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41316</c:v>
                </c:pt>
                <c:pt idx="5">
                  <c:v>39956</c:v>
                </c:pt>
                <c:pt idx="8">
                  <c:v>40873</c:v>
                </c:pt>
                <c:pt idx="11">
                  <c:v>41163</c:v>
                </c:pt>
                <c:pt idx="14">
                  <c:v>38425</c:v>
                </c:pt>
              </c:numCache>
            </c:numRef>
          </c:val>
          <c:extLst>
            <c:ext xmlns:c16="http://schemas.microsoft.com/office/drawing/2014/chart" uri="{C3380CC4-5D6E-409C-BE32-E72D297353CC}">
              <c16:uniqueId val="{00000000-1842-4261-A58E-7B6434B780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42-4261-A58E-7B6434B780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577</c:v>
                </c:pt>
                <c:pt idx="3">
                  <c:v>570</c:v>
                </c:pt>
                <c:pt idx="6">
                  <c:v>625</c:v>
                </c:pt>
                <c:pt idx="9">
                  <c:v>308</c:v>
                </c:pt>
                <c:pt idx="12">
                  <c:v>296</c:v>
                </c:pt>
              </c:numCache>
            </c:numRef>
          </c:val>
          <c:extLst>
            <c:ext xmlns:c16="http://schemas.microsoft.com/office/drawing/2014/chart" uri="{C3380CC4-5D6E-409C-BE32-E72D297353CC}">
              <c16:uniqueId val="{00000002-1842-4261-A58E-7B6434B780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42-4261-A58E-7B6434B780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5143</c:v>
                </c:pt>
                <c:pt idx="3">
                  <c:v>5417</c:v>
                </c:pt>
                <c:pt idx="6">
                  <c:v>5205</c:v>
                </c:pt>
                <c:pt idx="9">
                  <c:v>4898</c:v>
                </c:pt>
                <c:pt idx="12">
                  <c:v>4954</c:v>
                </c:pt>
              </c:numCache>
            </c:numRef>
          </c:val>
          <c:extLst>
            <c:ext xmlns:c16="http://schemas.microsoft.com/office/drawing/2014/chart" uri="{C3380CC4-5D6E-409C-BE32-E72D297353CC}">
              <c16:uniqueId val="{00000004-1842-4261-A58E-7B6434B780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3333</c:v>
                </c:pt>
                <c:pt idx="3">
                  <c:v>3333</c:v>
                </c:pt>
                <c:pt idx="6">
                  <c:v>3333</c:v>
                </c:pt>
                <c:pt idx="9">
                  <c:v>3333</c:v>
                </c:pt>
                <c:pt idx="12">
                  <c:v>3700</c:v>
                </c:pt>
              </c:numCache>
            </c:numRef>
          </c:val>
          <c:extLst>
            <c:ext xmlns:c16="http://schemas.microsoft.com/office/drawing/2014/chart" uri="{C3380CC4-5D6E-409C-BE32-E72D297353CC}">
              <c16:uniqueId val="{00000005-1842-4261-A58E-7B6434B780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42-4261-A58E-7B6434B780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51260</c:v>
                </c:pt>
                <c:pt idx="3">
                  <c:v>51303</c:v>
                </c:pt>
                <c:pt idx="6">
                  <c:v>50314</c:v>
                </c:pt>
                <c:pt idx="9">
                  <c:v>50392</c:v>
                </c:pt>
                <c:pt idx="12">
                  <c:v>49408</c:v>
                </c:pt>
              </c:numCache>
            </c:numRef>
          </c:val>
          <c:extLst>
            <c:ext xmlns:c16="http://schemas.microsoft.com/office/drawing/2014/chart" uri="{C3380CC4-5D6E-409C-BE32-E72D297353CC}">
              <c16:uniqueId val="{00000007-1842-4261-A58E-7B6434B780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18997</c:v>
                </c:pt>
                <c:pt idx="2">
                  <c:v>#N/A</c:v>
                </c:pt>
                <c:pt idx="3">
                  <c:v>#N/A</c:v>
                </c:pt>
                <c:pt idx="4">
                  <c:v>20667</c:v>
                </c:pt>
                <c:pt idx="5">
                  <c:v>#N/A</c:v>
                </c:pt>
                <c:pt idx="6">
                  <c:v>#N/A</c:v>
                </c:pt>
                <c:pt idx="7">
                  <c:v>18604</c:v>
                </c:pt>
                <c:pt idx="8">
                  <c:v>#N/A</c:v>
                </c:pt>
                <c:pt idx="9">
                  <c:v>#N/A</c:v>
                </c:pt>
                <c:pt idx="10">
                  <c:v>17768</c:v>
                </c:pt>
                <c:pt idx="11">
                  <c:v>#N/A</c:v>
                </c:pt>
                <c:pt idx="12">
                  <c:v>#N/A</c:v>
                </c:pt>
                <c:pt idx="13">
                  <c:v>19933</c:v>
                </c:pt>
                <c:pt idx="14">
                  <c:v>#N/A</c:v>
                </c:pt>
              </c:numCache>
            </c:numRef>
          </c:val>
          <c:smooth val="0"/>
          <c:extLst>
            <c:ext xmlns:c16="http://schemas.microsoft.com/office/drawing/2014/chart" uri="{C3380CC4-5D6E-409C-BE32-E72D297353CC}">
              <c16:uniqueId val="{00000008-1842-4261-A58E-7B6434B780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377319</c:v>
                </c:pt>
                <c:pt idx="5">
                  <c:v>388044</c:v>
                </c:pt>
                <c:pt idx="8">
                  <c:v>385172</c:v>
                </c:pt>
                <c:pt idx="11">
                  <c:v>382583</c:v>
                </c:pt>
                <c:pt idx="14">
                  <c:v>384847</c:v>
                </c:pt>
              </c:numCache>
            </c:numRef>
          </c:val>
          <c:extLst>
            <c:ext xmlns:c16="http://schemas.microsoft.com/office/drawing/2014/chart" uri="{C3380CC4-5D6E-409C-BE32-E72D297353CC}">
              <c16:uniqueId val="{00000000-5007-48A3-97AC-BBB8004B83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102481</c:v>
                </c:pt>
                <c:pt idx="5">
                  <c:v>99277</c:v>
                </c:pt>
                <c:pt idx="8">
                  <c:v>99319</c:v>
                </c:pt>
                <c:pt idx="11">
                  <c:v>102875</c:v>
                </c:pt>
                <c:pt idx="14">
                  <c:v>112798</c:v>
                </c:pt>
              </c:numCache>
            </c:numRef>
          </c:val>
          <c:extLst>
            <c:ext xmlns:c16="http://schemas.microsoft.com/office/drawing/2014/chart" uri="{C3380CC4-5D6E-409C-BE32-E72D297353CC}">
              <c16:uniqueId val="{00000001-5007-48A3-97AC-BBB8004B83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59776</c:v>
                </c:pt>
                <c:pt idx="5">
                  <c:v>74211</c:v>
                </c:pt>
                <c:pt idx="8">
                  <c:v>84981</c:v>
                </c:pt>
                <c:pt idx="11">
                  <c:v>89334</c:v>
                </c:pt>
                <c:pt idx="14">
                  <c:v>100851</c:v>
                </c:pt>
              </c:numCache>
            </c:numRef>
          </c:val>
          <c:extLst>
            <c:ext xmlns:c16="http://schemas.microsoft.com/office/drawing/2014/chart" uri="{C3380CC4-5D6E-409C-BE32-E72D297353CC}">
              <c16:uniqueId val="{00000002-5007-48A3-97AC-BBB8004B83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07-48A3-97AC-BBB8004B83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07-48A3-97AC-BBB8004B83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407</c:v>
                </c:pt>
                <c:pt idx="3">
                  <c:v>407</c:v>
                </c:pt>
                <c:pt idx="6">
                  <c:v>620</c:v>
                </c:pt>
                <c:pt idx="9">
                  <c:v>521</c:v>
                </c:pt>
                <c:pt idx="12">
                  <c:v>495</c:v>
                </c:pt>
              </c:numCache>
            </c:numRef>
          </c:val>
          <c:extLst>
            <c:ext xmlns:c16="http://schemas.microsoft.com/office/drawing/2014/chart" uri="{C3380CC4-5D6E-409C-BE32-E72D297353CC}">
              <c16:uniqueId val="{00000005-5007-48A3-97AC-BBB8004B83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75224</c:v>
                </c:pt>
                <c:pt idx="3">
                  <c:v>74603</c:v>
                </c:pt>
                <c:pt idx="6">
                  <c:v>75184</c:v>
                </c:pt>
                <c:pt idx="9">
                  <c:v>79184</c:v>
                </c:pt>
                <c:pt idx="12">
                  <c:v>81391</c:v>
                </c:pt>
              </c:numCache>
            </c:numRef>
          </c:val>
          <c:extLst>
            <c:ext xmlns:c16="http://schemas.microsoft.com/office/drawing/2014/chart" uri="{C3380CC4-5D6E-409C-BE32-E72D297353CC}">
              <c16:uniqueId val="{00000006-5007-48A3-97AC-BBB8004B83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007-48A3-97AC-BBB8004B83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73023</c:v>
                </c:pt>
                <c:pt idx="3">
                  <c:v>70512</c:v>
                </c:pt>
                <c:pt idx="6">
                  <c:v>68241</c:v>
                </c:pt>
                <c:pt idx="9">
                  <c:v>66356</c:v>
                </c:pt>
                <c:pt idx="12">
                  <c:v>64987</c:v>
                </c:pt>
              </c:numCache>
            </c:numRef>
          </c:val>
          <c:extLst>
            <c:ext xmlns:c16="http://schemas.microsoft.com/office/drawing/2014/chart" uri="{C3380CC4-5D6E-409C-BE32-E72D297353CC}">
              <c16:uniqueId val="{00000008-5007-48A3-97AC-BBB8004B83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4078</c:v>
                </c:pt>
                <c:pt idx="3">
                  <c:v>4277</c:v>
                </c:pt>
                <c:pt idx="6">
                  <c:v>4029</c:v>
                </c:pt>
                <c:pt idx="9">
                  <c:v>3444</c:v>
                </c:pt>
                <c:pt idx="12">
                  <c:v>3193</c:v>
                </c:pt>
              </c:numCache>
            </c:numRef>
          </c:val>
          <c:extLst>
            <c:ext xmlns:c16="http://schemas.microsoft.com/office/drawing/2014/chart" uri="{C3380CC4-5D6E-409C-BE32-E72D297353CC}">
              <c16:uniqueId val="{00000009-5007-48A3-97AC-BBB8004B83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466542</c:v>
                </c:pt>
                <c:pt idx="3">
                  <c:v>468335</c:v>
                </c:pt>
                <c:pt idx="6">
                  <c:v>470035</c:v>
                </c:pt>
                <c:pt idx="9">
                  <c:v>486277</c:v>
                </c:pt>
                <c:pt idx="12">
                  <c:v>514093</c:v>
                </c:pt>
              </c:numCache>
            </c:numRef>
          </c:val>
          <c:extLst>
            <c:ext xmlns:c16="http://schemas.microsoft.com/office/drawing/2014/chart" uri="{C3380CC4-5D6E-409C-BE32-E72D297353CC}">
              <c16:uniqueId val="{0000000A-5007-48A3-97AC-BBB8004B83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79697</c:v>
                </c:pt>
                <c:pt idx="2">
                  <c:v>#N/A</c:v>
                </c:pt>
                <c:pt idx="3">
                  <c:v>#N/A</c:v>
                </c:pt>
                <c:pt idx="4">
                  <c:v>56603</c:v>
                </c:pt>
                <c:pt idx="5">
                  <c:v>#N/A</c:v>
                </c:pt>
                <c:pt idx="6">
                  <c:v>#N/A</c:v>
                </c:pt>
                <c:pt idx="7">
                  <c:v>48636</c:v>
                </c:pt>
                <c:pt idx="8">
                  <c:v>#N/A</c:v>
                </c:pt>
                <c:pt idx="9">
                  <c:v>#N/A</c:v>
                </c:pt>
                <c:pt idx="10">
                  <c:v>60989</c:v>
                </c:pt>
                <c:pt idx="11">
                  <c:v>#N/A</c:v>
                </c:pt>
                <c:pt idx="12">
                  <c:v>#N/A</c:v>
                </c:pt>
                <c:pt idx="13">
                  <c:v>65663</c:v>
                </c:pt>
                <c:pt idx="14">
                  <c:v>#N/A</c:v>
                </c:pt>
              </c:numCache>
            </c:numRef>
          </c:val>
          <c:smooth val="0"/>
          <c:extLst>
            <c:ext xmlns:c16="http://schemas.microsoft.com/office/drawing/2014/chart" uri="{C3380CC4-5D6E-409C-BE32-E72D297353CC}">
              <c16:uniqueId val="{0000000B-5007-48A3-97AC-BBB8004B83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37616</c:v>
                </c:pt>
                <c:pt idx="1">
                  <c:v>37618</c:v>
                </c:pt>
                <c:pt idx="2">
                  <c:v>38632</c:v>
                </c:pt>
              </c:numCache>
            </c:numRef>
          </c:val>
          <c:extLst>
            <c:ext xmlns:c16="http://schemas.microsoft.com/office/drawing/2014/chart" uri="{C3380CC4-5D6E-409C-BE32-E72D297353CC}">
              <c16:uniqueId val="{00000000-3EA5-4B63-9130-FCB76036CC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1479</c:v>
                </c:pt>
                <c:pt idx="1">
                  <c:v>8339</c:v>
                </c:pt>
                <c:pt idx="2">
                  <c:v>15293</c:v>
                </c:pt>
              </c:numCache>
            </c:numRef>
          </c:val>
          <c:extLst>
            <c:ext xmlns:c16="http://schemas.microsoft.com/office/drawing/2014/chart" uri="{C3380CC4-5D6E-409C-BE32-E72D297353CC}">
              <c16:uniqueId val="{00000001-3EA5-4B63-9130-FCB76036CC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28808</c:v>
                </c:pt>
                <c:pt idx="1">
                  <c:v>25138</c:v>
                </c:pt>
                <c:pt idx="2">
                  <c:v>25858</c:v>
                </c:pt>
              </c:numCache>
            </c:numRef>
          </c:val>
          <c:extLst>
            <c:ext xmlns:c16="http://schemas.microsoft.com/office/drawing/2014/chart" uri="{C3380CC4-5D6E-409C-BE32-E72D297353CC}">
              <c16:uniqueId val="{00000002-3EA5-4B63-9130-FCB76036CC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については、満期一括償還地方債に係る年度割相当額が増となった一方で、臨時財政対策債の減等により元利償還金が減となったため、全体として減少した。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については、臨時財政対策債償還費の減等により災害復旧費等に係る基準財政需要額の減となったことで減少した。</a:t>
          </a:r>
        </a:p>
        <a:p>
          <a:r>
            <a:rPr kumimoji="1" lang="ja-JP" altLang="en-US" sz="1400">
              <a:latin typeface="ＭＳ ゴシック" pitchFamily="49" charset="-128"/>
              <a:ea typeface="ＭＳ ゴシック" pitchFamily="49" charset="-128"/>
            </a:rPr>
            <a:t>　今後も、有利な地方債を活用しながら、市債残高を見据えた普通建設事業の平準化に努める。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80">
              <a:latin typeface="ＭＳ ゴシック" pitchFamily="49" charset="-128"/>
              <a:ea typeface="ＭＳ ゴシック" pitchFamily="49" charset="-128"/>
            </a:rPr>
            <a:t>　総務省が示す積立ルールが</a:t>
          </a:r>
          <a:r>
            <a:rPr kumimoji="1" lang="en-US" altLang="ja-JP" sz="1380">
              <a:latin typeface="ＭＳ ゴシック" pitchFamily="49" charset="-128"/>
              <a:ea typeface="ＭＳ ゴシック" pitchFamily="49" charset="-128"/>
            </a:rPr>
            <a:t>30</a:t>
          </a:r>
          <a:r>
            <a:rPr kumimoji="1" lang="ja-JP" altLang="en-US" sz="1380">
              <a:latin typeface="ＭＳ ゴシック" pitchFamily="49" charset="-128"/>
              <a:ea typeface="ＭＳ ゴシック" pitchFamily="49" charset="-128"/>
            </a:rPr>
            <a:t>年償還で毎年度の積立額を発行額の</a:t>
          </a:r>
          <a:r>
            <a:rPr kumimoji="1" lang="en-US" altLang="ja-JP" sz="1380">
              <a:latin typeface="ＭＳ ゴシック" pitchFamily="49" charset="-128"/>
              <a:ea typeface="ＭＳ ゴシック" pitchFamily="49" charset="-128"/>
            </a:rPr>
            <a:t>30</a:t>
          </a:r>
          <a:r>
            <a:rPr kumimoji="1" lang="ja-JP" altLang="en-US" sz="1380">
              <a:latin typeface="ＭＳ ゴシック" pitchFamily="49" charset="-128"/>
              <a:ea typeface="ＭＳ ゴシック" pitchFamily="49" charset="-128"/>
            </a:rPr>
            <a:t>分の</a:t>
          </a:r>
          <a:r>
            <a:rPr kumimoji="1" lang="en-US" altLang="ja-JP" sz="1380">
              <a:latin typeface="ＭＳ ゴシック" pitchFamily="49" charset="-128"/>
              <a:ea typeface="ＭＳ ゴシック" pitchFamily="49" charset="-128"/>
            </a:rPr>
            <a:t>1</a:t>
          </a:r>
          <a:r>
            <a:rPr kumimoji="1" lang="ja-JP" altLang="en-US" sz="1380">
              <a:latin typeface="ＭＳ ゴシック" pitchFamily="49" charset="-128"/>
              <a:ea typeface="ＭＳ ゴシック" pitchFamily="49" charset="-128"/>
            </a:rPr>
            <a:t>としているのに対し、本市では</a:t>
          </a:r>
          <a:r>
            <a:rPr kumimoji="1" lang="en-US" altLang="ja-JP" sz="1380">
              <a:latin typeface="ＭＳ ゴシック" pitchFamily="49" charset="-128"/>
              <a:ea typeface="ＭＳ ゴシック" pitchFamily="49" charset="-128"/>
            </a:rPr>
            <a:t>20</a:t>
          </a:r>
          <a:r>
            <a:rPr kumimoji="1" lang="ja-JP" altLang="en-US" sz="1380">
              <a:latin typeface="ＭＳ ゴシック" pitchFamily="49" charset="-128"/>
              <a:ea typeface="ＭＳ ゴシック" pitchFamily="49" charset="-128"/>
            </a:rPr>
            <a:t>年償還を予定しており、発行年度を含めて</a:t>
          </a:r>
          <a:r>
            <a:rPr kumimoji="1" lang="en-US" altLang="ja-JP" sz="1380">
              <a:latin typeface="ＭＳ ゴシック" pitchFamily="49" charset="-128"/>
              <a:ea typeface="ＭＳ ゴシック" pitchFamily="49" charset="-128"/>
            </a:rPr>
            <a:t>3</a:t>
          </a:r>
          <a:r>
            <a:rPr kumimoji="1" lang="ja-JP" altLang="en-US" sz="1380">
              <a:latin typeface="ＭＳ ゴシック" pitchFamily="49" charset="-128"/>
              <a:ea typeface="ＭＳ ゴシック" pitchFamily="49" charset="-128"/>
            </a:rPr>
            <a:t>年据置後、発行額の</a:t>
          </a:r>
          <a:r>
            <a:rPr kumimoji="1" lang="en-US" altLang="ja-JP" sz="1380">
              <a:latin typeface="ＭＳ ゴシック" pitchFamily="49" charset="-128"/>
              <a:ea typeface="ＭＳ ゴシック" pitchFamily="49" charset="-128"/>
            </a:rPr>
            <a:t>6</a:t>
          </a:r>
          <a:r>
            <a:rPr kumimoji="1" lang="ja-JP" altLang="en-US" sz="1380">
              <a:latin typeface="ＭＳ ゴシック" pitchFamily="49" charset="-128"/>
              <a:ea typeface="ＭＳ ゴシック" pitchFamily="49" charset="-128"/>
            </a:rPr>
            <a:t>％ずつ積み立てているため乖離が生じている。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については、衛生債の増等による地方債現在高が増額したことから、全体で増加した。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については、充当可能基金が減債基金等の積立て等により増加、充当可能特定歳入が都市計画税収の増による充当率の増により増加したことで、全体で増加した。</a:t>
          </a:r>
        </a:p>
        <a:p>
          <a:r>
            <a:rPr kumimoji="1" lang="ja-JP" altLang="en-US" sz="1400">
              <a:latin typeface="ＭＳ ゴシック" pitchFamily="49" charset="-128"/>
              <a:ea typeface="ＭＳ ゴシック" pitchFamily="49" charset="-128"/>
            </a:rPr>
            <a:t>　今後もインフラ整備や施設の老朽化対策により将来負担額の増加が見込まれることから、普通建設事業の平準化を図り、財政の健全化に努めていく必要がある。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埼玉県さいたま市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百万円を減債基金と公共施設マネジメント基金に積み立てるとともに、庁舎整備に必要な経費の財源を確保するため、庁舎整備基金に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百万円を新たに積立てたこと等により増となった一方で、市の公共施設の計画的な保全及び更新を行うため、公共施設マネジメント基金を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百万円を取り崩したこと等による減等により、基金全体として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・財政調整基金は、財政の年度間調整を図るため、予算編成において財源不足が生じた場合、取崩しを行う。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市債の償還に必要な財源に不足が生じた場合、取崩しを行う。市債の発行額が増加していく見込みであるため、決算剰余金が生じた場合等に積立てを行い、今後の公債費増加を踏まえ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・公共施設マネジメント基金は、公共施設の計画的な保全及び更新を行っていくことから、必要に応じて積立てを行うとともに、必要な財源に充てるため、取崩しを行う。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・庁舎整備基金：庁舎（本庁舎又は区役所庁舎）の整備に必要な経費への充当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・公共施設マネジメント基金：市の公共施設の計画的な保全及び更新に必要な経費への充当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・庁舎整備基金：庁舎整備に必要な経費の財源を確保するため、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百万円を取り崩した一方で、前年度決算剰余金の一部である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年度を目途にした新庁舎整備に必要な経費の財源を確保するため、継続して積立てを行う。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・公共施設マネジメント基金：市の公共施設の計画的な保全及び更新に必要な経費の財源を確保するため、継続して積立てを行う。一方で、保全及び更新に必要な経費の財源に充てるため、取崩しを行う。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・合併振興基金を廃止したことにより生じた一般財源の一部である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・決算において剰余金が生じた場合には、地方財政法の規定に基づき、積立てを行う。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・また、財政の年度間調整を図るため、予算編成において財源不足が生じた場合、取崩しを行う。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・普通交付税の再算定における追加交付額の一部（臨時財政対策債償還基金費分）である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・市債発行額が増加していく見込みであるため、今後の公債費増額に備えて、決算剰余金が生じた場合などに積立てを行い、必要に応じて取崩しを行う。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・臨時財政対策債償還基金費分として積立てを実施した分については、毎年度減額される交付税見合いで取崩しを行う。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市民の所得水準が高く、類似団体平均を上回る税収があるため、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0.95</a:t>
          </a:r>
          <a:r>
            <a:rPr kumimoji="1" lang="ja-JP" altLang="en-US" sz="1300">
              <a:latin typeface="ＭＳ Ｐゴシック" panose="020B0600070205080204" pitchFamily="50" charset="-128"/>
              <a:ea typeface="ＭＳ Ｐゴシック" panose="020B0600070205080204" pitchFamily="50" charset="-128"/>
            </a:rPr>
            <a:t>となっており、近年横ばい傾向となっている。</a:t>
          </a:r>
        </a:p>
        <a:p>
          <a:r>
            <a:rPr kumimoji="1" lang="ja-JP" altLang="en-US" sz="1300">
              <a:latin typeface="ＭＳ Ｐゴシック" panose="020B0600070205080204" pitchFamily="50" charset="-128"/>
              <a:ea typeface="ＭＳ Ｐゴシック" panose="020B0600070205080204" pitchFamily="50" charset="-128"/>
            </a:rPr>
            <a:t>　単年度の算定結果では、令和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0.961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0.956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0.940</a:t>
          </a:r>
          <a:r>
            <a:rPr kumimoji="1" lang="ja-JP" altLang="en-US" sz="1300">
              <a:latin typeface="ＭＳ Ｐゴシック" panose="020B0600070205080204" pitchFamily="50" charset="-128"/>
              <a:ea typeface="ＭＳ Ｐゴシック" panose="020B0600070205080204" pitchFamily="50" charset="-128"/>
            </a:rPr>
            <a:t>と概ね安定的に推移しており、引き続き、税の徴収強化等により歳入の確保に努める。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38</xdr:row>
      <xdr:rowOff>125185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40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125185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0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90715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56243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74385</xdr:rowOff>
    </xdr:from>
    <xdr:to>
      <xdr:col>19</xdr:col>
      <xdr:colOff>184150</xdr:colOff>
      <xdr:row>39</xdr:row>
      <xdr:rowOff>4535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14713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人件費、扶助費、物件費等の経常経費の増により算定上の分子が約</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億円増加した。一方で、地方特例交付金、地方交付税等の増により算定上の分母となる経常的な一般財源収入が約</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この結果、分母の増額を上回る分子の増額により、経常収支比率は前年度数値より悪化した。</a:t>
          </a:r>
        </a:p>
        <a:p>
          <a:r>
            <a:rPr kumimoji="1" lang="ja-JP" altLang="en-US" sz="1300">
              <a:latin typeface="ＭＳ Ｐゴシック" panose="020B0600070205080204" pitchFamily="50" charset="-128"/>
              <a:ea typeface="ＭＳ Ｐゴシック" panose="020B0600070205080204" pitchFamily="50" charset="-128"/>
            </a:rPr>
            <a:t>　今後も、公債費や扶助費の増加が見込まれるため、引き続き、市税を始めとする自主財源の確保や、事務事業の見直しによる経常経費の削減に努める。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111478</xdr:rowOff>
    </xdr:from>
    <xdr:to>
      <xdr:col>23</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41378"/>
          <a:ext cx="8382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111478</xdr:rowOff>
    </xdr:from>
    <xdr:to>
      <xdr:col>19</xdr:col>
      <xdr:colOff>133350</xdr:colOff>
      <xdr:row>62</xdr:row>
      <xdr:rowOff>111478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4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38805</xdr:rowOff>
    </xdr:from>
    <xdr:to>
      <xdr:col>15</xdr:col>
      <xdr:colOff>82550</xdr:colOff>
      <xdr:row>62</xdr:row>
      <xdr:rowOff>111478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25805"/>
          <a:ext cx="889000" cy="4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38805</xdr:rowOff>
    </xdr:from>
    <xdr:to>
      <xdr:col>11</xdr:col>
      <xdr:colOff>31750</xdr:colOff>
      <xdr:row>63</xdr:row>
      <xdr:rowOff>167922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25805"/>
          <a:ext cx="889000" cy="6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60678</xdr:rowOff>
    </xdr:from>
    <xdr:to>
      <xdr:col>15</xdr:col>
      <xdr:colOff>133350</xdr:colOff>
      <xdr:row>62</xdr:row>
      <xdr:rowOff>162278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159455</xdr:rowOff>
    </xdr:from>
    <xdr:to>
      <xdr:col>11</xdr:col>
      <xdr:colOff>82550</xdr:colOff>
      <xdr:row>60</xdr:row>
      <xdr:rowOff>89605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99782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給与勧告に伴う職員人件費の増や、定年延長による定年退職者の増に伴う退職金の増、学校給食費の公会計化に伴う物件費の増により、令和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年度決算を上回る決算額であった。人口についても</a:t>
          </a:r>
          <a:r>
            <a:rPr kumimoji="1" lang="en-US" altLang="ja-JP" sz="1300">
              <a:latin typeface="ＭＳ Ｐゴシック" panose="020B0600070205080204" pitchFamily="50" charset="-128"/>
              <a:ea typeface="ＭＳ Ｐゴシック" panose="020B0600070205080204" pitchFamily="50" charset="-128"/>
            </a:rPr>
            <a:t>5,488</a:t>
          </a:r>
          <a:r>
            <a:rPr kumimoji="1" lang="ja-JP" altLang="en-US" sz="1300">
              <a:latin typeface="ＭＳ Ｐゴシック" panose="020B0600070205080204" pitchFamily="50" charset="-128"/>
              <a:ea typeface="ＭＳ Ｐゴシック" panose="020B0600070205080204" pitchFamily="50" charset="-128"/>
            </a:rPr>
            <a:t>人増加（令和</a:t>
          </a:r>
          <a:r>
            <a:rPr kumimoji="1" lang="en-US" altLang="ja-JP" sz="1300">
              <a:latin typeface="ＭＳ Ｐゴシック" panose="020B0600070205080204" pitchFamily="50" charset="-128"/>
              <a:ea typeface="ＭＳ Ｐゴシック" panose="020B0600070205080204" pitchFamily="50" charset="-128"/>
            </a:rPr>
            <a:t>6.1.1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比較）となっていることもあり、人口１人当たりの人件費・物件費等の決算額は、類似団体の平均値を下回っている。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平均値との差額が年々縮まってきていることから、引き続き、適正な定員管理計画を進めるとともに、公民連携等の民間活力の活用の推進や、既存事業の更なる見直しによるコスト削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122298</xdr:rowOff>
    </xdr:from>
    <xdr:to>
      <xdr:col>23</xdr:col>
      <xdr:colOff>133350</xdr:colOff>
      <xdr:row>89</xdr:row>
      <xdr:rowOff>81263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352648"/>
          <a:ext cx="0" cy="987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53340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81263</xdr:rowOff>
    </xdr:from>
    <xdr:to>
      <xdr:col>24</xdr:col>
      <xdr:colOff>12700</xdr:colOff>
      <xdr:row>89</xdr:row>
      <xdr:rowOff>81263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0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122298</xdr:rowOff>
    </xdr:from>
    <xdr:to>
      <xdr:col>24</xdr:col>
      <xdr:colOff>12700</xdr:colOff>
      <xdr:row>83</xdr:row>
      <xdr:rowOff>122298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35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32745</xdr:rowOff>
    </xdr:from>
    <xdr:to>
      <xdr:col>23</xdr:col>
      <xdr:colOff>133350</xdr:colOff>
      <xdr:row>85</xdr:row>
      <xdr:rowOff>108894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34545"/>
          <a:ext cx="838200" cy="2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5238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74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33161</xdr:rowOff>
    </xdr:from>
    <xdr:to>
      <xdr:col>23</xdr:col>
      <xdr:colOff>184150</xdr:colOff>
      <xdr:row>86</xdr:row>
      <xdr:rowOff>134761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7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32745</xdr:rowOff>
    </xdr:from>
    <xdr:to>
      <xdr:col>19</xdr:col>
      <xdr:colOff>133350</xdr:colOff>
      <xdr:row>85</xdr:row>
      <xdr:rowOff>1032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34545"/>
          <a:ext cx="889000" cy="1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14877</xdr:rowOff>
    </xdr:from>
    <xdr:to>
      <xdr:col>19</xdr:col>
      <xdr:colOff>184150</xdr:colOff>
      <xdr:row>85</xdr:row>
      <xdr:rowOff>116477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101254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56997</xdr:rowOff>
    </xdr:from>
    <xdr:to>
      <xdr:col>15</xdr:col>
      <xdr:colOff>82550</xdr:colOff>
      <xdr:row>85</xdr:row>
      <xdr:rowOff>1032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58797"/>
          <a:ext cx="889000" cy="1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170805</xdr:rowOff>
    </xdr:from>
    <xdr:to>
      <xdr:col>15</xdr:col>
      <xdr:colOff>133350</xdr:colOff>
      <xdr:row>86</xdr:row>
      <xdr:rowOff>100955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85732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3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17242</xdr:rowOff>
    </xdr:from>
    <xdr:to>
      <xdr:col>11</xdr:col>
      <xdr:colOff>31750</xdr:colOff>
      <xdr:row>84</xdr:row>
      <xdr:rowOff>56997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6142"/>
          <a:ext cx="889000" cy="38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57105</xdr:rowOff>
    </xdr:from>
    <xdr:to>
      <xdr:col>11</xdr:col>
      <xdr:colOff>82550</xdr:colOff>
      <xdr:row>85</xdr:row>
      <xdr:rowOff>158705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143482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90343</xdr:rowOff>
    </xdr:from>
    <xdr:to>
      <xdr:col>7</xdr:col>
      <xdr:colOff>31750</xdr:colOff>
      <xdr:row>84</xdr:row>
      <xdr:rowOff>20493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58094</xdr:rowOff>
    </xdr:from>
    <xdr:to>
      <xdr:col>23</xdr:col>
      <xdr:colOff>184150</xdr:colOff>
      <xdr:row>85</xdr:row>
      <xdr:rowOff>159694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74621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7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153395</xdr:rowOff>
    </xdr:from>
    <xdr:to>
      <xdr:col>19</xdr:col>
      <xdr:colOff>184150</xdr:colOff>
      <xdr:row>84</xdr:row>
      <xdr:rowOff>83545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93722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2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121682</xdr:rowOff>
    </xdr:from>
    <xdr:to>
      <xdr:col>15</xdr:col>
      <xdr:colOff>133350</xdr:colOff>
      <xdr:row>85</xdr:row>
      <xdr:rowOff>51832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62009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9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6197</xdr:rowOff>
    </xdr:from>
    <xdr:to>
      <xdr:col>11</xdr:col>
      <xdr:colOff>82550</xdr:colOff>
      <xdr:row>84</xdr:row>
      <xdr:rowOff>107797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117974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7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137892</xdr:rowOff>
    </xdr:from>
    <xdr:to>
      <xdr:col>7</xdr:col>
      <xdr:colOff>31750</xdr:colOff>
      <xdr:row>82</xdr:row>
      <xdr:rowOff>68042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9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を超え、類似団体と比較しても高い状態で推移している。職員構成の相違のほか、キャリア最終盤における給与水準の上昇の抑制が国や類似団体に比べて弱いこと等が要因と考える。</a:t>
          </a:r>
        </a:p>
        <a:p>
          <a:r>
            <a:rPr kumimoji="1" lang="ja-JP" altLang="en-US" sz="1300">
              <a:latin typeface="ＭＳ Ｐゴシック" panose="020B0600070205080204" pitchFamily="50" charset="-128"/>
              <a:ea typeface="ＭＳ Ｐゴシック" panose="020B0600070205080204" pitchFamily="50" charset="-128"/>
            </a:rPr>
            <a:t>　本市では、平成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給料表について国を上回る引下げを行うとともに、年功的な給与水準の抑制を図ったところであり、その効果をしっかりと検証し、引き続き市人事委員会勧告に基づく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68943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月に策定した「さいたま市定員管理計画」に基づき、市の最重要計画に位置付けられた個別事業の確実な実施や育児休業等職員の代替配置の推進、定年引上げへの対応等を行うため、令和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年度にかけて職員の増員を図っているところであるが、平均値を下回る状態となっている。</a:t>
          </a:r>
        </a:p>
        <a:p>
          <a:r>
            <a:rPr kumimoji="1" lang="ja-JP" altLang="en-US" sz="1300">
              <a:latin typeface="ＭＳ Ｐゴシック" panose="020B0600070205080204" pitchFamily="50" charset="-128"/>
              <a:ea typeface="ＭＳ Ｐゴシック" panose="020B0600070205080204" pitchFamily="50" charset="-128"/>
            </a:rPr>
            <a:t>　今後も、将来にわたって持続可能な都市として成長・発展していくため、総人件費の抑制に配慮しつつ、「さいたま市定員管理計画」に基づき、業務量に応じた適正な職員数の確保に努めていく。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15748</xdr:rowOff>
    </xdr:from>
    <xdr:to>
      <xdr:col>81</xdr:col>
      <xdr:colOff>44450</xdr:colOff>
      <xdr:row>60</xdr:row>
      <xdr:rowOff>97790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274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60</xdr:row>
      <xdr:rowOff>15748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00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85852</xdr:rowOff>
    </xdr:from>
    <xdr:to>
      <xdr:col>72</xdr:col>
      <xdr:colOff>203200</xdr:colOff>
      <xdr:row>59</xdr:row>
      <xdr:rowOff>124460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014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85852</xdr:rowOff>
    </xdr:from>
    <xdr:to>
      <xdr:col>68</xdr:col>
      <xdr:colOff>152400</xdr:colOff>
      <xdr:row>59</xdr:row>
      <xdr:rowOff>114808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014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136398</xdr:rowOff>
    </xdr:from>
    <xdr:to>
      <xdr:col>77</xdr:col>
      <xdr:colOff>95250</xdr:colOff>
      <xdr:row>60</xdr:row>
      <xdr:rowOff>66548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76725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35052</xdr:rowOff>
    </xdr:from>
    <xdr:to>
      <xdr:col>68</xdr:col>
      <xdr:colOff>203200</xdr:colOff>
      <xdr:row>59</xdr:row>
      <xdr:rowOff>136652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64008</xdr:rowOff>
    </xdr:from>
    <xdr:to>
      <xdr:col>64</xdr:col>
      <xdr:colOff>152400</xdr:colOff>
      <xdr:row>59</xdr:row>
      <xdr:rowOff>165608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地方債の元利償還金額が</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億円減少したものの、差し引きされる普通交付税算入額が</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億円減少（公債費の特定財源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億円減、公債費の交付税算入額</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億円減）により、算定上の分子が</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億円増加したため、令和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年度単年の実質公債費比率は</a:t>
          </a:r>
          <a:r>
            <a:rPr kumimoji="1" lang="en-US" altLang="ja-JP" sz="1300">
              <a:latin typeface="ＭＳ Ｐゴシック" panose="020B0600070205080204" pitchFamily="50" charset="-128"/>
              <a:ea typeface="ＭＳ Ｐゴシック" panose="020B0600070205080204" pitchFamily="50" charset="-128"/>
            </a:rPr>
            <a:t>6.31</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か年平均については、算定外となる令和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年度単年の実質公債費比率（</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％）を下回る数値であったことから比率が改善した。</a:t>
          </a:r>
        </a:p>
        <a:p>
          <a:r>
            <a:rPr kumimoji="1" lang="ja-JP" altLang="en-US" sz="1300">
              <a:latin typeface="ＭＳ Ｐゴシック" panose="020B0600070205080204" pitchFamily="50" charset="-128"/>
              <a:ea typeface="ＭＳ Ｐゴシック" panose="020B0600070205080204" pitchFamily="50" charset="-128"/>
            </a:rPr>
            <a:t>　元利償還金に対する地方交付税措置のある有利な起債を活用するなど、今後も市債残高を見据えた普通建設事業費の平準化に努める。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140405</xdr:rowOff>
    </xdr:from>
    <xdr:to>
      <xdr:col>81</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9984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41</xdr:row>
      <xdr:rowOff>22578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95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106132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地方債の現在高が</a:t>
          </a:r>
          <a:r>
            <a:rPr kumimoji="1" lang="en-US" altLang="ja-JP" sz="1300">
              <a:latin typeface="ＭＳ Ｐゴシック" panose="020B0600070205080204" pitchFamily="50" charset="-128"/>
              <a:ea typeface="ＭＳ Ｐゴシック" panose="020B0600070205080204" pitchFamily="50" charset="-128"/>
            </a:rPr>
            <a:t>278.2</a:t>
          </a:r>
          <a:r>
            <a:rPr kumimoji="1" lang="ja-JP" altLang="en-US" sz="1300">
              <a:latin typeface="ＭＳ Ｐゴシック" panose="020B0600070205080204" pitchFamily="50" charset="-128"/>
              <a:ea typeface="ＭＳ Ｐゴシック" panose="020B0600070205080204" pitchFamily="50" charset="-128"/>
            </a:rPr>
            <a:t>億円増加したこと等から将来負担額が</a:t>
          </a:r>
          <a:r>
            <a:rPr kumimoji="1" lang="en-US" altLang="ja-JP" sz="1300">
              <a:latin typeface="ＭＳ Ｐゴシック" panose="020B0600070205080204" pitchFamily="50" charset="-128"/>
              <a:ea typeface="ＭＳ Ｐゴシック" panose="020B0600070205080204" pitchFamily="50" charset="-128"/>
            </a:rPr>
            <a:t>283.8</a:t>
          </a:r>
          <a:r>
            <a:rPr kumimoji="1" lang="ja-JP" altLang="en-US" sz="1300">
              <a:latin typeface="ＭＳ Ｐゴシック" panose="020B0600070205080204" pitchFamily="50" charset="-128"/>
              <a:ea typeface="ＭＳ Ｐゴシック" panose="020B0600070205080204" pitchFamily="50" charset="-128"/>
            </a:rPr>
            <a:t>億円増加。差し引きされる充当可能財源が</a:t>
          </a:r>
          <a:r>
            <a:rPr kumimoji="1" lang="en-US" altLang="ja-JP" sz="1300">
              <a:latin typeface="ＭＳ Ｐゴシック" panose="020B0600070205080204" pitchFamily="50" charset="-128"/>
              <a:ea typeface="ＭＳ Ｐゴシック" panose="020B0600070205080204" pitchFamily="50" charset="-128"/>
            </a:rPr>
            <a:t>237.0</a:t>
          </a:r>
          <a:r>
            <a:rPr kumimoji="1" lang="ja-JP" altLang="en-US" sz="1300">
              <a:latin typeface="ＭＳ Ｐゴシック" panose="020B0600070205080204" pitchFamily="50" charset="-128"/>
              <a:ea typeface="ＭＳ Ｐゴシック" panose="020B0600070205080204" pitchFamily="50" charset="-128"/>
            </a:rPr>
            <a:t>億円増加（充当可能基金</a:t>
          </a:r>
          <a:r>
            <a:rPr kumimoji="1" lang="en-US" altLang="ja-JP" sz="1300">
              <a:latin typeface="ＭＳ Ｐゴシック" panose="020B0600070205080204" pitchFamily="50" charset="-128"/>
              <a:ea typeface="ＭＳ Ｐゴシック" panose="020B0600070205080204" pitchFamily="50" charset="-128"/>
            </a:rPr>
            <a:t>115.2</a:t>
          </a:r>
          <a:r>
            <a:rPr kumimoji="1" lang="ja-JP" altLang="en-US" sz="1300">
              <a:latin typeface="ＭＳ Ｐゴシック" panose="020B0600070205080204" pitchFamily="50" charset="-128"/>
              <a:ea typeface="ＭＳ Ｐゴシック" panose="020B0600070205080204" pitchFamily="50" charset="-128"/>
            </a:rPr>
            <a:t>億円増、充当可能特定歳入</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億円増等）したものの、分子が</a:t>
          </a:r>
          <a:r>
            <a:rPr kumimoji="1" lang="en-US" altLang="ja-JP" sz="1300">
              <a:latin typeface="ＭＳ Ｐゴシック" panose="020B0600070205080204" pitchFamily="50" charset="-128"/>
              <a:ea typeface="ＭＳ Ｐゴシック" panose="020B0600070205080204" pitchFamily="50" charset="-128"/>
            </a:rPr>
            <a:t>46.7</a:t>
          </a:r>
          <a:r>
            <a:rPr kumimoji="1" lang="ja-JP" altLang="en-US" sz="1300">
              <a:latin typeface="ＭＳ Ｐゴシック" panose="020B0600070205080204" pitchFamily="50" charset="-128"/>
              <a:ea typeface="ＭＳ Ｐゴシック" panose="020B0600070205080204" pitchFamily="50" charset="-128"/>
            </a:rPr>
            <a:t>億円増加したことから、将来負担比率は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今後もインフラ整備や施設の老朽化対策により将来負担額の増加が見込まれることから、普通建設事業の平準化を図り、財政の健全化に努める。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73355</xdr:rowOff>
    </xdr:from>
    <xdr:to>
      <xdr:col>81</xdr:col>
      <xdr:colOff>44450</xdr:colOff>
      <xdr:row>15</xdr:row>
      <xdr:rowOff>79146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645105"/>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37643</xdr:rowOff>
    </xdr:from>
    <xdr:to>
      <xdr:col>77</xdr:col>
      <xdr:colOff>44450</xdr:colOff>
      <xdr:row>15</xdr:row>
      <xdr:rowOff>73355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609393"/>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37643</xdr:rowOff>
    </xdr:from>
    <xdr:to>
      <xdr:col>72</xdr:col>
      <xdr:colOff>203200</xdr:colOff>
      <xdr:row>15</xdr:row>
      <xdr:rowOff>61773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093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61773</xdr:rowOff>
    </xdr:from>
    <xdr:to>
      <xdr:col>68</xdr:col>
      <xdr:colOff>152400</xdr:colOff>
      <xdr:row>15</xdr:row>
      <xdr:rowOff>151536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33523"/>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28346</xdr:rowOff>
    </xdr:from>
    <xdr:to>
      <xdr:col>81</xdr:col>
      <xdr:colOff>95250</xdr:colOff>
      <xdr:row>15</xdr:row>
      <xdr:rowOff>129946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44873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22555</xdr:rowOff>
    </xdr:from>
    <xdr:to>
      <xdr:col>77</xdr:col>
      <xdr:colOff>95250</xdr:colOff>
      <xdr:row>15</xdr:row>
      <xdr:rowOff>124155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134332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6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158293</xdr:rowOff>
    </xdr:from>
    <xdr:to>
      <xdr:col>73</xdr:col>
      <xdr:colOff>44450</xdr:colOff>
      <xdr:row>15</xdr:row>
      <xdr:rowOff>88443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98620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32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10973</xdr:rowOff>
    </xdr:from>
    <xdr:to>
      <xdr:col>68</xdr:col>
      <xdr:colOff>203200</xdr:colOff>
      <xdr:row>15</xdr:row>
      <xdr:rowOff>112573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122750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100736</xdr:rowOff>
    </xdr:from>
    <xdr:to>
      <xdr:col>64</xdr:col>
      <xdr:colOff>152400</xdr:colOff>
      <xdr:row>16</xdr:row>
      <xdr:rowOff>30886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41063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4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決算額に占める人件費は類似団体平均を上回っており、経験年数の長い職員の構成比が類似団体と比べ多くなっていることが要因となっている。ただし、人口一人当たりの決算額は、類似団体平均と比べると低い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年度に割合が上がった要因は、定年延長に伴う定年対象者の増による退職金の増である。</a:t>
          </a:r>
        </a:p>
        <a:p>
          <a:r>
            <a:rPr kumimoji="1" lang="ja-JP" altLang="en-US" sz="1100">
              <a:latin typeface="ＭＳ Ｐゴシック" panose="020B0600070205080204" pitchFamily="50" charset="-128"/>
              <a:ea typeface="ＭＳ Ｐゴシック" panose="020B0600070205080204" pitchFamily="50" charset="-128"/>
            </a:rPr>
            <a:t>　今後、人件費単価の増が見込まれる一方で、業務の集約化・委託化を推進するとともに、働き方の見直しに資する取組を継続的に実施することで、人件費の縮減に努める。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112713</xdr:rowOff>
    </xdr:from>
    <xdr:to>
      <xdr:col>24</xdr:col>
      <xdr:colOff>25400</xdr:colOff>
      <xdr:row>40</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99263"/>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112713</xdr:rowOff>
    </xdr:from>
    <xdr:to>
      <xdr:col>19</xdr:col>
      <xdr:colOff>187325</xdr:colOff>
      <xdr:row>40</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992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112713</xdr:rowOff>
    </xdr:from>
    <xdr:to>
      <xdr:col>15</xdr:col>
      <xdr:colOff>98425</xdr:colOff>
      <xdr:row>40</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992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112713</xdr:rowOff>
    </xdr:from>
    <xdr:to>
      <xdr:col>11</xdr:col>
      <xdr:colOff>9525</xdr:colOff>
      <xdr:row>41</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992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61913</xdr:rowOff>
    </xdr:from>
    <xdr:to>
      <xdr:col>24</xdr:col>
      <xdr:colOff>76200</xdr:colOff>
      <xdr:row>40</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33990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61913</xdr:rowOff>
    </xdr:from>
    <xdr:to>
      <xdr:col>20</xdr:col>
      <xdr:colOff>38100</xdr:colOff>
      <xdr:row>39</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83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61913</xdr:rowOff>
    </xdr:from>
    <xdr:to>
      <xdr:col>11</xdr:col>
      <xdr:colOff>60325</xdr:colOff>
      <xdr:row>39</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161925</xdr:rowOff>
    </xdr:from>
    <xdr:to>
      <xdr:col>6</xdr:col>
      <xdr:colOff>171450</xdr:colOff>
      <xdr:row>41</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人件費の抑制及び事務の効率化のための業務の民間委託化や情報システム最適化の推進等により、委託料、賃借料等が類似団体平均と比較して高い水準で推移している。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年度は、新型コロナウイルスワクチン接種事業等の減を、学校給食の公会計化等に伴う増が上回っているため、全体の経常一般財源等総額に対する物件費の経常経費充当一般財源の割合も増となっている。</a:t>
          </a:r>
        </a:p>
        <a:p>
          <a:r>
            <a:rPr kumimoji="1" lang="ja-JP" altLang="en-US" sz="1100">
              <a:latin typeface="ＭＳ Ｐゴシック" panose="020B0600070205080204" pitchFamily="50" charset="-128"/>
              <a:ea typeface="ＭＳ Ｐゴシック" panose="020B0600070205080204" pitchFamily="50" charset="-128"/>
            </a:rPr>
            <a:t>　今後も、指定管理者制度、ＰＦＩ等の公民連携を推進するとともに、既存事業の見直しを行うことにより、コストの削減に努める。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53522</xdr:rowOff>
    </xdr:from>
    <xdr:to>
      <xdr:col>82</xdr:col>
      <xdr:colOff>107950</xdr:colOff>
      <xdr:row>21</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6539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143328</xdr:rowOff>
    </xdr:from>
    <xdr:to>
      <xdr:col>78</xdr:col>
      <xdr:colOff>69850</xdr:colOff>
      <xdr:row>21</xdr:row>
      <xdr:rowOff>53522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5723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20</xdr:row>
      <xdr:rowOff>143328</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2457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20</xdr:row>
      <xdr:rowOff>78014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2457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100693</xdr:rowOff>
    </xdr:from>
    <xdr:to>
      <xdr:col>82</xdr:col>
      <xdr:colOff>158750</xdr:colOff>
      <xdr:row>22</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7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9270</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2722</xdr:rowOff>
    </xdr:from>
    <xdr:to>
      <xdr:col>78</xdr:col>
      <xdr:colOff>120650</xdr:colOff>
      <xdr:row>21</xdr:row>
      <xdr:rowOff>104322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6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89099</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68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92528</xdr:rowOff>
    </xdr:from>
    <xdr:to>
      <xdr:col>74</xdr:col>
      <xdr:colOff>31750</xdr:colOff>
      <xdr:row>21</xdr:row>
      <xdr:rowOff>22678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7455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27214</xdr:rowOff>
    </xdr:from>
    <xdr:to>
      <xdr:col>65</xdr:col>
      <xdr:colOff>53975</xdr:colOff>
      <xdr:row>20</xdr:row>
      <xdr:rowOff>128814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113591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比較的老年人口が少なく（令和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歳以上の人口、全国：</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％、さいたま市：</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％）、現役世代が多い等のため、類似団体平均を下回る比率である。</a:t>
          </a:r>
        </a:p>
        <a:p>
          <a:r>
            <a:rPr kumimoji="1" lang="ja-JP" altLang="en-US" sz="1300">
              <a:latin typeface="ＭＳ Ｐゴシック" panose="020B0600070205080204" pitchFamily="50" charset="-128"/>
              <a:ea typeface="ＭＳ Ｐゴシック" panose="020B0600070205080204" pitchFamily="50" charset="-128"/>
            </a:rPr>
            <a:t>   しかしながら、児童数及び施設数の増加に伴う特定教育・保育施設等への給付費の増や、障害福祉サービスの給付費の増加等により、扶助費は増加傾向である。</a:t>
          </a:r>
        </a:p>
        <a:p>
          <a:r>
            <a:rPr kumimoji="1" lang="ja-JP" altLang="en-US" sz="1300">
              <a:latin typeface="ＭＳ Ｐゴシック" panose="020B0600070205080204" pitchFamily="50" charset="-128"/>
              <a:ea typeface="ＭＳ Ｐゴシック" panose="020B0600070205080204" pitchFamily="50" charset="-128"/>
            </a:rPr>
            <a:t>　今後も市民の健康づくりに取り組む施策を推進する等、将来的な医療費等の抑制を図る。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385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110672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人口一人当たりの公営企業（法非適）等に対する繰出金が、類似団体と比較した場合、少額であるため、平均値より低い状況が続いている。</a:t>
          </a:r>
        </a:p>
        <a:p>
          <a:r>
            <a:rPr kumimoji="1" lang="ja-JP" altLang="en-US" sz="1300">
              <a:latin typeface="ＭＳ Ｐゴシック" panose="020B0600070205080204" pitchFamily="50" charset="-128"/>
              <a:ea typeface="ＭＳ Ｐゴシック" panose="020B0600070205080204" pitchFamily="50" charset="-128"/>
            </a:rPr>
            <a:t>　しかし、被保険者数の増加に伴う後期高齢者医療事業特別会計への繰出金等が増加傾向であるため、負担の増大に備える必要がある。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54</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53</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53</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152400</xdr:rowOff>
    </xdr:from>
    <xdr:to>
      <xdr:col>82</xdr:col>
      <xdr:colOff>158750</xdr:colOff>
      <xdr:row>54</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60977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57150</xdr:rowOff>
    </xdr:from>
    <xdr:to>
      <xdr:col>74</xdr:col>
      <xdr:colOff>31750</xdr:colOff>
      <xdr:row>53</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114300</xdr:rowOff>
    </xdr:from>
    <xdr:to>
      <xdr:col>65</xdr:col>
      <xdr:colOff>53975</xdr:colOff>
      <xdr:row>54</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大規模な法適用公営企業会計（電車、バス等の交通事業等）を有していないため、公営企業に対する繰出金が比較的少額であることから、補助費等の比率が類似団体平均と比較し、低い状況が続い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中小企業への物価高騰対策支援やさいたま国際芸術祭２０２３の終了等に伴い、補助費等の総額が減となった一方で、全体の経常一般財源等総額に対する補助費等の経常経費充当一般財源の割合は増となっている。</a:t>
          </a:r>
        </a:p>
        <a:p>
          <a:r>
            <a:rPr kumimoji="1" lang="ja-JP" altLang="en-US" sz="1100">
              <a:latin typeface="ＭＳ Ｐゴシック" panose="020B0600070205080204" pitchFamily="50" charset="-128"/>
              <a:ea typeface="ＭＳ Ｐゴシック" panose="020B0600070205080204" pitchFamily="50" charset="-128"/>
            </a:rPr>
            <a:t>　今後も各種補助金等について、成果指標を設定し、事業効果の検証を実施するなど、補助金支出の適正化を図る。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42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24130</xdr:rowOff>
    </xdr:from>
    <xdr:to>
      <xdr:col>78</xdr:col>
      <xdr:colOff>69850</xdr:colOff>
      <xdr:row>34</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681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24130</xdr:rowOff>
    </xdr:from>
    <xdr:to>
      <xdr:col>73</xdr:col>
      <xdr:colOff>180975</xdr:colOff>
      <xdr:row>33</xdr:row>
      <xdr:rowOff>115570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68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77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144780</xdr:rowOff>
    </xdr:from>
    <xdr:to>
      <xdr:col>74</xdr:col>
      <xdr:colOff>31750</xdr:colOff>
      <xdr:row>33</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85107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普通建設事業費の平準化を図ってきたことで、市債残高が類似団体の中で低く、償還額も低い水準となっている。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年度は、臨時財政対策債や土木費の元金償還金の減等により減少している。</a:t>
          </a:r>
        </a:p>
        <a:p>
          <a:r>
            <a:rPr kumimoji="1" lang="ja-JP" altLang="en-US" sz="1300">
              <a:latin typeface="ＭＳ Ｐゴシック" panose="020B0600070205080204" pitchFamily="50" charset="-128"/>
              <a:ea typeface="ＭＳ Ｐゴシック" panose="020B0600070205080204" pitchFamily="50" charset="-128"/>
            </a:rPr>
            <a:t>　今後も後年度の公債費負担を踏まえながら、普通建設事業等の展開を進める。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76</xdr:row>
      <xdr:rowOff>94343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9775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94343</xdr:rowOff>
    </xdr:from>
    <xdr:to>
      <xdr:col>19</xdr:col>
      <xdr:colOff>187325</xdr:colOff>
      <xdr:row>76</xdr:row>
      <xdr:rowOff>159657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124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159657</xdr:rowOff>
    </xdr:from>
    <xdr:to>
      <xdr:col>15</xdr:col>
      <xdr:colOff>98425</xdr:colOff>
      <xdr:row>76</xdr:row>
      <xdr:rowOff>159657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18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159657</xdr:rowOff>
    </xdr:from>
    <xdr:to>
      <xdr:col>11</xdr:col>
      <xdr:colOff>9525</xdr:colOff>
      <xdr:row>78</xdr:row>
      <xdr:rowOff>45357</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1898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43543</xdr:rowOff>
    </xdr:from>
    <xdr:to>
      <xdr:col>20</xdr:col>
      <xdr:colOff>38100</xdr:colOff>
      <xdr:row>76</xdr:row>
      <xdr:rowOff>145143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155320</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4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108857</xdr:rowOff>
    </xdr:from>
    <xdr:to>
      <xdr:col>11</xdr:col>
      <xdr:colOff>60325</xdr:colOff>
      <xdr:row>77</xdr:row>
      <xdr:rowOff>39007</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49184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166007</xdr:rowOff>
    </xdr:from>
    <xdr:to>
      <xdr:col>6</xdr:col>
      <xdr:colOff>171450</xdr:colOff>
      <xdr:row>78</xdr:row>
      <xdr:rowOff>96157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106334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13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類似団体と比較し、人口一人当たりの公債費が少ないことから、公債費以外の経費が相対的に大きくなっている。</a:t>
          </a:r>
        </a:p>
        <a:p>
          <a:r>
            <a:rPr kumimoji="1" lang="ja-JP" altLang="en-US" sz="1300">
              <a:latin typeface="ＭＳ Ｐゴシック" panose="020B0600070205080204" pitchFamily="50" charset="-128"/>
              <a:ea typeface="ＭＳ Ｐゴシック" panose="020B0600070205080204" pitchFamily="50" charset="-128"/>
            </a:rPr>
            <a:t>　特に、特定教育・保育施設等への給付費や、障害福祉サービスの給付費の増加等に伴う扶助費の増加を背景に、経常的な経費が増加している。</a:t>
          </a:r>
        </a:p>
        <a:p>
          <a:r>
            <a:rPr kumimoji="1" lang="ja-JP" altLang="en-US" sz="1300">
              <a:latin typeface="ＭＳ Ｐゴシック" panose="020B0600070205080204" pitchFamily="50" charset="-128"/>
              <a:ea typeface="ＭＳ Ｐゴシック" panose="020B0600070205080204" pitchFamily="50" charset="-128"/>
            </a:rPr>
            <a:t>　今後も既存事業について、</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サイクルに基づく見直し、優先順位付けを行い、限られた財源を効率的に活用できるよう努める。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169863</xdr:rowOff>
    </xdr:from>
    <xdr:to>
      <xdr:col>82</xdr:col>
      <xdr:colOff>107950</xdr:colOff>
      <xdr:row>80</xdr:row>
      <xdr:rowOff>12700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200063"/>
          <a:ext cx="8382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112713</xdr:rowOff>
    </xdr:from>
    <xdr:to>
      <xdr:col>78</xdr:col>
      <xdr:colOff>69850</xdr:colOff>
      <xdr:row>76</xdr:row>
      <xdr:rowOff>169863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1429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76</xdr:row>
      <xdr:rowOff>112713</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700000"/>
          <a:ext cx="889000" cy="4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76</xdr:row>
      <xdr:rowOff>155575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700000"/>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119063</xdr:rowOff>
    </xdr:from>
    <xdr:to>
      <xdr:col>78</xdr:col>
      <xdr:colOff>120650</xdr:colOff>
      <xdr:row>77</xdr:row>
      <xdr:rowOff>49213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1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33990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235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61913</xdr:rowOff>
    </xdr:from>
    <xdr:to>
      <xdr:col>74</xdr:col>
      <xdr:colOff>31750</xdr:colOff>
      <xdr:row>76</xdr:row>
      <xdr:rowOff>163513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0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148290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17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48277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111956</xdr:rowOff>
    </xdr:from>
    <xdr:to>
      <xdr:col>29</xdr:col>
      <xdr:colOff>127000</xdr:colOff>
      <xdr:row>17</xdr:row>
      <xdr:rowOff>88573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2781"/>
          <a:ext cx="647700" cy="14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88573</xdr:rowOff>
    </xdr:from>
    <xdr:to>
      <xdr:col>26</xdr:col>
      <xdr:colOff>50800</xdr:colOff>
      <xdr:row>17</xdr:row>
      <xdr:rowOff>150883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0848"/>
          <a:ext cx="698500" cy="62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150883</xdr:rowOff>
    </xdr:from>
    <xdr:to>
      <xdr:col>22</xdr:col>
      <xdr:colOff>114300</xdr:colOff>
      <xdr:row>18</xdr:row>
      <xdr:rowOff>9249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3158"/>
          <a:ext cx="698500" cy="29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9249</xdr:rowOff>
    </xdr:from>
    <xdr:to>
      <xdr:col>18</xdr:col>
      <xdr:colOff>177800</xdr:colOff>
      <xdr:row>18</xdr:row>
      <xdr:rowOff>34363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2974"/>
          <a:ext cx="698500" cy="2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61156</xdr:rowOff>
    </xdr:from>
    <xdr:to>
      <xdr:col>29</xdr:col>
      <xdr:colOff>177800</xdr:colOff>
      <xdr:row>16</xdr:row>
      <xdr:rowOff>162756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33233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37773</xdr:rowOff>
    </xdr:from>
    <xdr:to>
      <xdr:col>26</xdr:col>
      <xdr:colOff>101600</xdr:colOff>
      <xdr:row>17</xdr:row>
      <xdr:rowOff>139373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124150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8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100083</xdr:rowOff>
    </xdr:from>
    <xdr:to>
      <xdr:col>22</xdr:col>
      <xdr:colOff>165100</xdr:colOff>
      <xdr:row>18</xdr:row>
      <xdr:rowOff>30233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129899</xdr:rowOff>
    </xdr:from>
    <xdr:to>
      <xdr:col>19</xdr:col>
      <xdr:colOff>38100</xdr:colOff>
      <xdr:row>18</xdr:row>
      <xdr:rowOff>60049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44826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155013</xdr:rowOff>
    </xdr:from>
    <xdr:to>
      <xdr:col>15</xdr:col>
      <xdr:colOff>101600</xdr:colOff>
      <xdr:row>18</xdr:row>
      <xdr:rowOff>85163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69940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191988</xdr:rowOff>
    </xdr:from>
    <xdr:to>
      <xdr:col>29</xdr:col>
      <xdr:colOff>127000</xdr:colOff>
      <xdr:row>35</xdr:row>
      <xdr:rowOff>242606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2338"/>
          <a:ext cx="647700" cy="50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220366</xdr:rowOff>
    </xdr:from>
    <xdr:to>
      <xdr:col>26</xdr:col>
      <xdr:colOff>50800</xdr:colOff>
      <xdr:row>35</xdr:row>
      <xdr:rowOff>242606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0716"/>
          <a:ext cx="698500" cy="2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167397</xdr:rowOff>
    </xdr:from>
    <xdr:to>
      <xdr:col>22</xdr:col>
      <xdr:colOff>114300</xdr:colOff>
      <xdr:row>35</xdr:row>
      <xdr:rowOff>220366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77747"/>
          <a:ext cx="698500" cy="5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167397</xdr:rowOff>
    </xdr:from>
    <xdr:to>
      <xdr:col>18</xdr:col>
      <xdr:colOff>177800</xdr:colOff>
      <xdr:row>35</xdr:row>
      <xdr:rowOff>205639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77747"/>
          <a:ext cx="698500" cy="3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141188</xdr:rowOff>
    </xdr:from>
    <xdr:to>
      <xdr:col>29</xdr:col>
      <xdr:colOff>177800</xdr:colOff>
      <xdr:row>35</xdr:row>
      <xdr:rowOff>242788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113265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191806</xdr:rowOff>
    </xdr:from>
    <xdr:to>
      <xdr:col>26</xdr:col>
      <xdr:colOff>101600</xdr:colOff>
      <xdr:row>35</xdr:row>
      <xdr:rowOff>293406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0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278183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169566</xdr:rowOff>
    </xdr:from>
    <xdr:to>
      <xdr:col>22</xdr:col>
      <xdr:colOff>165100</xdr:colOff>
      <xdr:row>35</xdr:row>
      <xdr:rowOff>271166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9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255943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116597</xdr:rowOff>
    </xdr:from>
    <xdr:to>
      <xdr:col>19</xdr:col>
      <xdr:colOff>38100</xdr:colOff>
      <xdr:row>35</xdr:row>
      <xdr:rowOff>218197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26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202974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1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154839</xdr:rowOff>
    </xdr:from>
    <xdr:to>
      <xdr:col>15</xdr:col>
      <xdr:colOff>101600</xdr:colOff>
      <xdr:row>35</xdr:row>
      <xdr:rowOff>256439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65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241216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5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81216</xdr:rowOff>
    </xdr:from>
    <xdr:to>
      <xdr:col>24</xdr:col>
      <xdr:colOff>63500</xdr:colOff>
      <xdr:row>38</xdr:row>
      <xdr:rowOff>2540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3416"/>
          <a:ext cx="838200" cy="26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125032</xdr:rowOff>
    </xdr:from>
    <xdr:to>
      <xdr:col>19</xdr:col>
      <xdr:colOff>177800</xdr:colOff>
      <xdr:row>38</xdr:row>
      <xdr:rowOff>2540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8682"/>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125032</xdr:rowOff>
    </xdr:from>
    <xdr:to>
      <xdr:col>15</xdr:col>
      <xdr:colOff>50800</xdr:colOff>
      <xdr:row>37</xdr:row>
      <xdr:rowOff>159741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8682"/>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159741</xdr:rowOff>
    </xdr:from>
    <xdr:to>
      <xdr:col>10</xdr:col>
      <xdr:colOff>114300</xdr:colOff>
      <xdr:row>38</xdr:row>
      <xdr:rowOff>12484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3391"/>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30416</xdr:rowOff>
    </xdr:from>
    <xdr:to>
      <xdr:col>24</xdr:col>
      <xdr:colOff>114300</xdr:colOff>
      <xdr:row>36</xdr:row>
      <xdr:rowOff>132016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123190</xdr:rowOff>
    </xdr:from>
    <xdr:to>
      <xdr:col>20</xdr:col>
      <xdr:colOff>38100</xdr:colOff>
      <xdr:row>38</xdr:row>
      <xdr:rowOff>53340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44467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74232</xdr:rowOff>
    </xdr:from>
    <xdr:to>
      <xdr:col>15</xdr:col>
      <xdr:colOff>101600</xdr:colOff>
      <xdr:row>38</xdr:row>
      <xdr:rowOff>4381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7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166958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108941</xdr:rowOff>
    </xdr:from>
    <xdr:to>
      <xdr:col>10</xdr:col>
      <xdr:colOff>165100</xdr:colOff>
      <xdr:row>38</xdr:row>
      <xdr:rowOff>39091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30218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133134</xdr:rowOff>
    </xdr:from>
    <xdr:to>
      <xdr:col>6</xdr:col>
      <xdr:colOff>38100</xdr:colOff>
      <xdr:row>38</xdr:row>
      <xdr:rowOff>63285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6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54411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72583</xdr:rowOff>
    </xdr:from>
    <xdr:to>
      <xdr:col>24</xdr:col>
      <xdr:colOff>63500</xdr:colOff>
      <xdr:row>55</xdr:row>
      <xdr:rowOff>12233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159433"/>
          <a:ext cx="838200" cy="2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166767</xdr:rowOff>
    </xdr:from>
    <xdr:to>
      <xdr:col>19</xdr:col>
      <xdr:colOff>177800</xdr:colOff>
      <xdr:row>55</xdr:row>
      <xdr:rowOff>12233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082167"/>
          <a:ext cx="889000" cy="3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166767</xdr:rowOff>
    </xdr:from>
    <xdr:to>
      <xdr:col>15</xdr:col>
      <xdr:colOff>50800</xdr:colOff>
      <xdr:row>54</xdr:row>
      <xdr:rowOff>64948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82167"/>
          <a:ext cx="889000" cy="24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64948</xdr:rowOff>
    </xdr:from>
    <xdr:to>
      <xdr:col>10</xdr:col>
      <xdr:colOff>114300</xdr:colOff>
      <xdr:row>57</xdr:row>
      <xdr:rowOff>157165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23248"/>
          <a:ext cx="889000" cy="60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21783</xdr:rowOff>
    </xdr:from>
    <xdr:to>
      <xdr:col>24</xdr:col>
      <xdr:colOff>114300</xdr:colOff>
      <xdr:row>53</xdr:row>
      <xdr:rowOff>123383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44660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132883</xdr:rowOff>
    </xdr:from>
    <xdr:to>
      <xdr:col>20</xdr:col>
      <xdr:colOff>38100</xdr:colOff>
      <xdr:row>55</xdr:row>
      <xdr:rowOff>63033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79560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6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115967</xdr:rowOff>
    </xdr:from>
    <xdr:to>
      <xdr:col>15</xdr:col>
      <xdr:colOff>101600</xdr:colOff>
      <xdr:row>53</xdr:row>
      <xdr:rowOff>46117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62644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14148</xdr:rowOff>
    </xdr:from>
    <xdr:to>
      <xdr:col>10</xdr:col>
      <xdr:colOff>165100</xdr:colOff>
      <xdr:row>54</xdr:row>
      <xdr:rowOff>115748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132275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4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106365</xdr:rowOff>
    </xdr:from>
    <xdr:to>
      <xdr:col>6</xdr:col>
      <xdr:colOff>38100</xdr:colOff>
      <xdr:row>58</xdr:row>
      <xdr:rowOff>36515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27642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82986</xdr:rowOff>
    </xdr:from>
    <xdr:to>
      <xdr:col>24</xdr:col>
      <xdr:colOff>63500</xdr:colOff>
      <xdr:row>78</xdr:row>
      <xdr:rowOff>112159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6086"/>
          <a:ext cx="8382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82986</xdr:rowOff>
    </xdr:from>
    <xdr:to>
      <xdr:col>19</xdr:col>
      <xdr:colOff>177800</xdr:colOff>
      <xdr:row>78</xdr:row>
      <xdr:rowOff>120106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6086"/>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107043</xdr:rowOff>
    </xdr:from>
    <xdr:to>
      <xdr:col>15</xdr:col>
      <xdr:colOff>50800</xdr:colOff>
      <xdr:row>78</xdr:row>
      <xdr:rowOff>120106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0869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107043</xdr:rowOff>
    </xdr:from>
    <xdr:to>
      <xdr:col>10</xdr:col>
      <xdr:colOff>114300</xdr:colOff>
      <xdr:row>79</xdr:row>
      <xdr:rowOff>13426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08693"/>
          <a:ext cx="889000" cy="2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61359</xdr:rowOff>
    </xdr:from>
    <xdr:to>
      <xdr:col>24</xdr:col>
      <xdr:colOff>114300</xdr:colOff>
      <xdr:row>78</xdr:row>
      <xdr:rowOff>162959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39786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32186</xdr:rowOff>
    </xdr:from>
    <xdr:to>
      <xdr:col>20</xdr:col>
      <xdr:colOff>38100</xdr:colOff>
      <xdr:row>78</xdr:row>
      <xdr:rowOff>133786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124913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69306</xdr:rowOff>
    </xdr:from>
    <xdr:to>
      <xdr:col>15</xdr:col>
      <xdr:colOff>101600</xdr:colOff>
      <xdr:row>78</xdr:row>
      <xdr:rowOff>170906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162033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56243</xdr:rowOff>
    </xdr:from>
    <xdr:to>
      <xdr:col>10</xdr:col>
      <xdr:colOff>165100</xdr:colOff>
      <xdr:row>77</xdr:row>
      <xdr:rowOff>157843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148970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3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134076</xdr:rowOff>
    </xdr:from>
    <xdr:to>
      <xdr:col>6</xdr:col>
      <xdr:colOff>38100</xdr:colOff>
      <xdr:row>79</xdr:row>
      <xdr:rowOff>64226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55353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140233</xdr:rowOff>
    </xdr:from>
    <xdr:to>
      <xdr:col>24</xdr:col>
      <xdr:colOff>62865</xdr:colOff>
      <xdr:row>97</xdr:row>
      <xdr:rowOff>143342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742183"/>
          <a:ext cx="1270" cy="10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147169</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143342</xdr:rowOff>
    </xdr:from>
    <xdr:to>
      <xdr:col>24</xdr:col>
      <xdr:colOff>152400</xdr:colOff>
      <xdr:row>97</xdr:row>
      <xdr:rowOff>143342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7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86910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51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140233</xdr:rowOff>
    </xdr:from>
    <xdr:to>
      <xdr:col>24</xdr:col>
      <xdr:colOff>152400</xdr:colOff>
      <xdr:row>91</xdr:row>
      <xdr:rowOff>140233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74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108093</xdr:rowOff>
    </xdr:from>
    <xdr:to>
      <xdr:col>24</xdr:col>
      <xdr:colOff>63500</xdr:colOff>
      <xdr:row>98</xdr:row>
      <xdr:rowOff>11844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38743"/>
          <a:ext cx="838200" cy="7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78303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55426</xdr:rowOff>
    </xdr:from>
    <xdr:to>
      <xdr:col>24</xdr:col>
      <xdr:colOff>114300</xdr:colOff>
      <xdr:row>95</xdr:row>
      <xdr:rowOff>157026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4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11844</xdr:rowOff>
    </xdr:from>
    <xdr:to>
      <xdr:col>19</xdr:col>
      <xdr:colOff>177800</xdr:colOff>
      <xdr:row>98</xdr:row>
      <xdr:rowOff>42362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13944"/>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125400</xdr:rowOff>
    </xdr:from>
    <xdr:to>
      <xdr:col>20</xdr:col>
      <xdr:colOff>38100</xdr:colOff>
      <xdr:row>96</xdr:row>
      <xdr:rowOff>55550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72077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1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25445</xdr:rowOff>
    </xdr:from>
    <xdr:to>
      <xdr:col>15</xdr:col>
      <xdr:colOff>50800</xdr:colOff>
      <xdr:row>98</xdr:row>
      <xdr:rowOff>42362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2754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22774</xdr:rowOff>
    </xdr:from>
    <xdr:to>
      <xdr:col>15</xdr:col>
      <xdr:colOff>101600</xdr:colOff>
      <xdr:row>96</xdr:row>
      <xdr:rowOff>124374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8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140901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2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25445</xdr:rowOff>
    </xdr:from>
    <xdr:to>
      <xdr:col>10</xdr:col>
      <xdr:colOff>114300</xdr:colOff>
      <xdr:row>99</xdr:row>
      <xdr:rowOff>21994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7545"/>
          <a:ext cx="889000" cy="16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140205</xdr:rowOff>
    </xdr:from>
    <xdr:to>
      <xdr:col>10</xdr:col>
      <xdr:colOff>165100</xdr:colOff>
      <xdr:row>96</xdr:row>
      <xdr:rowOff>70355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86882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2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1743</xdr:rowOff>
    </xdr:from>
    <xdr:to>
      <xdr:col>6</xdr:col>
      <xdr:colOff>38100</xdr:colOff>
      <xdr:row>97</xdr:row>
      <xdr:rowOff>103343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119870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4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57293</xdr:rowOff>
    </xdr:from>
    <xdr:to>
      <xdr:col>24</xdr:col>
      <xdr:colOff>114300</xdr:colOff>
      <xdr:row>97</xdr:row>
      <xdr:rowOff>158893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143670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132494</xdr:rowOff>
    </xdr:from>
    <xdr:to>
      <xdr:col>20</xdr:col>
      <xdr:colOff>38100</xdr:colOff>
      <xdr:row>98</xdr:row>
      <xdr:rowOff>62644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53771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85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163012</xdr:rowOff>
    </xdr:from>
    <xdr:to>
      <xdr:col>15</xdr:col>
      <xdr:colOff>101600</xdr:colOff>
      <xdr:row>98</xdr:row>
      <xdr:rowOff>93162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84289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8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146095</xdr:rowOff>
    </xdr:from>
    <xdr:to>
      <xdr:col>10</xdr:col>
      <xdr:colOff>165100</xdr:colOff>
      <xdr:row>98</xdr:row>
      <xdr:rowOff>76245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67372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86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142644</xdr:rowOff>
    </xdr:from>
    <xdr:to>
      <xdr:col>6</xdr:col>
      <xdr:colOff>38100</xdr:colOff>
      <xdr:row>99</xdr:row>
      <xdr:rowOff>72794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63921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703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135084</xdr:rowOff>
    </xdr:from>
    <xdr:to>
      <xdr:col>55</xdr:col>
      <xdr:colOff>0</xdr:colOff>
      <xdr:row>37</xdr:row>
      <xdr:rowOff>152981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78734"/>
          <a:ext cx="8382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91302</xdr:rowOff>
    </xdr:from>
    <xdr:to>
      <xdr:col>50</xdr:col>
      <xdr:colOff>114300</xdr:colOff>
      <xdr:row>37</xdr:row>
      <xdr:rowOff>135084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34952"/>
          <a:ext cx="889000" cy="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91302</xdr:rowOff>
    </xdr:from>
    <xdr:to>
      <xdr:col>45</xdr:col>
      <xdr:colOff>177800</xdr:colOff>
      <xdr:row>37</xdr:row>
      <xdr:rowOff>129272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34952"/>
          <a:ext cx="889000" cy="3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101622</xdr:rowOff>
    </xdr:from>
    <xdr:to>
      <xdr:col>41</xdr:col>
      <xdr:colOff>50800</xdr:colOff>
      <xdr:row>37</xdr:row>
      <xdr:rowOff>129272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6572"/>
          <a:ext cx="889000" cy="10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102181</xdr:rowOff>
    </xdr:from>
    <xdr:to>
      <xdr:col>55</xdr:col>
      <xdr:colOff>50800</xdr:colOff>
      <xdr:row>38</xdr:row>
      <xdr:rowOff>32331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4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17108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84284</xdr:rowOff>
    </xdr:from>
    <xdr:to>
      <xdr:col>50</xdr:col>
      <xdr:colOff>165100</xdr:colOff>
      <xdr:row>38</xdr:row>
      <xdr:rowOff>14435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27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5562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40502</xdr:rowOff>
    </xdr:from>
    <xdr:to>
      <xdr:col>46</xdr:col>
      <xdr:colOff>38100</xdr:colOff>
      <xdr:row>37</xdr:row>
      <xdr:rowOff>142102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133229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78472</xdr:rowOff>
    </xdr:from>
    <xdr:to>
      <xdr:col>41</xdr:col>
      <xdr:colOff>101600</xdr:colOff>
      <xdr:row>38</xdr:row>
      <xdr:rowOff>8621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2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171198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1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50822</xdr:rowOff>
    </xdr:from>
    <xdr:to>
      <xdr:col>36</xdr:col>
      <xdr:colOff>165100</xdr:colOff>
      <xdr:row>31</xdr:row>
      <xdr:rowOff>152422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143549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5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31591</xdr:rowOff>
    </xdr:from>
    <xdr:to>
      <xdr:col>55</xdr:col>
      <xdr:colOff>0</xdr:colOff>
      <xdr:row>53</xdr:row>
      <xdr:rowOff>88456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946991"/>
          <a:ext cx="838200" cy="2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88456</xdr:rowOff>
    </xdr:from>
    <xdr:to>
      <xdr:col>50</xdr:col>
      <xdr:colOff>114300</xdr:colOff>
      <xdr:row>55</xdr:row>
      <xdr:rowOff>78816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75306"/>
          <a:ext cx="889000" cy="3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78816</xdr:rowOff>
    </xdr:from>
    <xdr:to>
      <xdr:col>45</xdr:col>
      <xdr:colOff>177800</xdr:colOff>
      <xdr:row>55</xdr:row>
      <xdr:rowOff>86570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08566"/>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86570</xdr:rowOff>
    </xdr:from>
    <xdr:to>
      <xdr:col>41</xdr:col>
      <xdr:colOff>50800</xdr:colOff>
      <xdr:row>55</xdr:row>
      <xdr:rowOff>124670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1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152241</xdr:rowOff>
    </xdr:from>
    <xdr:to>
      <xdr:col>55</xdr:col>
      <xdr:colOff>50800</xdr:colOff>
      <xdr:row>52</xdr:row>
      <xdr:rowOff>82391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8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3668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4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37656</xdr:rowOff>
    </xdr:from>
    <xdr:to>
      <xdr:col>50</xdr:col>
      <xdr:colOff>165100</xdr:colOff>
      <xdr:row>53</xdr:row>
      <xdr:rowOff>139256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1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155783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89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28016</xdr:rowOff>
    </xdr:from>
    <xdr:to>
      <xdr:col>46</xdr:col>
      <xdr:colOff>38100</xdr:colOff>
      <xdr:row>55</xdr:row>
      <xdr:rowOff>129616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120743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35770</xdr:rowOff>
    </xdr:from>
    <xdr:to>
      <xdr:col>41</xdr:col>
      <xdr:colOff>101600</xdr:colOff>
      <xdr:row>55</xdr:row>
      <xdr:rowOff>137370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128497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73870</xdr:rowOff>
    </xdr:from>
    <xdr:to>
      <xdr:col>36</xdr:col>
      <xdr:colOff>165100</xdr:colOff>
      <xdr:row>56</xdr:row>
      <xdr:rowOff>4020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166597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158674</xdr:rowOff>
    </xdr:from>
    <xdr:to>
      <xdr:col>55</xdr:col>
      <xdr:colOff>0</xdr:colOff>
      <xdr:row>74</xdr:row>
      <xdr:rowOff>36236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160174"/>
          <a:ext cx="838200" cy="56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36236</xdr:rowOff>
    </xdr:from>
    <xdr:to>
      <xdr:col>50</xdr:col>
      <xdr:colOff>114300</xdr:colOff>
      <xdr:row>75</xdr:row>
      <xdr:rowOff>101387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723536"/>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101600</xdr:colOff>
      <xdr:row>75</xdr:row>
      <xdr:rowOff>78344</xdr:rowOff>
    </xdr:from>
    <xdr:to>
      <xdr:col>46</xdr:col>
      <xdr:colOff>2540</xdr:colOff>
      <xdr:row>75</xdr:row>
      <xdr:rowOff>101387</xdr:rowOff>
    </xdr:to>
    <xdr:cxnSp macro="">
      <xdr:nvCxnSpPr>
        <xdr:cNvPr id="413" name="直線コネクタ 412">
          <a:extLst>
            <a:ext uri="{FF2B5EF4-FFF2-40B4-BE49-F238E27FC236}">
              <a16:creationId xmlns:a16="http://schemas.microsoft.com/office/drawing/2014/main" id="{00000000-0008-0000-0600-00009D010000}"/>
            </a:ext>
          </a:extLst>
        </xdr:cNvPr>
        <xdr:cNvCxnSpPr>
          <a:stCxn id="432" idx="6"/>
        </xdr:cNvCxnSpPr>
      </xdr:nvCxnSpPr>
      <xdr:spPr>
        <a:xfrm>
          <a:off x="6974840" y="12651344"/>
          <a:ext cx="73914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133939</xdr:rowOff>
    </xdr:from>
    <xdr:to>
      <xdr:col>41</xdr:col>
      <xdr:colOff>0</xdr:colOff>
      <xdr:row>75</xdr:row>
      <xdr:rowOff>78344</xdr:rowOff>
    </xdr:to>
    <xdr:cxnSp macro="">
      <xdr:nvCxnSpPr>
        <xdr:cNvPr id="416" name="直線コネクタ 415">
          <a:extLst>
            <a:ext uri="{FF2B5EF4-FFF2-40B4-BE49-F238E27FC236}">
              <a16:creationId xmlns:a16="http://schemas.microsoft.com/office/drawing/2014/main" id="{00000000-0008-0000-0600-0000A0010000}"/>
            </a:ext>
          </a:extLst>
        </xdr:cNvPr>
        <xdr:cNvCxnSpPr>
          <a:endCxn id="432" idx="2"/>
        </xdr:cNvCxnSpPr>
      </xdr:nvCxnSpPr>
      <xdr:spPr>
        <a:xfrm>
          <a:off x="6149340" y="12539299"/>
          <a:ext cx="723900" cy="1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32493</xdr:rowOff>
    </xdr:from>
    <xdr:to>
      <xdr:col>41</xdr:col>
      <xdr:colOff>101600</xdr:colOff>
      <xdr:row>74</xdr:row>
      <xdr:rowOff>134093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894786" y="124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157846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23066" y="122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16,081</a:t>
          </a: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107874</xdr:rowOff>
    </xdr:from>
    <xdr:to>
      <xdr:col>55</xdr:col>
      <xdr:colOff>50800</xdr:colOff>
      <xdr:row>71</xdr:row>
      <xdr:rowOff>38024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1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130751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19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156886</xdr:rowOff>
    </xdr:from>
    <xdr:to>
      <xdr:col>50</xdr:col>
      <xdr:colOff>165100</xdr:colOff>
      <xdr:row>74</xdr:row>
      <xdr:rowOff>87036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103563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50587</xdr:rowOff>
    </xdr:from>
    <xdr:to>
      <xdr:col>46</xdr:col>
      <xdr:colOff>38100</xdr:colOff>
      <xdr:row>75</xdr:row>
      <xdr:rowOff>152186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093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143313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29449</xdr:rowOff>
    </xdr:from>
    <xdr:to>
      <xdr:col>41</xdr:col>
      <xdr:colOff>101600</xdr:colOff>
      <xdr:row>75</xdr:row>
      <xdr:rowOff>127239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873240" y="12602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141752</xdr:colOff>
      <xdr:row>75</xdr:row>
      <xdr:rowOff>133606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9712" y="127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p>
      </xdr:txBody>
    </xdr:sp>
    <xdr:clientData/>
  </xdr:oneCellAnchor>
  <xdr:twoCellAnchor>
    <xdr:from>
      <xdr:col>36</xdr:col>
      <xdr:colOff>63500</xdr:colOff>
      <xdr:row>74</xdr:row>
      <xdr:rowOff>83139</xdr:rowOff>
    </xdr:from>
    <xdr:to>
      <xdr:col>36</xdr:col>
      <xdr:colOff>165100</xdr:colOff>
      <xdr:row>75</xdr:row>
      <xdr:rowOff>13289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4416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134786</xdr:rowOff>
    </xdr:from>
    <xdr:to>
      <xdr:col>54</xdr:col>
      <xdr:colOff>189865</xdr:colOff>
      <xdr:row>97</xdr:row>
      <xdr:rowOff>57499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36736"/>
          <a:ext cx="1270" cy="9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61326</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69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57499</xdr:rowOff>
    </xdr:from>
    <xdr:to>
      <xdr:col>55</xdr:col>
      <xdr:colOff>88900</xdr:colOff>
      <xdr:row>97</xdr:row>
      <xdr:rowOff>57499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6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81463</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5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134786</xdr:rowOff>
    </xdr:from>
    <xdr:to>
      <xdr:col>55</xdr:col>
      <xdr:colOff>88900</xdr:colOff>
      <xdr:row>91</xdr:row>
      <xdr:rowOff>134786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3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108838</xdr:rowOff>
    </xdr:from>
    <xdr:to>
      <xdr:col>55</xdr:col>
      <xdr:colOff>0</xdr:colOff>
      <xdr:row>95</xdr:row>
      <xdr:rowOff>18904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225138"/>
          <a:ext cx="838200" cy="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37380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5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58953</xdr:rowOff>
    </xdr:from>
    <xdr:to>
      <xdr:col>55</xdr:col>
      <xdr:colOff>50800</xdr:colOff>
      <xdr:row>94</xdr:row>
      <xdr:rowOff>160553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1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18904</xdr:rowOff>
    </xdr:from>
    <xdr:to>
      <xdr:col>50</xdr:col>
      <xdr:colOff>114300</xdr:colOff>
      <xdr:row>95</xdr:row>
      <xdr:rowOff>155284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306654"/>
          <a:ext cx="889000" cy="1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134677</xdr:rowOff>
    </xdr:from>
    <xdr:to>
      <xdr:col>50</xdr:col>
      <xdr:colOff>165100</xdr:colOff>
      <xdr:row>95</xdr:row>
      <xdr:rowOff>64827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5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81354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101600</xdr:colOff>
      <xdr:row>95</xdr:row>
      <xdr:rowOff>155284</xdr:rowOff>
    </xdr:from>
    <xdr:to>
      <xdr:col>46</xdr:col>
      <xdr:colOff>2540</xdr:colOff>
      <xdr:row>96</xdr:row>
      <xdr:rowOff>19437</xdr:rowOff>
    </xdr:to>
    <xdr:cxnSp macro="">
      <xdr:nvCxnSpPr>
        <xdr:cNvPr id="470" name="直線コネクタ 469">
          <a:extLst>
            <a:ext uri="{FF2B5EF4-FFF2-40B4-BE49-F238E27FC236}">
              <a16:creationId xmlns:a16="http://schemas.microsoft.com/office/drawing/2014/main" id="{00000000-0008-0000-0600-0000D6010000}"/>
            </a:ext>
          </a:extLst>
        </xdr:cNvPr>
        <xdr:cNvCxnSpPr>
          <a:stCxn id="489" idx="6"/>
        </xdr:cNvCxnSpPr>
      </xdr:nvCxnSpPr>
      <xdr:spPr>
        <a:xfrm flipV="1">
          <a:off x="6974840" y="16081084"/>
          <a:ext cx="739140" cy="3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18053</xdr:rowOff>
    </xdr:from>
    <xdr:to>
      <xdr:col>46</xdr:col>
      <xdr:colOff>38100</xdr:colOff>
      <xdr:row>95</xdr:row>
      <xdr:rowOff>119653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3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136180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19437</xdr:rowOff>
    </xdr:from>
    <xdr:to>
      <xdr:col>41</xdr:col>
      <xdr:colOff>0</xdr:colOff>
      <xdr:row>96</xdr:row>
      <xdr:rowOff>119487</xdr:rowOff>
    </xdr:to>
    <xdr:cxnSp macro="">
      <xdr:nvCxnSpPr>
        <xdr:cNvPr id="473" name="直線コネクタ 472">
          <a:extLst>
            <a:ext uri="{FF2B5EF4-FFF2-40B4-BE49-F238E27FC236}">
              <a16:creationId xmlns:a16="http://schemas.microsoft.com/office/drawing/2014/main" id="{00000000-0008-0000-0600-0000D9010000}"/>
            </a:ext>
          </a:extLst>
        </xdr:cNvPr>
        <xdr:cNvCxnSpPr>
          <a:endCxn id="489" idx="2"/>
        </xdr:cNvCxnSpPr>
      </xdr:nvCxnSpPr>
      <xdr:spPr>
        <a:xfrm flipV="1">
          <a:off x="6149340" y="16112877"/>
          <a:ext cx="723900" cy="1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73952</xdr:rowOff>
    </xdr:from>
    <xdr:to>
      <xdr:col>41</xdr:col>
      <xdr:colOff>101600</xdr:colOff>
      <xdr:row>96</xdr:row>
      <xdr:rowOff>4102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894786" y="16049676"/>
          <a:ext cx="101600" cy="9831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20629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23066" y="158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32,383</a:t>
          </a:r>
        </a:p>
      </xdr:txBody>
    </xdr:sp>
    <xdr:clientData/>
  </xdr:oneCellAnchor>
  <xdr:twoCellAnchor>
    <xdr:from>
      <xdr:col>36</xdr:col>
      <xdr:colOff>63500</xdr:colOff>
      <xdr:row>95</xdr:row>
      <xdr:rowOff>98101</xdr:rowOff>
    </xdr:from>
    <xdr:to>
      <xdr:col>36</xdr:col>
      <xdr:colOff>165100</xdr:colOff>
      <xdr:row>96</xdr:row>
      <xdr:rowOff>28251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58038</xdr:rowOff>
    </xdr:from>
    <xdr:to>
      <xdr:col>55</xdr:col>
      <xdr:colOff>50800</xdr:colOff>
      <xdr:row>94</xdr:row>
      <xdr:rowOff>159638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80915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139554</xdr:rowOff>
    </xdr:from>
    <xdr:to>
      <xdr:col>50</xdr:col>
      <xdr:colOff>165100</xdr:colOff>
      <xdr:row>95</xdr:row>
      <xdr:rowOff>69704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60831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3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104484</xdr:rowOff>
    </xdr:from>
    <xdr:to>
      <xdr:col>46</xdr:col>
      <xdr:colOff>38100</xdr:colOff>
      <xdr:row>96</xdr:row>
      <xdr:rowOff>34634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147681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477271" y="160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136277</xdr:rowOff>
    </xdr:from>
    <xdr:to>
      <xdr:col>41</xdr:col>
      <xdr:colOff>101600</xdr:colOff>
      <xdr:row>96</xdr:row>
      <xdr:rowOff>70237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873240" y="160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141752</xdr:colOff>
      <xdr:row>96</xdr:row>
      <xdr:rowOff>107084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9712" y="162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29,645</a:t>
          </a:r>
        </a:p>
      </xdr:txBody>
    </xdr:sp>
    <xdr:clientData/>
  </xdr:oneCellAnchor>
  <xdr:twoCellAnchor>
    <xdr:from>
      <xdr:col>36</xdr:col>
      <xdr:colOff>63500</xdr:colOff>
      <xdr:row>96</xdr:row>
      <xdr:rowOff>68687</xdr:rowOff>
    </xdr:from>
    <xdr:to>
      <xdr:col>36</xdr:col>
      <xdr:colOff>165100</xdr:colOff>
      <xdr:row>96</xdr:row>
      <xdr:rowOff>170287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161414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2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44069</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42545</xdr:rowOff>
    </xdr:from>
    <xdr:to>
      <xdr:col>76</xdr:col>
      <xdr:colOff>114300</xdr:colOff>
      <xdr:row>39</xdr:row>
      <xdr:rowOff>44069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90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140462</xdr:rowOff>
    </xdr:from>
    <xdr:to>
      <xdr:col>71</xdr:col>
      <xdr:colOff>177800</xdr:colOff>
      <xdr:row>39</xdr:row>
      <xdr:rowOff>42545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5562"/>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164719</xdr:rowOff>
    </xdr:from>
    <xdr:to>
      <xdr:col>76</xdr:col>
      <xdr:colOff>165100</xdr:colOff>
      <xdr:row>39</xdr:row>
      <xdr:rowOff>94869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85996</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163195</xdr:rowOff>
    </xdr:from>
    <xdr:to>
      <xdr:col>72</xdr:col>
      <xdr:colOff>38100</xdr:colOff>
      <xdr:row>39</xdr:row>
      <xdr:rowOff>93345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84472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89662</xdr:rowOff>
    </xdr:from>
    <xdr:to>
      <xdr:col>67</xdr:col>
      <xdr:colOff>101600</xdr:colOff>
      <xdr:row>39</xdr:row>
      <xdr:rowOff>19812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10939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9361</xdr:rowOff>
    </xdr:from>
    <xdr:to>
      <xdr:col>85</xdr:col>
      <xdr:colOff>127000</xdr:colOff>
      <xdr:row>79</xdr:row>
      <xdr:rowOff>40182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553911"/>
          <a:ext cx="838200" cy="3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2693</xdr:rowOff>
    </xdr:from>
    <xdr:to>
      <xdr:col>81</xdr:col>
      <xdr:colOff>50800</xdr:colOff>
      <xdr:row>79</xdr:row>
      <xdr:rowOff>9361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54724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137376</xdr:rowOff>
    </xdr:from>
    <xdr:to>
      <xdr:col>76</xdr:col>
      <xdr:colOff>114300</xdr:colOff>
      <xdr:row>79</xdr:row>
      <xdr:rowOff>2693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10476"/>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119393</xdr:rowOff>
    </xdr:from>
    <xdr:to>
      <xdr:col>71</xdr:col>
      <xdr:colOff>177800</xdr:colOff>
      <xdr:row>78</xdr:row>
      <xdr:rowOff>137376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9249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160832</xdr:rowOff>
    </xdr:from>
    <xdr:to>
      <xdr:col>85</xdr:col>
      <xdr:colOff>177800</xdr:colOff>
      <xdr:row>79</xdr:row>
      <xdr:rowOff>90982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5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75759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130011</xdr:rowOff>
    </xdr:from>
    <xdr:to>
      <xdr:col>81</xdr:col>
      <xdr:colOff>101600</xdr:colOff>
      <xdr:row>79</xdr:row>
      <xdr:rowOff>60161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5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51288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9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123343</xdr:rowOff>
    </xdr:from>
    <xdr:to>
      <xdr:col>76</xdr:col>
      <xdr:colOff>165100</xdr:colOff>
      <xdr:row>79</xdr:row>
      <xdr:rowOff>53493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44620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86576</xdr:rowOff>
    </xdr:from>
    <xdr:to>
      <xdr:col>72</xdr:col>
      <xdr:colOff>38100</xdr:colOff>
      <xdr:row>79</xdr:row>
      <xdr:rowOff>16726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7853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68593</xdr:rowOff>
    </xdr:from>
    <xdr:to>
      <xdr:col>67</xdr:col>
      <xdr:colOff>101600</xdr:colOff>
      <xdr:row>78</xdr:row>
      <xdr:rowOff>170193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161320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73406</xdr:rowOff>
    </xdr:from>
    <xdr:to>
      <xdr:col>85</xdr:col>
      <xdr:colOff>127000</xdr:colOff>
      <xdr:row>97</xdr:row>
      <xdr:rowOff>52237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361156"/>
          <a:ext cx="838200" cy="32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36099</xdr:rowOff>
    </xdr:from>
    <xdr:to>
      <xdr:col>81</xdr:col>
      <xdr:colOff>50800</xdr:colOff>
      <xdr:row>97</xdr:row>
      <xdr:rowOff>52237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495299"/>
          <a:ext cx="889000" cy="18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20828</xdr:rowOff>
    </xdr:from>
    <xdr:to>
      <xdr:col>76</xdr:col>
      <xdr:colOff>114300</xdr:colOff>
      <xdr:row>96</xdr:row>
      <xdr:rowOff>36099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480028"/>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20828</xdr:rowOff>
    </xdr:from>
    <xdr:to>
      <xdr:col>71</xdr:col>
      <xdr:colOff>177800</xdr:colOff>
      <xdr:row>97</xdr:row>
      <xdr:rowOff>170424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480028"/>
          <a:ext cx="889000" cy="3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22606</xdr:rowOff>
    </xdr:from>
    <xdr:to>
      <xdr:col>85</xdr:col>
      <xdr:colOff>177800</xdr:colOff>
      <xdr:row>95</xdr:row>
      <xdr:rowOff>124206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45483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16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1437</xdr:rowOff>
    </xdr:from>
    <xdr:to>
      <xdr:col>81</xdr:col>
      <xdr:colOff>101600</xdr:colOff>
      <xdr:row>97</xdr:row>
      <xdr:rowOff>103037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94164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72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156749</xdr:rowOff>
    </xdr:from>
    <xdr:to>
      <xdr:col>76</xdr:col>
      <xdr:colOff>165100</xdr:colOff>
      <xdr:row>96</xdr:row>
      <xdr:rowOff>86899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103426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21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141478</xdr:rowOff>
    </xdr:from>
    <xdr:to>
      <xdr:col>72</xdr:col>
      <xdr:colOff>38100</xdr:colOff>
      <xdr:row>96</xdr:row>
      <xdr:rowOff>71628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62755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119624</xdr:rowOff>
    </xdr:from>
    <xdr:to>
      <xdr:col>67</xdr:col>
      <xdr:colOff>101600</xdr:colOff>
      <xdr:row>98</xdr:row>
      <xdr:rowOff>49774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40901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120041</xdr:rowOff>
    </xdr:from>
    <xdr:to>
      <xdr:col>116</xdr:col>
      <xdr:colOff>63500</xdr:colOff>
      <xdr:row>38</xdr:row>
      <xdr:rowOff>123469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35141"/>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121412</xdr:rowOff>
    </xdr:from>
    <xdr:to>
      <xdr:col>111</xdr:col>
      <xdr:colOff>177800</xdr:colOff>
      <xdr:row>38</xdr:row>
      <xdr:rowOff>123469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3651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113411</xdr:rowOff>
    </xdr:from>
    <xdr:to>
      <xdr:col>107</xdr:col>
      <xdr:colOff>50800</xdr:colOff>
      <xdr:row>38</xdr:row>
      <xdr:rowOff>121412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2851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113411</xdr:rowOff>
    </xdr:from>
    <xdr:to>
      <xdr:col>102</xdr:col>
      <xdr:colOff>114300</xdr:colOff>
      <xdr:row>38</xdr:row>
      <xdr:rowOff>117297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2851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69241</xdr:rowOff>
    </xdr:from>
    <xdr:to>
      <xdr:col>116</xdr:col>
      <xdr:colOff>114300</xdr:colOff>
      <xdr:row>38</xdr:row>
      <xdr:rowOff>170841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155618</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99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72669</xdr:rowOff>
    </xdr:from>
    <xdr:to>
      <xdr:col>112</xdr:col>
      <xdr:colOff>38100</xdr:colOff>
      <xdr:row>39</xdr:row>
      <xdr:rowOff>2819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165396</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680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70612</xdr:rowOff>
    </xdr:from>
    <xdr:to>
      <xdr:col>107</xdr:col>
      <xdr:colOff>101600</xdr:colOff>
      <xdr:row>39</xdr:row>
      <xdr:rowOff>762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163339</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62611</xdr:rowOff>
    </xdr:from>
    <xdr:to>
      <xdr:col>102</xdr:col>
      <xdr:colOff>165100</xdr:colOff>
      <xdr:row>38</xdr:row>
      <xdr:rowOff>164211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155338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66497</xdr:rowOff>
    </xdr:from>
    <xdr:to>
      <xdr:col>98</xdr:col>
      <xdr:colOff>38100</xdr:colOff>
      <xdr:row>38</xdr:row>
      <xdr:rowOff>168097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159224</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6743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1588</xdr:rowOff>
    </xdr:from>
    <xdr:to>
      <xdr:col>116</xdr:col>
      <xdr:colOff>63500</xdr:colOff>
      <xdr:row>57</xdr:row>
      <xdr:rowOff>73025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774238"/>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160947</xdr:rowOff>
    </xdr:from>
    <xdr:to>
      <xdr:col>111</xdr:col>
      <xdr:colOff>177800</xdr:colOff>
      <xdr:row>57</xdr:row>
      <xdr:rowOff>1588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762147"/>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71861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56111" y="98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160947</xdr:rowOff>
    </xdr:from>
    <xdr:to>
      <xdr:col>107</xdr:col>
      <xdr:colOff>50800</xdr:colOff>
      <xdr:row>57</xdr:row>
      <xdr:rowOff>44132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62147"/>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28575</xdr:rowOff>
    </xdr:from>
    <xdr:to>
      <xdr:col>102</xdr:col>
      <xdr:colOff>114300</xdr:colOff>
      <xdr:row>57</xdr:row>
      <xdr:rowOff>44132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801225"/>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22225</xdr:rowOff>
    </xdr:from>
    <xdr:to>
      <xdr:col>116</xdr:col>
      <xdr:colOff>114300</xdr:colOff>
      <xdr:row>57</xdr:row>
      <xdr:rowOff>123825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652</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122238</xdr:rowOff>
    </xdr:from>
    <xdr:to>
      <xdr:col>112</xdr:col>
      <xdr:colOff>38100</xdr:colOff>
      <xdr:row>57</xdr:row>
      <xdr:rowOff>52388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68915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110147</xdr:rowOff>
    </xdr:from>
    <xdr:to>
      <xdr:col>107</xdr:col>
      <xdr:colOff>101600</xdr:colOff>
      <xdr:row>57</xdr:row>
      <xdr:rowOff>40297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31424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164782</xdr:rowOff>
    </xdr:from>
    <xdr:to>
      <xdr:col>102</xdr:col>
      <xdr:colOff>165100</xdr:colOff>
      <xdr:row>57</xdr:row>
      <xdr:rowOff>94932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86059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8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149225</xdr:rowOff>
    </xdr:from>
    <xdr:to>
      <xdr:col>98</xdr:col>
      <xdr:colOff>38100</xdr:colOff>
      <xdr:row>57</xdr:row>
      <xdr:rowOff>79375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70502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8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48908</xdr:rowOff>
    </xdr:from>
    <xdr:to>
      <xdr:col>116</xdr:col>
      <xdr:colOff>62864</xdr:colOff>
      <xdr:row>77</xdr:row>
      <xdr:rowOff>70320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50408"/>
          <a:ext cx="1269" cy="12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74147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2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70320</xdr:rowOff>
    </xdr:from>
    <xdr:to>
      <xdr:col>116</xdr:col>
      <xdr:colOff>152400</xdr:colOff>
      <xdr:row>77</xdr:row>
      <xdr:rowOff>70320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27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167035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48908</xdr:rowOff>
    </xdr:from>
    <xdr:to>
      <xdr:col>116</xdr:col>
      <xdr:colOff>152400</xdr:colOff>
      <xdr:row>70</xdr:row>
      <xdr:rowOff>48908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5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44298</xdr:rowOff>
    </xdr:from>
    <xdr:to>
      <xdr:col>116</xdr:col>
      <xdr:colOff>63500</xdr:colOff>
      <xdr:row>77</xdr:row>
      <xdr:rowOff>71425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45948"/>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111206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27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88329</xdr:rowOff>
    </xdr:from>
    <xdr:to>
      <xdr:col>116</xdr:col>
      <xdr:colOff>114300</xdr:colOff>
      <xdr:row>75</xdr:row>
      <xdr:rowOff>18479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7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71425</xdr:rowOff>
    </xdr:from>
    <xdr:to>
      <xdr:col>111</xdr:col>
      <xdr:colOff>177800</xdr:colOff>
      <xdr:row>77</xdr:row>
      <xdr:rowOff>151321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3075"/>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138849</xdr:rowOff>
    </xdr:from>
    <xdr:to>
      <xdr:col>112</xdr:col>
      <xdr:colOff>38100</xdr:colOff>
      <xdr:row>75</xdr:row>
      <xdr:rowOff>68999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85526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151321</xdr:rowOff>
    </xdr:from>
    <xdr:to>
      <xdr:col>107</xdr:col>
      <xdr:colOff>50800</xdr:colOff>
      <xdr:row>78</xdr:row>
      <xdr:rowOff>330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52971"/>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3328</xdr:rowOff>
    </xdr:from>
    <xdr:to>
      <xdr:col>107</xdr:col>
      <xdr:colOff>101600</xdr:colOff>
      <xdr:row>75</xdr:row>
      <xdr:rowOff>104928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121455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330</xdr:rowOff>
    </xdr:from>
    <xdr:to>
      <xdr:col>102</xdr:col>
      <xdr:colOff>114300</xdr:colOff>
      <xdr:row>78</xdr:row>
      <xdr:rowOff>19608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73430"/>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27825</xdr:rowOff>
    </xdr:from>
    <xdr:to>
      <xdr:col>102</xdr:col>
      <xdr:colOff>165100</xdr:colOff>
      <xdr:row>75</xdr:row>
      <xdr:rowOff>129425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145952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68935</xdr:rowOff>
    </xdr:from>
    <xdr:to>
      <xdr:col>98</xdr:col>
      <xdr:colOff>38100</xdr:colOff>
      <xdr:row>75</xdr:row>
      <xdr:rowOff>170535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15612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164948</xdr:rowOff>
    </xdr:from>
    <xdr:to>
      <xdr:col>116</xdr:col>
      <xdr:colOff>114300</xdr:colOff>
      <xdr:row>77</xdr:row>
      <xdr:rowOff>95098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79875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20625</xdr:rowOff>
    </xdr:from>
    <xdr:to>
      <xdr:col>112</xdr:col>
      <xdr:colOff>38100</xdr:colOff>
      <xdr:row>77</xdr:row>
      <xdr:rowOff>122225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113352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1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100521</xdr:rowOff>
    </xdr:from>
    <xdr:to>
      <xdr:col>107</xdr:col>
      <xdr:colOff>101600</xdr:colOff>
      <xdr:row>78</xdr:row>
      <xdr:rowOff>30671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21798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120980</xdr:rowOff>
    </xdr:from>
    <xdr:to>
      <xdr:col>102</xdr:col>
      <xdr:colOff>165100</xdr:colOff>
      <xdr:row>78</xdr:row>
      <xdr:rowOff>51130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42257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140258</xdr:rowOff>
    </xdr:from>
    <xdr:to>
      <xdr:col>98</xdr:col>
      <xdr:colOff>38100</xdr:colOff>
      <xdr:row>78</xdr:row>
      <xdr:rowOff>70408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61535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3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530,712</a:t>
          </a:r>
          <a:r>
            <a:rPr kumimoji="1" lang="ja-JP" altLang="en-US" sz="1300">
              <a:latin typeface="ＭＳ Ｐゴシック" panose="020B0600070205080204" pitchFamily="50" charset="-128"/>
              <a:ea typeface="ＭＳ Ｐゴシック" panose="020B0600070205080204" pitchFamily="50" charset="-128"/>
            </a:rPr>
            <a:t>円となっており、人口が増加しているものの、普通建設事業費や扶助費等の増加の影響により、昨年度を上回っている。</a:t>
          </a:r>
        </a:p>
        <a:p>
          <a:r>
            <a:rPr kumimoji="1" lang="ja-JP" altLang="en-US" sz="1300">
              <a:latin typeface="ＭＳ Ｐゴシック" panose="020B0600070205080204" pitchFamily="50" charset="-128"/>
              <a:ea typeface="ＭＳ Ｐゴシック" panose="020B0600070205080204" pitchFamily="50" charset="-128"/>
            </a:rPr>
            <a:t>なお、各指標の住民一人当たりのコストは、普通建設事業費、物件費、及び積立金を除き、類似団体平均より下回っている。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83,675</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％の増加となっている。その主な要因としては、見沼環境センター（サーマルエネルギーセンター）の新規整備に伴う増等によるものである。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70,218</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％の増加となっている。その主な要因としては、学校給食費の公会計化による増等によるものである。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12,700</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124.3</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％の増加となっている。その主な要因としては、公共施設マネジメント基金や庁舎整備基金への積立額の増等によるものである。</a:t>
          </a:r>
        </a:p>
        <a:p>
          <a:r>
            <a:rPr kumimoji="1" lang="ja-JP" altLang="en-US" sz="1300">
              <a:latin typeface="ＭＳ Ｐゴシック" panose="020B0600070205080204" pitchFamily="50" charset="-128"/>
              <a:ea typeface="ＭＳ Ｐゴシック" panose="020B0600070205080204" pitchFamily="50" charset="-128"/>
            </a:rPr>
            <a:t>今後、人口は緩やかな増加は見込まれるものの、物価高騰や人件費高騰に伴う工事請負費・各種委託費の増加、対象者数の増による扶助費の増加等による影響が大きいと予測されるため、普通建設事業費、物件費、扶助費の住民一人当たりのコストは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123372</xdr:rowOff>
    </xdr:from>
    <xdr:to>
      <xdr:col>24</xdr:col>
      <xdr:colOff>63500</xdr:colOff>
      <xdr:row>35</xdr:row>
      <xdr:rowOff>139700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2412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139700</xdr:rowOff>
    </xdr:from>
    <xdr:to>
      <xdr:col>19</xdr:col>
      <xdr:colOff>177800</xdr:colOff>
      <xdr:row>35</xdr:row>
      <xdr:rowOff>151130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40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151130</xdr:rowOff>
    </xdr:from>
    <xdr:to>
      <xdr:col>15</xdr:col>
      <xdr:colOff>50800</xdr:colOff>
      <xdr:row>35</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518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159294</xdr:rowOff>
    </xdr:from>
    <xdr:to>
      <xdr:col>10</xdr:col>
      <xdr:colOff>114300</xdr:colOff>
      <xdr:row>36</xdr:row>
      <xdr:rowOff>10704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60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72572</xdr:rowOff>
    </xdr:from>
    <xdr:to>
      <xdr:col>24</xdr:col>
      <xdr:colOff>114300</xdr:colOff>
      <xdr:row>36</xdr:row>
      <xdr:rowOff>2722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88900</xdr:rowOff>
    </xdr:from>
    <xdr:to>
      <xdr:col>20</xdr:col>
      <xdr:colOff>38100</xdr:colOff>
      <xdr:row>36</xdr:row>
      <xdr:rowOff>19050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35577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100330</xdr:rowOff>
    </xdr:from>
    <xdr:to>
      <xdr:col>15</xdr:col>
      <xdr:colOff>101600</xdr:colOff>
      <xdr:row>36</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108494</xdr:rowOff>
    </xdr:from>
    <xdr:to>
      <xdr:col>10</xdr:col>
      <xdr:colOff>165100</xdr:colOff>
      <xdr:row>36</xdr:row>
      <xdr:rowOff>38644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55171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131354</xdr:rowOff>
    </xdr:from>
    <xdr:to>
      <xdr:col>6</xdr:col>
      <xdr:colOff>38100</xdr:colOff>
      <xdr:row>36</xdr:row>
      <xdr:rowOff>61504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78031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163233</xdr:rowOff>
    </xdr:from>
    <xdr:to>
      <xdr:col>24</xdr:col>
      <xdr:colOff>63500</xdr:colOff>
      <xdr:row>58</xdr:row>
      <xdr:rowOff>89319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35883"/>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89319</xdr:rowOff>
    </xdr:from>
    <xdr:to>
      <xdr:col>19</xdr:col>
      <xdr:colOff>177800</xdr:colOff>
      <xdr:row>58</xdr:row>
      <xdr:rowOff>106934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33419"/>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17602</xdr:rowOff>
    </xdr:from>
    <xdr:to>
      <xdr:col>15</xdr:col>
      <xdr:colOff>50800</xdr:colOff>
      <xdr:row>58</xdr:row>
      <xdr:rowOff>106934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61702"/>
          <a:ext cx="889000" cy="8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79946</xdr:rowOff>
    </xdr:from>
    <xdr:to>
      <xdr:col>10</xdr:col>
      <xdr:colOff>114300</xdr:colOff>
      <xdr:row>58</xdr:row>
      <xdr:rowOff>17602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23896"/>
          <a:ext cx="889000" cy="11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112433</xdr:rowOff>
    </xdr:from>
    <xdr:to>
      <xdr:col>24</xdr:col>
      <xdr:colOff>114300</xdr:colOff>
      <xdr:row>58</xdr:row>
      <xdr:rowOff>42583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135310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38519</xdr:rowOff>
    </xdr:from>
    <xdr:to>
      <xdr:col>20</xdr:col>
      <xdr:colOff>38100</xdr:colOff>
      <xdr:row>58</xdr:row>
      <xdr:rowOff>140119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156646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56134</xdr:rowOff>
    </xdr:from>
    <xdr:to>
      <xdr:col>15</xdr:col>
      <xdr:colOff>101600</xdr:colOff>
      <xdr:row>58</xdr:row>
      <xdr:rowOff>157734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138252</xdr:rowOff>
    </xdr:from>
    <xdr:to>
      <xdr:col>10</xdr:col>
      <xdr:colOff>165100</xdr:colOff>
      <xdr:row>58</xdr:row>
      <xdr:rowOff>68402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84929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8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29146</xdr:rowOff>
    </xdr:from>
    <xdr:to>
      <xdr:col>6</xdr:col>
      <xdr:colOff>38100</xdr:colOff>
      <xdr:row>51</xdr:row>
      <xdr:rowOff>130746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147273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4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47391</xdr:rowOff>
    </xdr:from>
    <xdr:to>
      <xdr:col>24</xdr:col>
      <xdr:colOff>63500</xdr:colOff>
      <xdr:row>77</xdr:row>
      <xdr:rowOff>148982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49041"/>
          <a:ext cx="838200" cy="10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148982</xdr:rowOff>
    </xdr:from>
    <xdr:to>
      <xdr:col>19</xdr:col>
      <xdr:colOff>177800</xdr:colOff>
      <xdr:row>78</xdr:row>
      <xdr:rowOff>1344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50632"/>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1344</xdr:rowOff>
    </xdr:from>
    <xdr:to>
      <xdr:col>15</xdr:col>
      <xdr:colOff>50800</xdr:colOff>
      <xdr:row>78</xdr:row>
      <xdr:rowOff>28814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74444"/>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28814</xdr:rowOff>
    </xdr:from>
    <xdr:to>
      <xdr:col>10</xdr:col>
      <xdr:colOff>114300</xdr:colOff>
      <xdr:row>79</xdr:row>
      <xdr:rowOff>17407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01914"/>
          <a:ext cx="889000" cy="16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168041</xdr:rowOff>
    </xdr:from>
    <xdr:to>
      <xdr:col>24</xdr:col>
      <xdr:colOff>114300</xdr:colOff>
      <xdr:row>77</xdr:row>
      <xdr:rowOff>98191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82968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1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98182</xdr:rowOff>
    </xdr:from>
    <xdr:to>
      <xdr:col>20</xdr:col>
      <xdr:colOff>38100</xdr:colOff>
      <xdr:row>78</xdr:row>
      <xdr:rowOff>28332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19459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9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121994</xdr:rowOff>
    </xdr:from>
    <xdr:to>
      <xdr:col>15</xdr:col>
      <xdr:colOff>101600</xdr:colOff>
      <xdr:row>78</xdr:row>
      <xdr:rowOff>52144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43271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149464</xdr:rowOff>
    </xdr:from>
    <xdr:to>
      <xdr:col>10</xdr:col>
      <xdr:colOff>165100</xdr:colOff>
      <xdr:row>78</xdr:row>
      <xdr:rowOff>79614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4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138057</xdr:rowOff>
    </xdr:from>
    <xdr:to>
      <xdr:col>6</xdr:col>
      <xdr:colOff>38100</xdr:colOff>
      <xdr:row>79</xdr:row>
      <xdr:rowOff>68207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59334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0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5741</xdr:rowOff>
    </xdr:from>
    <xdr:to>
      <xdr:col>24</xdr:col>
      <xdr:colOff>63500</xdr:colOff>
      <xdr:row>94</xdr:row>
      <xdr:rowOff>55483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436241"/>
          <a:ext cx="838200" cy="7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99697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5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77749</xdr:rowOff>
    </xdr:from>
    <xdr:to>
      <xdr:col>19</xdr:col>
      <xdr:colOff>177800</xdr:colOff>
      <xdr:row>94</xdr:row>
      <xdr:rowOff>55483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51149"/>
          <a:ext cx="889000" cy="32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77749</xdr:rowOff>
    </xdr:from>
    <xdr:to>
      <xdr:col>15</xdr:col>
      <xdr:colOff>50800</xdr:colOff>
      <xdr:row>93</xdr:row>
      <xdr:rowOff>167773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851149"/>
          <a:ext cx="889000" cy="26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167773</xdr:rowOff>
    </xdr:from>
    <xdr:to>
      <xdr:col>10</xdr:col>
      <xdr:colOff>114300</xdr:colOff>
      <xdr:row>98</xdr:row>
      <xdr:rowOff>97044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12623"/>
          <a:ext cx="889000" cy="78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126391</xdr:rowOff>
    </xdr:from>
    <xdr:to>
      <xdr:col>24</xdr:col>
      <xdr:colOff>114300</xdr:colOff>
      <xdr:row>90</xdr:row>
      <xdr:rowOff>56541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3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78001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3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4683</xdr:rowOff>
    </xdr:from>
    <xdr:to>
      <xdr:col>20</xdr:col>
      <xdr:colOff>38100</xdr:colOff>
      <xdr:row>94</xdr:row>
      <xdr:rowOff>106283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122810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26949</xdr:rowOff>
    </xdr:from>
    <xdr:to>
      <xdr:col>15</xdr:col>
      <xdr:colOff>101600</xdr:colOff>
      <xdr:row>92</xdr:row>
      <xdr:rowOff>128549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119676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116973</xdr:rowOff>
    </xdr:from>
    <xdr:to>
      <xdr:col>10</xdr:col>
      <xdr:colOff>165100</xdr:colOff>
      <xdr:row>94</xdr:row>
      <xdr:rowOff>47123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38250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46244</xdr:rowOff>
    </xdr:from>
    <xdr:to>
      <xdr:col>6</xdr:col>
      <xdr:colOff>38100</xdr:colOff>
      <xdr:row>98</xdr:row>
      <xdr:rowOff>147844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138971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85272</xdr:rowOff>
    </xdr:from>
    <xdr:to>
      <xdr:col>55</xdr:col>
      <xdr:colOff>0</xdr:colOff>
      <xdr:row>38</xdr:row>
      <xdr:rowOff>113574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00372"/>
          <a:ext cx="8382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113574</xdr:rowOff>
    </xdr:from>
    <xdr:to>
      <xdr:col>50</xdr:col>
      <xdr:colOff>114300</xdr:colOff>
      <xdr:row>38</xdr:row>
      <xdr:rowOff>119017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2867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119017</xdr:rowOff>
    </xdr:from>
    <xdr:to>
      <xdr:col>45</xdr:col>
      <xdr:colOff>177800</xdr:colOff>
      <xdr:row>38</xdr:row>
      <xdr:rowOff>128815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341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58057</xdr:rowOff>
    </xdr:from>
    <xdr:to>
      <xdr:col>41</xdr:col>
      <xdr:colOff>50800</xdr:colOff>
      <xdr:row>38</xdr:row>
      <xdr:rowOff>128815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73157"/>
          <a:ext cx="889000" cy="7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34472</xdr:rowOff>
    </xdr:from>
    <xdr:to>
      <xdr:col>55</xdr:col>
      <xdr:colOff>50800</xdr:colOff>
      <xdr:row>38</xdr:row>
      <xdr:rowOff>136072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12899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2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62774</xdr:rowOff>
    </xdr:from>
    <xdr:to>
      <xdr:col>50</xdr:col>
      <xdr:colOff>165100</xdr:colOff>
      <xdr:row>38</xdr:row>
      <xdr:rowOff>164374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155501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68217</xdr:rowOff>
    </xdr:from>
    <xdr:to>
      <xdr:col>46</xdr:col>
      <xdr:colOff>38100</xdr:colOff>
      <xdr:row>38</xdr:row>
      <xdr:rowOff>169817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160944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78015</xdr:rowOff>
    </xdr:from>
    <xdr:to>
      <xdr:col>41</xdr:col>
      <xdr:colOff>101600</xdr:colOff>
      <xdr:row>39</xdr:row>
      <xdr:rowOff>8165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170742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8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7257</xdr:rowOff>
    </xdr:from>
    <xdr:to>
      <xdr:col>36</xdr:col>
      <xdr:colOff>165100</xdr:colOff>
      <xdr:row>38</xdr:row>
      <xdr:rowOff>108857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99984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8636</xdr:rowOff>
    </xdr:from>
    <xdr:to>
      <xdr:col>55</xdr:col>
      <xdr:colOff>0</xdr:colOff>
      <xdr:row>58</xdr:row>
      <xdr:rowOff>69977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52736"/>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8636</xdr:rowOff>
    </xdr:from>
    <xdr:to>
      <xdr:col>50</xdr:col>
      <xdr:colOff>114300</xdr:colOff>
      <xdr:row>58</xdr:row>
      <xdr:rowOff>73533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52736"/>
          <a:ext cx="8890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55626</xdr:rowOff>
    </xdr:from>
    <xdr:to>
      <xdr:col>45</xdr:col>
      <xdr:colOff>177800</xdr:colOff>
      <xdr:row>58</xdr:row>
      <xdr:rowOff>73533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9972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55626</xdr:rowOff>
    </xdr:from>
    <xdr:to>
      <xdr:col>41</xdr:col>
      <xdr:colOff>50800</xdr:colOff>
      <xdr:row>58</xdr:row>
      <xdr:rowOff>93599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99726"/>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19177</xdr:rowOff>
    </xdr:from>
    <xdr:to>
      <xdr:col>55</xdr:col>
      <xdr:colOff>50800</xdr:colOff>
      <xdr:row>58</xdr:row>
      <xdr:rowOff>120777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169054</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129286</xdr:rowOff>
    </xdr:from>
    <xdr:to>
      <xdr:col>50</xdr:col>
      <xdr:colOff>165100</xdr:colOff>
      <xdr:row>58</xdr:row>
      <xdr:rowOff>59436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50563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22733</xdr:rowOff>
    </xdr:from>
    <xdr:to>
      <xdr:col>46</xdr:col>
      <xdr:colOff>38100</xdr:colOff>
      <xdr:row>58</xdr:row>
      <xdr:rowOff>124333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115460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5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4826</xdr:rowOff>
    </xdr:from>
    <xdr:to>
      <xdr:col>41</xdr:col>
      <xdr:colOff>101600</xdr:colOff>
      <xdr:row>58</xdr:row>
      <xdr:rowOff>106426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97553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4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42799</xdr:rowOff>
    </xdr:from>
    <xdr:to>
      <xdr:col>36</xdr:col>
      <xdr:colOff>165100</xdr:colOff>
      <xdr:row>58</xdr:row>
      <xdr:rowOff>144399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135526</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0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10567</xdr:rowOff>
    </xdr:from>
    <xdr:to>
      <xdr:col>55</xdr:col>
      <xdr:colOff>0</xdr:colOff>
      <xdr:row>77</xdr:row>
      <xdr:rowOff>70802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12217"/>
          <a:ext cx="8382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153975</xdr:rowOff>
    </xdr:from>
    <xdr:to>
      <xdr:col>50</xdr:col>
      <xdr:colOff>114300</xdr:colOff>
      <xdr:row>77</xdr:row>
      <xdr:rowOff>10567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84175"/>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153975</xdr:rowOff>
    </xdr:from>
    <xdr:to>
      <xdr:col>45</xdr:col>
      <xdr:colOff>177800</xdr:colOff>
      <xdr:row>77</xdr:row>
      <xdr:rowOff>23901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84175"/>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6045</xdr:rowOff>
    </xdr:from>
    <xdr:to>
      <xdr:col>41</xdr:col>
      <xdr:colOff>50800</xdr:colOff>
      <xdr:row>77</xdr:row>
      <xdr:rowOff>23901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07695"/>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20002</xdr:rowOff>
    </xdr:from>
    <xdr:to>
      <xdr:col>55</xdr:col>
      <xdr:colOff>50800</xdr:colOff>
      <xdr:row>77</xdr:row>
      <xdr:rowOff>121602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169879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131217</xdr:rowOff>
    </xdr:from>
    <xdr:to>
      <xdr:col>50</xdr:col>
      <xdr:colOff>165100</xdr:colOff>
      <xdr:row>77</xdr:row>
      <xdr:rowOff>61367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2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103175</xdr:rowOff>
    </xdr:from>
    <xdr:to>
      <xdr:col>46</xdr:col>
      <xdr:colOff>38100</xdr:colOff>
      <xdr:row>77</xdr:row>
      <xdr:rowOff>33325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24452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144551</xdr:rowOff>
    </xdr:from>
    <xdr:to>
      <xdr:col>41</xdr:col>
      <xdr:colOff>101600</xdr:colOff>
      <xdr:row>77</xdr:row>
      <xdr:rowOff>74701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65828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2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126695</xdr:rowOff>
    </xdr:from>
    <xdr:to>
      <xdr:col>36</xdr:col>
      <xdr:colOff>165100</xdr:colOff>
      <xdr:row>77</xdr:row>
      <xdr:rowOff>56845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47972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24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103056</xdr:rowOff>
    </xdr:from>
    <xdr:to>
      <xdr:col>55</xdr:col>
      <xdr:colOff>0</xdr:colOff>
      <xdr:row>97</xdr:row>
      <xdr:rowOff>71668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62256"/>
          <a:ext cx="838200" cy="1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103056</xdr:rowOff>
    </xdr:from>
    <xdr:to>
      <xdr:col>50</xdr:col>
      <xdr:colOff>114300</xdr:colOff>
      <xdr:row>97</xdr:row>
      <xdr:rowOff>44740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62256"/>
          <a:ext cx="8890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44740</xdr:rowOff>
    </xdr:from>
    <xdr:to>
      <xdr:col>45</xdr:col>
      <xdr:colOff>177800</xdr:colOff>
      <xdr:row>97</xdr:row>
      <xdr:rowOff>119583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75390"/>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114303</xdr:rowOff>
    </xdr:from>
    <xdr:to>
      <xdr:col>41</xdr:col>
      <xdr:colOff>50800</xdr:colOff>
      <xdr:row>97</xdr:row>
      <xdr:rowOff>119583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44953"/>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20868</xdr:rowOff>
    </xdr:from>
    <xdr:to>
      <xdr:col>55</xdr:col>
      <xdr:colOff>50800</xdr:colOff>
      <xdr:row>97</xdr:row>
      <xdr:rowOff>122468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170745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52256</xdr:rowOff>
    </xdr:from>
    <xdr:to>
      <xdr:col>50</xdr:col>
      <xdr:colOff>165100</xdr:colOff>
      <xdr:row>96</xdr:row>
      <xdr:rowOff>153856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144983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165390</xdr:rowOff>
    </xdr:from>
    <xdr:to>
      <xdr:col>46</xdr:col>
      <xdr:colOff>38100</xdr:colOff>
      <xdr:row>97</xdr:row>
      <xdr:rowOff>95540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86667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68783</xdr:rowOff>
    </xdr:from>
    <xdr:to>
      <xdr:col>41</xdr:col>
      <xdr:colOff>101600</xdr:colOff>
      <xdr:row>97</xdr:row>
      <xdr:rowOff>170383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161510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63503</xdr:rowOff>
    </xdr:from>
    <xdr:to>
      <xdr:col>36</xdr:col>
      <xdr:colOff>165100</xdr:colOff>
      <xdr:row>97</xdr:row>
      <xdr:rowOff>165103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156230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105029</xdr:rowOff>
    </xdr:from>
    <xdr:to>
      <xdr:col>85</xdr:col>
      <xdr:colOff>127000</xdr:colOff>
      <xdr:row>36</xdr:row>
      <xdr:rowOff>72898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05779"/>
          <a:ext cx="838200" cy="1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72898</xdr:rowOff>
    </xdr:from>
    <xdr:to>
      <xdr:col>81</xdr:col>
      <xdr:colOff>50800</xdr:colOff>
      <xdr:row>36</xdr:row>
      <xdr:rowOff>129159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5098"/>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1016</xdr:rowOff>
    </xdr:from>
    <xdr:to>
      <xdr:col>76</xdr:col>
      <xdr:colOff>114300</xdr:colOff>
      <xdr:row>36</xdr:row>
      <xdr:rowOff>129159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73216"/>
          <a:ext cx="889000" cy="1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xdr:rowOff>
    </xdr:from>
    <xdr:to>
      <xdr:col>71</xdr:col>
      <xdr:colOff>177800</xdr:colOff>
      <xdr:row>36</xdr:row>
      <xdr:rowOff>135382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73216"/>
          <a:ext cx="8890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54229</xdr:rowOff>
    </xdr:from>
    <xdr:to>
      <xdr:col>85</xdr:col>
      <xdr:colOff>177800</xdr:colOff>
      <xdr:row>35</xdr:row>
      <xdr:rowOff>155829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77106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22098</xdr:rowOff>
    </xdr:from>
    <xdr:to>
      <xdr:col>81</xdr:col>
      <xdr:colOff>101600</xdr:colOff>
      <xdr:row>36</xdr:row>
      <xdr:rowOff>123698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78359</xdr:rowOff>
    </xdr:from>
    <xdr:to>
      <xdr:col>76</xdr:col>
      <xdr:colOff>165100</xdr:colOff>
      <xdr:row>37</xdr:row>
      <xdr:rowOff>8509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25036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121666</xdr:rowOff>
    </xdr:from>
    <xdr:to>
      <xdr:col>72</xdr:col>
      <xdr:colOff>38100</xdr:colOff>
      <xdr:row>36</xdr:row>
      <xdr:rowOff>51816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9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84582</xdr:rowOff>
    </xdr:from>
    <xdr:to>
      <xdr:col>67</xdr:col>
      <xdr:colOff>101600</xdr:colOff>
      <xdr:row>37</xdr:row>
      <xdr:rowOff>14732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31259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101785</xdr:rowOff>
    </xdr:from>
    <xdr:to>
      <xdr:col>85</xdr:col>
      <xdr:colOff>126364</xdr:colOff>
      <xdr:row>56</xdr:row>
      <xdr:rowOff>154951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285"/>
          <a:ext cx="1269" cy="108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158778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7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154951</xdr:rowOff>
    </xdr:from>
    <xdr:to>
      <xdr:col>86</xdr:col>
      <xdr:colOff>25400</xdr:colOff>
      <xdr:row>56</xdr:row>
      <xdr:rowOff>154951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75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48462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101785</xdr:rowOff>
    </xdr:from>
    <xdr:to>
      <xdr:col>86</xdr:col>
      <xdr:colOff>25400</xdr:colOff>
      <xdr:row>50</xdr:row>
      <xdr:rowOff>101785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18346</xdr:rowOff>
    </xdr:from>
    <xdr:to>
      <xdr:col>85</xdr:col>
      <xdr:colOff>127000</xdr:colOff>
      <xdr:row>56</xdr:row>
      <xdr:rowOff>117297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48096"/>
          <a:ext cx="838200" cy="27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43524</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895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20647</xdr:rowOff>
    </xdr:from>
    <xdr:to>
      <xdr:col>85</xdr:col>
      <xdr:colOff>177800</xdr:colOff>
      <xdr:row>53</xdr:row>
      <xdr:rowOff>122247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1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117297</xdr:rowOff>
    </xdr:from>
    <xdr:to>
      <xdr:col>81</xdr:col>
      <xdr:colOff>50800</xdr:colOff>
      <xdr:row>57</xdr:row>
      <xdr:rowOff>91596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18497"/>
          <a:ext cx="889000" cy="1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149251</xdr:rowOff>
    </xdr:from>
    <xdr:to>
      <xdr:col>81</xdr:col>
      <xdr:colOff>101600</xdr:colOff>
      <xdr:row>55</xdr:row>
      <xdr:rowOff>79401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0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95928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91596</xdr:rowOff>
    </xdr:from>
    <xdr:to>
      <xdr:col>76</xdr:col>
      <xdr:colOff>114300</xdr:colOff>
      <xdr:row>58</xdr:row>
      <xdr:rowOff>16518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64246"/>
          <a:ext cx="889000" cy="9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34754</xdr:rowOff>
    </xdr:from>
    <xdr:to>
      <xdr:col>76</xdr:col>
      <xdr:colOff>165100</xdr:colOff>
      <xdr:row>55</xdr:row>
      <xdr:rowOff>136354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152881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16518</xdr:rowOff>
    </xdr:from>
    <xdr:to>
      <xdr:col>71</xdr:col>
      <xdr:colOff>177800</xdr:colOff>
      <xdr:row>58</xdr:row>
      <xdr:rowOff>56751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60618"/>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98762</xdr:rowOff>
    </xdr:from>
    <xdr:to>
      <xdr:col>72</xdr:col>
      <xdr:colOff>38100</xdr:colOff>
      <xdr:row>56</xdr:row>
      <xdr:rowOff>28912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45439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30966</xdr:rowOff>
    </xdr:from>
    <xdr:to>
      <xdr:col>67</xdr:col>
      <xdr:colOff>101600</xdr:colOff>
      <xdr:row>55</xdr:row>
      <xdr:rowOff>132566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6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149093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138996</xdr:rowOff>
    </xdr:from>
    <xdr:to>
      <xdr:col>85</xdr:col>
      <xdr:colOff>177800</xdr:colOff>
      <xdr:row>55</xdr:row>
      <xdr:rowOff>69146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117423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66497</xdr:rowOff>
    </xdr:from>
    <xdr:to>
      <xdr:col>81</xdr:col>
      <xdr:colOff>101600</xdr:colOff>
      <xdr:row>56</xdr:row>
      <xdr:rowOff>168097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159224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40796</xdr:rowOff>
    </xdr:from>
    <xdr:to>
      <xdr:col>76</xdr:col>
      <xdr:colOff>165100</xdr:colOff>
      <xdr:row>57</xdr:row>
      <xdr:rowOff>142396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133523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137168</xdr:rowOff>
    </xdr:from>
    <xdr:to>
      <xdr:col>72</xdr:col>
      <xdr:colOff>38100</xdr:colOff>
      <xdr:row>58</xdr:row>
      <xdr:rowOff>67318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58445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5951</xdr:rowOff>
    </xdr:from>
    <xdr:to>
      <xdr:col>67</xdr:col>
      <xdr:colOff>101600</xdr:colOff>
      <xdr:row>58</xdr:row>
      <xdr:rowOff>107551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98678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44069</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8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42545</xdr:rowOff>
    </xdr:from>
    <xdr:to>
      <xdr:col>76</xdr:col>
      <xdr:colOff>114300</xdr:colOff>
      <xdr:row>79</xdr:row>
      <xdr:rowOff>44069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70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140463</xdr:rowOff>
    </xdr:from>
    <xdr:to>
      <xdr:col>71</xdr:col>
      <xdr:colOff>177800</xdr:colOff>
      <xdr:row>79</xdr:row>
      <xdr:rowOff>42545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3563"/>
          <a:ext cx="889000" cy="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164719</xdr:rowOff>
    </xdr:from>
    <xdr:to>
      <xdr:col>76</xdr:col>
      <xdr:colOff>165100</xdr:colOff>
      <xdr:row>79</xdr:row>
      <xdr:rowOff>94869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85996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163195</xdr:rowOff>
    </xdr:from>
    <xdr:to>
      <xdr:col>72</xdr:col>
      <xdr:colOff>38100</xdr:colOff>
      <xdr:row>79</xdr:row>
      <xdr:rowOff>93345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84472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629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89663</xdr:rowOff>
    </xdr:from>
    <xdr:to>
      <xdr:col>67</xdr:col>
      <xdr:colOff>101600</xdr:colOff>
      <xdr:row>79</xdr:row>
      <xdr:rowOff>19813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10940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55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7074</xdr:rowOff>
    </xdr:from>
    <xdr:to>
      <xdr:col>85</xdr:col>
      <xdr:colOff>127000</xdr:colOff>
      <xdr:row>99</xdr:row>
      <xdr:rowOff>36525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980624"/>
          <a:ext cx="8382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1588</xdr:rowOff>
    </xdr:from>
    <xdr:to>
      <xdr:col>81</xdr:col>
      <xdr:colOff>50800</xdr:colOff>
      <xdr:row>99</xdr:row>
      <xdr:rowOff>7074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97513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136119</xdr:rowOff>
    </xdr:from>
    <xdr:to>
      <xdr:col>76</xdr:col>
      <xdr:colOff>114300</xdr:colOff>
      <xdr:row>99</xdr:row>
      <xdr:rowOff>1588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938219"/>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118250</xdr:rowOff>
    </xdr:from>
    <xdr:to>
      <xdr:col>71</xdr:col>
      <xdr:colOff>177800</xdr:colOff>
      <xdr:row>98</xdr:row>
      <xdr:rowOff>136119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920350"/>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157175</xdr:rowOff>
    </xdr:from>
    <xdr:to>
      <xdr:col>85</xdr:col>
      <xdr:colOff>177800</xdr:colOff>
      <xdr:row>99</xdr:row>
      <xdr:rowOff>87325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95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72102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8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127724</xdr:rowOff>
    </xdr:from>
    <xdr:to>
      <xdr:col>81</xdr:col>
      <xdr:colOff>101600</xdr:colOff>
      <xdr:row>99</xdr:row>
      <xdr:rowOff>57874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9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49001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702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122238</xdr:rowOff>
    </xdr:from>
    <xdr:to>
      <xdr:col>76</xdr:col>
      <xdr:colOff>165100</xdr:colOff>
      <xdr:row>99</xdr:row>
      <xdr:rowOff>52388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9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43515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70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85319</xdr:rowOff>
    </xdr:from>
    <xdr:to>
      <xdr:col>72</xdr:col>
      <xdr:colOff>38100</xdr:colOff>
      <xdr:row>99</xdr:row>
      <xdr:rowOff>15469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98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67450</xdr:rowOff>
    </xdr:from>
    <xdr:to>
      <xdr:col>67</xdr:col>
      <xdr:colOff>101600</xdr:colOff>
      <xdr:row>98</xdr:row>
      <xdr:rowOff>169050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160177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9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62,930</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％の増加となっている。その要因としては、見沼環境センター（サーマルエネルギーセンター）の新規整備に伴う増等によるものである。</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47,647</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％の増加となっている。その要因としては、公共施設マネジメント基金や庁舎整備基金への積立額の増等によるものである。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93,466</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％の増加となっている。その要因としては、学校給食費の公会計化による増等によるものである。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1,149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％の減少となっている。その要因としては、見沼グリーンセンターの大規模改修工事の進捗による減等によるものである。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24,925</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％の減少となっている。その要因としては、中小企業資金融資の融資残高減に伴う預託金の減等によるものである。</a:t>
          </a:r>
        </a:p>
        <a:p>
          <a:r>
            <a:rPr kumimoji="1" lang="ja-JP" altLang="en-US" sz="1300">
              <a:latin typeface="ＭＳ Ｐゴシック" panose="020B0600070205080204" pitchFamily="50" charset="-128"/>
              <a:ea typeface="ＭＳ Ｐゴシック" panose="020B0600070205080204" pitchFamily="50" charset="-128"/>
            </a:rPr>
            <a:t>今後、人口は緩やかな増加は見込まれるものの、物価高騰や人件費高騰に伴う工事請負費・各種委託費の増加、社会保障関連経費の増加等による影響が大きいと予測されるため、住民一人当たりのコストは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標準財政規模が</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億円増額した一方、財政調整基金残高も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億円増額となり、財政調整基金残高の標準財政規模比は横ばいとなった。</a:t>
          </a:r>
        </a:p>
        <a:p>
          <a:r>
            <a:rPr kumimoji="1" lang="ja-JP" altLang="en-US" sz="1200">
              <a:latin typeface="ＭＳ ゴシック" pitchFamily="49" charset="-128"/>
              <a:ea typeface="ＭＳ ゴシック" pitchFamily="49" charset="-128"/>
            </a:rPr>
            <a:t>　実質収支額の標準財政規模比は、実質収支額が令和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年度比で</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億円減額したことから</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実質単年度収支の標準財政規模比は、単年度収支が▲</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億円で、財政調整基金へ</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億円を積立てたことで、実質単年度収支が▲</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億円となったことから▲</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今後も行財政改革を推進し、事業の選択と集中による歳出削減や歳入の確保を図り、健全な財政運営の維持に努めていく必要がある。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臨時財政対策債発行可能額が減額となった一方で、標準税収入額等及び普通交付税が増額し、標準財政規模は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億円増額となった。</a:t>
          </a:r>
        </a:p>
        <a:p>
          <a:r>
            <a:rPr kumimoji="1" lang="ja-JP" altLang="en-US" sz="1400">
              <a:latin typeface="ＭＳ ゴシック" pitchFamily="49" charset="-128"/>
              <a:ea typeface="ＭＳ ゴシック" pitchFamily="49" charset="-128"/>
            </a:rPr>
            <a:t>　このような中で一般会計は、一般廃棄物処理施設整備事業や特定教育・保育施設等運営事業等の増が、市税の増や定額減税減収補塡特例交付金の創設等による歳入の増を大きく上回り、実質収支額が</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億円減少し、比率も減少した。</a:t>
          </a:r>
        </a:p>
        <a:p>
          <a:r>
            <a:rPr kumimoji="1" lang="ja-JP" altLang="en-US" sz="1400">
              <a:latin typeface="ＭＳ ゴシック" pitchFamily="49" charset="-128"/>
              <a:ea typeface="ＭＳ ゴシック" pitchFamily="49" charset="-128"/>
            </a:rPr>
            <a:t>　さいたま市病院事業会計は、非現金支出（減価償却費等）を除く経常損失額の増、資本的収支の不足の補填の増により、流動資産が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億円の減となったため、黒字率が下がった。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また、現状では全ての会計で黒字となっており、健全な財政運営を維持している。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printerSettings" Target="../printerSettings/printerSettings2.bin"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3" Type="http://schemas.openxmlformats.org/officeDocument/2006/relationships/drawing" Target="../drawings/drawing9.xml" />
  <Relationship Id="rId2" Type="http://schemas.openxmlformats.org/officeDocument/2006/relationships/printerSettings" Target="../printerSettings/printerSettings20.bin" />
  <Relationship Id="rId1" Type="http://schemas.openxmlformats.org/officeDocument/2006/relationships/printerSettings" Target="../printerSettings/printerSettings19.bin" />
</Relationships>
</file>

<file path=xl/worksheets/_rels/sheet11.xml.rels>&#65279;<?xml version="1.0" encoding="utf-8" standalone="yes"?>
<Relationships xmlns="http://schemas.openxmlformats.org/package/2006/relationships">
  <Relationship Id="rId3" Type="http://schemas.openxmlformats.org/officeDocument/2006/relationships/drawing" Target="../drawings/drawing10.xml" />
  <Relationship Id="rId2" Type="http://schemas.openxmlformats.org/officeDocument/2006/relationships/printerSettings" Target="../printerSettings/printerSettings22.bin" />
  <Relationship Id="rId1" Type="http://schemas.openxmlformats.org/officeDocument/2006/relationships/printerSettings" Target="../printerSettings/printerSettings21.bin" />
</Relationships>
</file>

<file path=xl/worksheets/_rels/sheet12.xml.rels>&#65279;<?xml version="1.0" encoding="utf-8" standalone="yes"?>
<Relationships xmlns="http://schemas.openxmlformats.org/package/2006/relationships">
  <Relationship Id="rId3" Type="http://schemas.openxmlformats.org/officeDocument/2006/relationships/drawing" Target="../drawings/drawing11.xml" />
  <Relationship Id="rId2" Type="http://schemas.openxmlformats.org/officeDocument/2006/relationships/printerSettings" Target="../printerSettings/printerSettings24.bin" />
  <Relationship Id="rId1" Type="http://schemas.openxmlformats.org/officeDocument/2006/relationships/printerSettings" Target="../printerSettings/printerSettings23.bin" />
</Relationships>
</file>

<file path=xl/worksheets/_rels/sheet13.xml.rels>&#65279;<?xml version="1.0" encoding="utf-8" standalone="yes"?>
<Relationships xmlns="http://schemas.openxmlformats.org/package/2006/relationships">
  <Relationship Id="rId3" Type="http://schemas.openxmlformats.org/officeDocument/2006/relationships/drawing" Target="../drawings/drawing12.xml" />
  <Relationship Id="rId2" Type="http://schemas.openxmlformats.org/officeDocument/2006/relationships/printerSettings" Target="../printerSettings/printerSettings26.bin" />
  <Relationship Id="rId1" Type="http://schemas.openxmlformats.org/officeDocument/2006/relationships/printerSettings" Target="../printerSettings/printerSettings25.bin" />
</Relationships>
</file>

<file path=xl/worksheets/_rels/sheet14.xml.rels>&#65279;<?xml version="1.0" encoding="utf-8" standalone="yes"?>
<Relationships xmlns="http://schemas.openxmlformats.org/package/2006/relationships">
  <Relationship Id="rId2" Type="http://schemas.openxmlformats.org/officeDocument/2006/relationships/printerSettings" Target="../printerSettings/printerSettings28.bin" />
  <Relationship Id="rId1" Type="http://schemas.openxmlformats.org/officeDocument/2006/relationships/printerSettings" Target="../printerSettings/printerSettings27.bin" />
</Relationships>
</file>

<file path=xl/worksheets/_rels/sheet2.xml.rels>&#65279;<?xml version="1.0" encoding="utf-8" standalone="yes"?>
<Relationships xmlns="http://schemas.openxmlformats.org/package/2006/relationships">
  <Relationship Id="rId3" Type="http://schemas.openxmlformats.org/officeDocument/2006/relationships/drawing" Target="../drawings/drawing1.xml" />
  <Relationship Id="rId2" Type="http://schemas.openxmlformats.org/officeDocument/2006/relationships/printerSettings" Target="../printerSettings/printerSettings4.bin" />
  <Relationship Id="rId1" Type="http://schemas.openxmlformats.org/officeDocument/2006/relationships/printerSettings" Target="../printerSettings/printerSettings3.bin" />
</Relationships>
</file>

<file path=xl/worksheets/_rels/sheet3.xml.rels>&#65279;<?xml version="1.0" encoding="utf-8" standalone="yes"?>
<Relationships xmlns="http://schemas.openxmlformats.org/package/2006/relationships">
  <Relationship Id="rId2" Type="http://schemas.openxmlformats.org/officeDocument/2006/relationships/printerSettings" Target="../printerSettings/printerSettings6.bin" />
  <Relationship Id="rId1" Type="http://schemas.openxmlformats.org/officeDocument/2006/relationships/printerSettings" Target="../printerSettings/printerSettings5.bin" />
</Relationships>
</file>

<file path=xl/worksheets/_rels/sheet4.xml.rels>&#65279;<?xml version="1.0" encoding="utf-8" standalone="yes"?>
<Relationships xmlns="http://schemas.openxmlformats.org/package/2006/relationships">
  <Relationship Id="rId3" Type="http://schemas.openxmlformats.org/officeDocument/2006/relationships/drawing" Target="../drawings/drawing2.xml" />
  <Relationship Id="rId2" Type="http://schemas.openxmlformats.org/officeDocument/2006/relationships/printerSettings" Target="../printerSettings/printerSettings8.bin" />
  <Relationship Id="rId1" Type="http://schemas.openxmlformats.org/officeDocument/2006/relationships/printerSettings" Target="../printerSettings/printerSettings7.bin" />
</Relationships>
</file>

<file path=xl/worksheets/_rels/sheet5.xml.rels>&#65279;<?xml version="1.0" encoding="utf-8" standalone="yes"?>
<Relationships xmlns="http://schemas.openxmlformats.org/package/2006/relationships">
  <Relationship Id="rId3" Type="http://schemas.openxmlformats.org/officeDocument/2006/relationships/drawing" Target="../drawings/drawing3.xml" />
  <Relationship Id="rId2" Type="http://schemas.openxmlformats.org/officeDocument/2006/relationships/printerSettings" Target="../printerSettings/printerSettings10.bin" />
  <Relationship Id="rId1" Type="http://schemas.openxmlformats.org/officeDocument/2006/relationships/printerSettings" Target="../printerSettings/printerSettings9.bin" />
</Relationships>
</file>

<file path=xl/worksheets/_rels/sheet6.xml.rels>&#65279;<?xml version="1.0" encoding="utf-8" standalone="yes"?>
<Relationships xmlns="http://schemas.openxmlformats.org/package/2006/relationships">
  <Relationship Id="rId3" Type="http://schemas.openxmlformats.org/officeDocument/2006/relationships/drawing" Target="../drawings/drawing4.xml" />
  <Relationship Id="rId2" Type="http://schemas.openxmlformats.org/officeDocument/2006/relationships/printerSettings" Target="../printerSettings/printerSettings12.bin" />
  <Relationship Id="rId1" Type="http://schemas.openxmlformats.org/officeDocument/2006/relationships/printerSettings" Target="../printerSettings/printerSettings11.bin" />
</Relationships>
</file>

<file path=xl/worksheets/_rels/sheet7.xml.rels>&#65279;<?xml version="1.0" encoding="utf-8" standalone="yes"?>
<Relationships xmlns="http://schemas.openxmlformats.org/package/2006/relationships">
  <Relationship Id="rId3" Type="http://schemas.openxmlformats.org/officeDocument/2006/relationships/drawing" Target="../drawings/drawing6.xml" />
  <Relationship Id="rId2" Type="http://schemas.openxmlformats.org/officeDocument/2006/relationships/printerSettings" Target="../printerSettings/printerSettings14.bin" />
  <Relationship Id="rId1" Type="http://schemas.openxmlformats.org/officeDocument/2006/relationships/printerSettings" Target="../printerSettings/printerSettings13.bin" />
</Relationships>
</file>

<file path=xl/worksheets/_rels/sheet8.xml.rels>&#65279;<?xml version="1.0" encoding="utf-8" standalone="yes"?>
<Relationships xmlns="http://schemas.openxmlformats.org/package/2006/relationships">
  <Relationship Id="rId3" Type="http://schemas.openxmlformats.org/officeDocument/2006/relationships/drawing" Target="../drawings/drawing7.xml" />
  <Relationship Id="rId2" Type="http://schemas.openxmlformats.org/officeDocument/2006/relationships/printerSettings" Target="../printerSettings/printerSettings16.bin" />
  <Relationship Id="rId1" Type="http://schemas.openxmlformats.org/officeDocument/2006/relationships/printerSettings" Target="../printerSettings/printerSettings15.bin" />
</Relationships>
</file>

<file path=xl/worksheets/_rels/sheet9.xml.rels>&#65279;<?xml version="1.0" encoding="utf-8" standalone="yes"?>
<Relationships xmlns="http://schemas.openxmlformats.org/package/2006/relationships">
  <Relationship Id="rId3" Type="http://schemas.openxmlformats.org/officeDocument/2006/relationships/drawing" Target="../drawings/drawing8.xml" />
  <Relationship Id="rId2" Type="http://schemas.openxmlformats.org/officeDocument/2006/relationships/printerSettings" Target="../printerSettings/printerSettings18.bin" />
  <Relationship Id="rId1" Type="http://schemas.openxmlformats.org/officeDocument/2006/relationships/printerSettings" Target="../printerSettings/printerSettings17.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726012093</v>
      </c>
      <c r="BO4" s="449"/>
      <c r="BP4" s="449"/>
      <c r="BQ4" s="449"/>
      <c r="BR4" s="449"/>
      <c r="BS4" s="449"/>
      <c r="BT4" s="449"/>
      <c r="BU4" s="450"/>
      <c r="BV4" s="448">
        <v>682341469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v>
      </c>
      <c r="CU4" s="589"/>
      <c r="CV4" s="589"/>
      <c r="CW4" s="589"/>
      <c r="CX4" s="589"/>
      <c r="CY4" s="589"/>
      <c r="CZ4" s="589"/>
      <c r="DA4" s="590"/>
      <c r="DB4" s="588">
        <v>3.6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716726634</v>
      </c>
      <c r="BO5" s="420"/>
      <c r="BP5" s="420"/>
      <c r="BQ5" s="420"/>
      <c r="BR5" s="420"/>
      <c r="BS5" s="420"/>
      <c r="BT5" s="420"/>
      <c r="BU5" s="421"/>
      <c r="BV5" s="419">
        <v>667562830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98.4</v>
      </c>
      <c r="CU5" s="417"/>
      <c r="CV5" s="417"/>
      <c r="CW5" s="417"/>
      <c r="CX5" s="417"/>
      <c r="CY5" s="417"/>
      <c r="CZ5" s="417"/>
      <c r="DA5" s="418"/>
      <c r="DB5" s="416">
        <v>95.6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9285459</v>
      </c>
      <c r="BO6" s="420"/>
      <c r="BP6" s="420"/>
      <c r="BQ6" s="420"/>
      <c r="BR6" s="420"/>
      <c r="BS6" s="420"/>
      <c r="BT6" s="420"/>
      <c r="BU6" s="421"/>
      <c r="BV6" s="419">
        <v>14778639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99.1</v>
      </c>
      <c r="CU6" s="563"/>
      <c r="CV6" s="563"/>
      <c r="CW6" s="563"/>
      <c r="CX6" s="563"/>
      <c r="CY6" s="563"/>
      <c r="CZ6" s="563"/>
      <c r="DA6" s="564"/>
      <c r="DB6" s="562">
        <v>97.1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3808493</v>
      </c>
      <c r="BO7" s="420"/>
      <c r="BP7" s="420"/>
      <c r="BQ7" s="420"/>
      <c r="BR7" s="420"/>
      <c r="BS7" s="420"/>
      <c r="BT7" s="420"/>
      <c r="BU7" s="421"/>
      <c r="BV7" s="419">
        <v>2821357</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340434092</v>
      </c>
      <c r="CU7" s="420"/>
      <c r="CV7" s="420"/>
      <c r="CW7" s="420"/>
      <c r="CX7" s="420"/>
      <c r="CY7" s="420"/>
      <c r="CZ7" s="420"/>
      <c r="DA7" s="421"/>
      <c r="DB7" s="419">
        <v>330447137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5476966</v>
      </c>
      <c r="BO8" s="420"/>
      <c r="BP8" s="420"/>
      <c r="BQ8" s="420"/>
      <c r="BR8" s="420"/>
      <c r="BS8" s="420"/>
      <c r="BT8" s="420"/>
      <c r="BU8" s="421"/>
      <c r="BV8" s="419">
        <v>11957282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0.95</v>
      </c>
      <c r="CU8" s="523"/>
      <c r="CV8" s="523"/>
      <c r="CW8" s="523"/>
      <c r="CX8" s="523"/>
      <c r="CY8" s="523"/>
      <c r="CZ8" s="523"/>
      <c r="DA8" s="524"/>
      <c r="DB8" s="522">
        <v>0.95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1324025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-6480316</v>
      </c>
      <c r="BO9" s="420"/>
      <c r="BP9" s="420"/>
      <c r="BQ9" s="420"/>
      <c r="BR9" s="420"/>
      <c r="BS9" s="420"/>
      <c r="BT9" s="420"/>
      <c r="BU9" s="421"/>
      <c r="BV9" s="419">
        <v>5996672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1263979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1014620</v>
      </c>
      <c r="BO10" s="420"/>
      <c r="BP10" s="420"/>
      <c r="BQ10" s="420"/>
      <c r="BR10" s="420"/>
      <c r="BS10" s="420"/>
      <c r="BT10" s="420"/>
      <c r="BU10" s="421"/>
      <c r="BV10" s="419">
        <v>1505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1350500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1315796</v>
      </c>
      <c r="S13" s="507"/>
      <c r="T13" s="507"/>
      <c r="U13" s="507"/>
      <c r="V13" s="508"/>
      <c r="W13" s="509" t="s">
        <v>131</v>
      </c>
      <c r="X13" s="405"/>
      <c r="Y13" s="405"/>
      <c r="Z13" s="405"/>
      <c r="AA13" s="405"/>
      <c r="AB13" s="406"/>
      <c r="AC13" s="372">
        <v>4116</v>
      </c>
      <c r="AD13" s="373"/>
      <c r="AE13" s="373"/>
      <c r="AF13" s="373"/>
      <c r="AG13" s="374"/>
      <c r="AH13" s="372">
        <v>4129</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-5465696</v>
      </c>
      <c r="BO13" s="420"/>
      <c r="BP13" s="420"/>
      <c r="BQ13" s="420"/>
      <c r="BR13" s="420"/>
      <c r="BS13" s="420"/>
      <c r="BT13" s="420"/>
      <c r="BU13" s="421"/>
      <c r="BV13" s="419">
        <v>5998177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6.3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1345012</v>
      </c>
      <c r="S14" s="507"/>
      <c r="T14" s="507"/>
      <c r="U14" s="507"/>
      <c r="V14" s="508"/>
      <c r="W14" s="510"/>
      <c r="X14" s="408"/>
      <c r="Y14" s="408"/>
      <c r="Z14" s="408"/>
      <c r="AA14" s="408"/>
      <c r="AB14" s="409"/>
      <c r="AC14" s="499">
        <v>0.7</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20.7</v>
      </c>
      <c r="CU14" s="517"/>
      <c r="CV14" s="517"/>
      <c r="CW14" s="517"/>
      <c r="CX14" s="517"/>
      <c r="CY14" s="517"/>
      <c r="CZ14" s="517"/>
      <c r="DA14" s="518"/>
      <c r="DB14" s="516">
        <v>20.100000000000001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1313424</v>
      </c>
      <c r="S15" s="507"/>
      <c r="T15" s="507"/>
      <c r="U15" s="507"/>
      <c r="V15" s="508"/>
      <c r="W15" s="509" t="s">
        <v>137</v>
      </c>
      <c r="X15" s="405"/>
      <c r="Y15" s="405"/>
      <c r="Z15" s="405"/>
      <c r="AA15" s="405"/>
      <c r="AB15" s="406"/>
      <c r="AC15" s="372">
        <v>104753</v>
      </c>
      <c r="AD15" s="373"/>
      <c r="AE15" s="373"/>
      <c r="AF15" s="373"/>
      <c r="AG15" s="374"/>
      <c r="AH15" s="372">
        <v>108703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257168456</v>
      </c>
      <c r="BO15" s="449"/>
      <c r="BP15" s="449"/>
      <c r="BQ15" s="449"/>
      <c r="BR15" s="449"/>
      <c r="BS15" s="449"/>
      <c r="BT15" s="449"/>
      <c r="BU15" s="450"/>
      <c r="BV15" s="448">
        <v>250780659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18.2</v>
      </c>
      <c r="AD16" s="500"/>
      <c r="AE16" s="500"/>
      <c r="AF16" s="500"/>
      <c r="AG16" s="501"/>
      <c r="AH16" s="499">
        <v>20.2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273560244</v>
      </c>
      <c r="BO16" s="420"/>
      <c r="BP16" s="420"/>
      <c r="BQ16" s="420"/>
      <c r="BR16" s="420"/>
      <c r="BS16" s="420"/>
      <c r="BT16" s="420"/>
      <c r="BU16" s="421"/>
      <c r="BV16" s="419">
        <v>262380712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465779</v>
      </c>
      <c r="AD17" s="373"/>
      <c r="AE17" s="373"/>
      <c r="AF17" s="373"/>
      <c r="AG17" s="374"/>
      <c r="AH17" s="372">
        <v>425008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321500913</v>
      </c>
      <c r="BO17" s="420"/>
      <c r="BP17" s="420"/>
      <c r="BQ17" s="420"/>
      <c r="BR17" s="420"/>
      <c r="BS17" s="420"/>
      <c r="BT17" s="420"/>
      <c r="BU17" s="421"/>
      <c r="BV17" s="419">
        <v>313521289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217.43</v>
      </c>
      <c r="M18" s="472"/>
      <c r="N18" s="472"/>
      <c r="O18" s="472"/>
      <c r="P18" s="472"/>
      <c r="Q18" s="472"/>
      <c r="R18" s="473"/>
      <c r="S18" s="473"/>
      <c r="T18" s="473"/>
      <c r="U18" s="473"/>
      <c r="V18" s="474"/>
      <c r="W18" s="490"/>
      <c r="X18" s="491"/>
      <c r="Y18" s="491"/>
      <c r="Z18" s="491"/>
      <c r="AA18" s="491"/>
      <c r="AB18" s="515"/>
      <c r="AC18" s="389">
        <v>81.099999999999994</v>
      </c>
      <c r="AD18" s="390"/>
      <c r="AE18" s="390"/>
      <c r="AF18" s="390"/>
      <c r="AG18" s="475"/>
      <c r="AH18" s="389">
        <v>79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349481176</v>
      </c>
      <c r="BO18" s="420"/>
      <c r="BP18" s="420"/>
      <c r="BQ18" s="420"/>
      <c r="BR18" s="420"/>
      <c r="BS18" s="420"/>
      <c r="BT18" s="420"/>
      <c r="BU18" s="421"/>
      <c r="BV18" s="419">
        <v>325222101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6089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415518432</v>
      </c>
      <c r="BO19" s="420"/>
      <c r="BP19" s="420"/>
      <c r="BQ19" s="420"/>
      <c r="BR19" s="420"/>
      <c r="BS19" s="420"/>
      <c r="BT19" s="420"/>
      <c r="BU19" s="421"/>
      <c r="BV19" s="419">
        <v>392879385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582475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499712669</v>
      </c>
      <c r="BO22" s="449"/>
      <c r="BP22" s="449"/>
      <c r="BQ22" s="449"/>
      <c r="BR22" s="449"/>
      <c r="BS22" s="449"/>
      <c r="BT22" s="449"/>
      <c r="BU22" s="450"/>
      <c r="BV22" s="448">
        <v>472098681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44004703</v>
      </c>
      <c r="BO23" s="420"/>
      <c r="BP23" s="420"/>
      <c r="BQ23" s="420"/>
      <c r="BR23" s="420"/>
      <c r="BS23" s="420"/>
      <c r="BT23" s="420"/>
      <c r="BU23" s="421"/>
      <c r="BV23" s="419">
        <v>49514709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12100</v>
      </c>
      <c r="R24" s="373"/>
      <c r="S24" s="373"/>
      <c r="T24" s="373"/>
      <c r="U24" s="373"/>
      <c r="V24" s="374"/>
      <c r="W24" s="462"/>
      <c r="X24" s="399"/>
      <c r="Y24" s="400"/>
      <c r="Z24" s="375" t="s">
        <v>162</v>
      </c>
      <c r="AA24" s="376"/>
      <c r="AB24" s="376"/>
      <c r="AC24" s="376"/>
      <c r="AD24" s="376"/>
      <c r="AE24" s="376"/>
      <c r="AF24" s="376"/>
      <c r="AG24" s="377"/>
      <c r="AH24" s="372">
        <v>8083</v>
      </c>
      <c r="AI24" s="373"/>
      <c r="AJ24" s="373"/>
      <c r="AK24" s="373"/>
      <c r="AL24" s="374"/>
      <c r="AM24" s="372">
        <v>25809019</v>
      </c>
      <c r="AN24" s="373"/>
      <c r="AO24" s="373"/>
      <c r="AP24" s="373"/>
      <c r="AQ24" s="373"/>
      <c r="AR24" s="374"/>
      <c r="AS24" s="372">
        <v>3193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355452252</v>
      </c>
      <c r="BO24" s="420"/>
      <c r="BP24" s="420"/>
      <c r="BQ24" s="420"/>
      <c r="BR24" s="420"/>
      <c r="BS24" s="420"/>
      <c r="BT24" s="420"/>
      <c r="BU24" s="421"/>
      <c r="BV24" s="419">
        <v>315372431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3</v>
      </c>
      <c r="M25" s="373"/>
      <c r="N25" s="373"/>
      <c r="O25" s="373"/>
      <c r="P25" s="374"/>
      <c r="Q25" s="372">
        <v>9510</v>
      </c>
      <c r="R25" s="373"/>
      <c r="S25" s="373"/>
      <c r="T25" s="373"/>
      <c r="U25" s="373"/>
      <c r="V25" s="374"/>
      <c r="W25" s="462"/>
      <c r="X25" s="399"/>
      <c r="Y25" s="400"/>
      <c r="Z25" s="375" t="s">
        <v>165</v>
      </c>
      <c r="AA25" s="376"/>
      <c r="AB25" s="376"/>
      <c r="AC25" s="376"/>
      <c r="AD25" s="376"/>
      <c r="AE25" s="376"/>
      <c r="AF25" s="376"/>
      <c r="AG25" s="377"/>
      <c r="AH25" s="372">
        <v>1353</v>
      </c>
      <c r="AI25" s="373"/>
      <c r="AJ25" s="373"/>
      <c r="AK25" s="373"/>
      <c r="AL25" s="374"/>
      <c r="AM25" s="372">
        <v>4467606</v>
      </c>
      <c r="AN25" s="373"/>
      <c r="AO25" s="373"/>
      <c r="AP25" s="373"/>
      <c r="AQ25" s="373"/>
      <c r="AR25" s="374"/>
      <c r="AS25" s="372">
        <v>3302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166915250</v>
      </c>
      <c r="BO25" s="449"/>
      <c r="BP25" s="449"/>
      <c r="BQ25" s="449"/>
      <c r="BR25" s="449"/>
      <c r="BS25" s="449"/>
      <c r="BT25" s="449"/>
      <c r="BU25" s="450"/>
      <c r="BV25" s="448">
        <v>186351911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7920</v>
      </c>
      <c r="R26" s="373"/>
      <c r="S26" s="373"/>
      <c r="T26" s="373"/>
      <c r="U26" s="373"/>
      <c r="V26" s="374"/>
      <c r="W26" s="462"/>
      <c r="X26" s="399"/>
      <c r="Y26" s="400"/>
      <c r="Z26" s="375" t="s">
        <v>168</v>
      </c>
      <c r="AA26" s="430"/>
      <c r="AB26" s="430"/>
      <c r="AC26" s="430"/>
      <c r="AD26" s="430"/>
      <c r="AE26" s="430"/>
      <c r="AF26" s="430"/>
      <c r="AG26" s="431"/>
      <c r="AH26" s="372">
        <v>599</v>
      </c>
      <c r="AI26" s="373"/>
      <c r="AJ26" s="373"/>
      <c r="AK26" s="373"/>
      <c r="AL26" s="374"/>
      <c r="AM26" s="372">
        <v>2024021</v>
      </c>
      <c r="AN26" s="373"/>
      <c r="AO26" s="373"/>
      <c r="AP26" s="373"/>
      <c r="AQ26" s="373"/>
      <c r="AR26" s="374"/>
      <c r="AS26" s="372">
        <v>3379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2903479</v>
      </c>
      <c r="BO26" s="420"/>
      <c r="BP26" s="420"/>
      <c r="BQ26" s="420"/>
      <c r="BR26" s="420"/>
      <c r="BS26" s="420"/>
      <c r="BT26" s="420"/>
      <c r="BU26" s="421"/>
      <c r="BV26" s="419">
        <v>3281392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9920</v>
      </c>
      <c r="R27" s="373"/>
      <c r="S27" s="373"/>
      <c r="T27" s="373"/>
      <c r="U27" s="373"/>
      <c r="V27" s="374"/>
      <c r="W27" s="462"/>
      <c r="X27" s="399"/>
      <c r="Y27" s="400"/>
      <c r="Z27" s="375" t="s">
        <v>171</v>
      </c>
      <c r="AA27" s="376"/>
      <c r="AB27" s="376"/>
      <c r="AC27" s="376"/>
      <c r="AD27" s="376"/>
      <c r="AE27" s="376"/>
      <c r="AF27" s="376"/>
      <c r="AG27" s="377"/>
      <c r="AH27" s="372">
        <v>5780</v>
      </c>
      <c r="AI27" s="373"/>
      <c r="AJ27" s="373"/>
      <c r="AK27" s="373"/>
      <c r="AL27" s="374"/>
      <c r="AM27" s="372">
        <v>19693822</v>
      </c>
      <c r="AN27" s="373"/>
      <c r="AO27" s="373"/>
      <c r="AP27" s="373"/>
      <c r="AQ27" s="373"/>
      <c r="AR27" s="374"/>
      <c r="AS27" s="372">
        <v>3407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8860</v>
      </c>
      <c r="R28" s="373"/>
      <c r="S28" s="373"/>
      <c r="T28" s="373"/>
      <c r="U28" s="373"/>
      <c r="V28" s="374"/>
      <c r="W28" s="462"/>
      <c r="X28" s="399"/>
      <c r="Y28" s="400"/>
      <c r="Z28" s="375" t="s">
        <v>174</v>
      </c>
      <c r="AA28" s="376"/>
      <c r="AB28" s="376"/>
      <c r="AC28" s="376"/>
      <c r="AD28" s="376"/>
      <c r="AE28" s="376"/>
      <c r="AF28" s="376"/>
      <c r="AG28" s="377"/>
      <c r="AH28" s="372">
        <v>515</v>
      </c>
      <c r="AI28" s="373"/>
      <c r="AJ28" s="373"/>
      <c r="AK28" s="373"/>
      <c r="AL28" s="374"/>
      <c r="AM28" s="372">
        <v>1536760</v>
      </c>
      <c r="AN28" s="373"/>
      <c r="AO28" s="373"/>
      <c r="AP28" s="373"/>
      <c r="AQ28" s="373"/>
      <c r="AR28" s="374"/>
      <c r="AS28" s="372">
        <v>2984</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38632297</v>
      </c>
      <c r="BO28" s="449"/>
      <c r="BP28" s="449"/>
      <c r="BQ28" s="449"/>
      <c r="BR28" s="449"/>
      <c r="BS28" s="449"/>
      <c r="BT28" s="449"/>
      <c r="BU28" s="450"/>
      <c r="BV28" s="448">
        <v>37617677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58</v>
      </c>
      <c r="M29" s="373"/>
      <c r="N29" s="373"/>
      <c r="O29" s="373"/>
      <c r="P29" s="374"/>
      <c r="Q29" s="372">
        <v>8190</v>
      </c>
      <c r="R29" s="373"/>
      <c r="S29" s="373"/>
      <c r="T29" s="373"/>
      <c r="U29" s="373"/>
      <c r="V29" s="374"/>
      <c r="W29" s="463"/>
      <c r="X29" s="464"/>
      <c r="Y29" s="465"/>
      <c r="Z29" s="375" t="s">
        <v>177</v>
      </c>
      <c r="AA29" s="376"/>
      <c r="AB29" s="376"/>
      <c r="AC29" s="376"/>
      <c r="AD29" s="376"/>
      <c r="AE29" s="376"/>
      <c r="AF29" s="376"/>
      <c r="AG29" s="377"/>
      <c r="AH29" s="372">
        <v>14378</v>
      </c>
      <c r="AI29" s="373"/>
      <c r="AJ29" s="373"/>
      <c r="AK29" s="373"/>
      <c r="AL29" s="374"/>
      <c r="AM29" s="372">
        <v>47039601</v>
      </c>
      <c r="AN29" s="373"/>
      <c r="AO29" s="373"/>
      <c r="AP29" s="373"/>
      <c r="AQ29" s="373"/>
      <c r="AR29" s="374"/>
      <c r="AS29" s="372">
        <v>3272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15293466</v>
      </c>
      <c r="BO29" s="420"/>
      <c r="BP29" s="420"/>
      <c r="BQ29" s="420"/>
      <c r="BR29" s="420"/>
      <c r="BS29" s="420"/>
      <c r="BT29" s="420"/>
      <c r="BU29" s="421"/>
      <c r="BV29" s="419">
        <v>8338841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25857928</v>
      </c>
      <c r="BO30" s="454"/>
      <c r="BP30" s="454"/>
      <c r="BQ30" s="454"/>
      <c r="BR30" s="454"/>
      <c r="BS30" s="454"/>
      <c r="BT30" s="454"/>
      <c r="BU30" s="455"/>
      <c r="BV30" s="453">
        <v>25138426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さいたま市国民健康保険事業特別会計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IF('各会計、関係団体の財政状況及び健全化判断比率'!B31="","",'各会計、関係団体の財政状況及び健全化判断比率'!B31)</f>
        <v>さいたま市水道事業会計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IF('各会計、関係団体の財政状況及び健全化判断比率'!B34="","",'各会計、関係団体の財政状況及び健全化判断比率'!B34)</f>
        <v>さいたま市食肉中央卸売市場及びと畜場事業特別会計</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彩の国さいたま人づくり広域連合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公益財団法人さいたま市スポーツ協会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さいたま市母子父子寡婦福祉資金貸付事業特別会計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さいたま市介護保険事業特別会計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IF('各会計、関係団体の財政状況及び健全化判断比率'!B32="","",'各会計、関係団体の財政状況及び健全化判断比率'!B32)</f>
        <v>さいたま市病院事業会計</v>
      </c>
      <c r="AP35" s="368"/>
      <c r="AQ35" s="368"/>
      <c r="AR35" s="368"/>
      <c r="AS35" s="368"/>
      <c r="AT35" s="368"/>
      <c r="AU35" s="368"/>
      <c r="AV35" s="368"/>
      <c r="AW35" s="368"/>
      <c r="AX35" s="368"/>
      <c r="AY35" s="368"/>
      <c r="AZ35" s="368"/>
      <c r="BA35" s="368"/>
      <c r="BB35" s="368"/>
      <c r="BC35" s="368"/>
      <c r="BD35" s="169"/>
      <c r="BE35" s="367">
        <f t="shared" ref="BE35:BE43" si="1">IF(BG35="","",BE34+1)</f>
        <v>13</v>
      </c>
      <c r="BF35" s="367"/>
      <c r="BG35" s="368" t="str">
        <f>IF('各会計、関係団体の財政状況及び健全化判断比率'!B35="","",'各会計、関係団体の財政状況及び健全化判断比率'!B35)</f>
        <v>宅地造成事業</v>
      </c>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埼玉県都市ボートレース企業団</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公益財団法人さいたま市文化振興事業団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さいたま市大宮駅西口都市改造事業特別会計</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さいたま市後期高齢者医療事業特別会計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IF('各会計、関係団体の財政状況及び健全化判断比率'!B33="","",'各会計、関係団体の財政状況及び健全化判断比率'!B33)</f>
        <v>さいたま市下水道事業会計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16</v>
      </c>
      <c r="BX36" s="367"/>
      <c r="BY36" s="368" t="str">
        <f>IF('各会計、関係団体の財政状況及び健全化判断比率'!B70="","",'各会計、関係団体の財政状況及び健全化判断比率'!B70)</f>
        <v>埼玉県浦和競馬組合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一般財団法人さいたま市浦和地域医療センター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さいたま市南与野駅西口土地区画整理事業特別会計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17</v>
      </c>
      <c r="BX37" s="367"/>
      <c r="BY37" s="368" t="str">
        <f>IF('各会計、関係団体の財政状況及び健全化判断比率'!B71="","",'各会計、関係団体の財政状況及び健全化判断比率'!B71)</f>
        <v>埼玉県後期高齢者医療広域連合（一般会計）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公益財団法人さいたま市産業創造財団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さいたま市公債管理特別会計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18</v>
      </c>
      <c r="BX38" s="367"/>
      <c r="BY38" s="368" t="str">
        <f>IF('各会計、関係団体の財政状況及び健全化判断比率'!B72="","",'各会計、関係団体の財政状況及び健全化判断比率'!B72)</f>
        <v>埼玉県後期高齢者医療広域連合（特別会計）</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公益社団法人さいたま観光国際協会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公益財団法人さいたま市公園緑地協会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25</v>
      </c>
      <c r="CP40" s="367"/>
      <c r="CQ40" s="368" t="str">
        <f>IF('各会計、関係団体の財政状況及び健全化判断比率'!BS13="","",'各会計、関係団体の財政状況及び健全化判断比率'!BS13)</f>
        <v>一般財団法人さいたま市都市整備公社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26</v>
      </c>
      <c r="CP41" s="367"/>
      <c r="CQ41" s="368" t="str">
        <f>IF('各会計、関係団体の財政状況及び健全化判断比率'!BS14="","",'各会計、関係団体の財政状況及び健全化判断比率'!BS14)</f>
        <v>北浦和ターミナルビル株式会社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27</v>
      </c>
      <c r="CP42" s="367"/>
      <c r="CQ42" s="368" t="str">
        <f>IF('各会計、関係団体の財政状況及び健全化判断比率'!BS15="","",'各会計、関係団体の財政状況及び健全化判断比率'!BS15)</f>
        <v>与野都市開発株式会社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28</v>
      </c>
      <c r="CP43" s="367"/>
      <c r="CQ43" s="368" t="str">
        <f>IF('各会計、関係団体の財政状況及び健全化判断比率'!BS16="","",'各会計、関係団体の財政状況及び健全化判断比率'!BS16)</f>
        <v>岩槻都市振興株式会社</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tbDMc6PnE1baTpW+guYVBrb2jiMCd6kHi/sdzVOXVSKiw7DRa4AS+PxWKdomMA7RUrj0svreh5I3JdwrfBH/w==" saltValue="v5mN1FCrIMzBMHXHYn0Rjw==" spinCount="100000" sheet="1" objects="1" scenarios="1"/>
  <customSheetViews>
    <customSheetView guid="{AB4C3A9F-1055-4211-B266-92822AFE212E}"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51" t="s">
        <v>540</v>
      </c>
      <c r="D34" s="1151"/>
      <c r="E34" s="1152"/>
      <c r="F34" s="32">
        <v>3.64</v>
      </c>
      <c r="G34" s="33">
        <v>3.84</v>
      </c>
      <c r="H34" s="33">
        <v>3.86</v>
      </c>
      <c r="I34" s="33">
        <v>3.75</v>
      </c>
      <c r="J34" s="34">
        <v>4.37</v>
      </c>
      <c r="K34" s="22"/>
      <c r="L34" s="22"/>
      <c r="M34" s="22"/>
      <c r="N34" s="22"/>
      <c r="O34" s="22"/>
      <c r="P34" s="22"/>
    </row>
    <row r="35" spans="1:16" ht="39" customHeight="1" x14ac:dyDescent="0.2">
      <c r="A35" s="22"/>
      <c r="B35" s="35"/>
      <c r="C35" s="1145" t="s">
        <v>541</v>
      </c>
      <c r="D35" s="1146"/>
      <c r="E35" s="1147"/>
      <c r="F35" s="36">
        <v>2.5099999999999998</v>
      </c>
      <c r="G35" s="37">
        <v>2.2400000000000002</v>
      </c>
      <c r="H35" s="37">
        <v>1.84</v>
      </c>
      <c r="I35" s="37">
        <v>3.61</v>
      </c>
      <c r="J35" s="38">
        <v>1.6</v>
      </c>
      <c r="K35" s="22"/>
      <c r="L35" s="22"/>
      <c r="M35" s="22"/>
      <c r="N35" s="22"/>
      <c r="O35" s="22"/>
      <c r="P35" s="22"/>
    </row>
    <row r="36" spans="1:16" ht="39" customHeight="1" x14ac:dyDescent="0.2">
      <c r="A36" s="22"/>
      <c r="B36" s="35"/>
      <c r="C36" s="1145" t="s">
        <v>542</v>
      </c>
      <c r="D36" s="1146"/>
      <c r="E36" s="1147"/>
      <c r="F36" s="36">
        <v>1.68</v>
      </c>
      <c r="G36" s="37">
        <v>1.72</v>
      </c>
      <c r="H36" s="37">
        <v>1.57</v>
      </c>
      <c r="I36" s="37">
        <v>1.38</v>
      </c>
      <c r="J36" s="38">
        <v>1.41</v>
      </c>
      <c r="K36" s="22"/>
      <c r="L36" s="22"/>
      <c r="M36" s="22"/>
      <c r="N36" s="22"/>
      <c r="O36" s="22"/>
      <c r="P36" s="22"/>
    </row>
    <row r="37" spans="1:16" ht="39" customHeight="1" x14ac:dyDescent="0.2">
      <c r="A37" s="22"/>
      <c r="B37" s="35"/>
      <c r="C37" s="1145" t="s">
        <v>543</v>
      </c>
      <c r="D37" s="1146"/>
      <c r="E37" s="1147"/>
      <c r="F37" s="36">
        <v>0.63</v>
      </c>
      <c r="G37" s="37">
        <v>0.64</v>
      </c>
      <c r="H37" s="37">
        <v>0.85</v>
      </c>
      <c r="I37" s="37">
        <v>0.33</v>
      </c>
      <c r="J37" s="38">
        <v>0.59</v>
      </c>
      <c r="K37" s="22"/>
      <c r="L37" s="22"/>
      <c r="M37" s="22"/>
      <c r="N37" s="22"/>
      <c r="O37" s="22"/>
      <c r="P37" s="22"/>
    </row>
    <row r="38" spans="1:16" ht="39" customHeight="1" x14ac:dyDescent="0.2">
      <c r="A38" s="22"/>
      <c r="B38" s="35"/>
      <c r="C38" s="1145" t="s">
        <v>544</v>
      </c>
      <c r="D38" s="1146"/>
      <c r="E38" s="1147"/>
      <c r="F38" s="36">
        <v>1.46</v>
      </c>
      <c r="G38" s="37">
        <v>2.1</v>
      </c>
      <c r="H38" s="37">
        <v>2.5499999999999998</v>
      </c>
      <c r="I38" s="37">
        <v>1.35</v>
      </c>
      <c r="J38" s="38">
        <v>0.51</v>
      </c>
      <c r="K38" s="22"/>
      <c r="L38" s="22"/>
      <c r="M38" s="22"/>
      <c r="N38" s="22"/>
      <c r="O38" s="22"/>
      <c r="P38" s="22"/>
    </row>
    <row r="39" spans="1:16" ht="39" customHeight="1" x14ac:dyDescent="0.2">
      <c r="A39" s="22"/>
      <c r="B39" s="35"/>
      <c r="C39" s="1145" t="s">
        <v>545</v>
      </c>
      <c r="D39" s="1146"/>
      <c r="E39" s="1147"/>
      <c r="F39" s="36">
        <v>0.47</v>
      </c>
      <c r="G39" s="37">
        <v>0.11</v>
      </c>
      <c r="H39" s="37">
        <v>0.05</v>
      </c>
      <c r="I39" s="37">
        <v>0.13</v>
      </c>
      <c r="J39" s="38">
        <v>0.24</v>
      </c>
      <c r="K39" s="22"/>
      <c r="L39" s="22"/>
      <c r="M39" s="22"/>
      <c r="N39" s="22"/>
      <c r="O39" s="22"/>
      <c r="P39" s="22"/>
    </row>
    <row r="40" spans="1:16" ht="39" customHeight="1" x14ac:dyDescent="0.2">
      <c r="A40" s="22"/>
      <c r="B40" s="35"/>
      <c r="C40" s="1145" t="s">
        <v>546</v>
      </c>
      <c r="D40" s="1146"/>
      <c r="E40" s="1147"/>
      <c r="F40" s="36">
        <v>0.01</v>
      </c>
      <c r="G40" s="37">
        <v>0.01</v>
      </c>
      <c r="H40" s="37">
        <v>0.01</v>
      </c>
      <c r="I40" s="37">
        <v>0.02</v>
      </c>
      <c r="J40" s="38">
        <v>0.02</v>
      </c>
      <c r="K40" s="22"/>
      <c r="L40" s="22"/>
      <c r="M40" s="22"/>
      <c r="N40" s="22"/>
      <c r="O40" s="22"/>
      <c r="P40" s="22"/>
    </row>
    <row r="41" spans="1:16" ht="39" customHeight="1" x14ac:dyDescent="0.2">
      <c r="A41" s="22"/>
      <c r="B41" s="35"/>
      <c r="C41" s="1145" t="s">
        <v>547</v>
      </c>
      <c r="D41" s="1146"/>
      <c r="E41" s="1147"/>
      <c r="F41" s="36">
        <v>0.02</v>
      </c>
      <c r="G41" s="37">
        <v>0</v>
      </c>
      <c r="H41" s="37">
        <v>0.01</v>
      </c>
      <c r="I41" s="37">
        <v>0</v>
      </c>
      <c r="J41" s="38">
        <v>0</v>
      </c>
      <c r="K41" s="22"/>
      <c r="L41" s="22"/>
      <c r="M41" s="22"/>
      <c r="N41" s="22"/>
      <c r="O41" s="22"/>
      <c r="P41" s="22"/>
    </row>
    <row r="42" spans="1:16" ht="39" customHeight="1" x14ac:dyDescent="0.2">
      <c r="A42" s="22"/>
      <c r="B42" s="39"/>
      <c r="C42" s="1145" t="s">
        <v>548</v>
      </c>
      <c r="D42" s="1146"/>
      <c r="E42" s="1147"/>
      <c r="F42" s="36" t="s">
        <v>494</v>
      </c>
      <c r="G42" s="37" t="s">
        <v>494</v>
      </c>
      <c r="H42" s="37" t="s">
        <v>494</v>
      </c>
      <c r="I42" s="37" t="s">
        <v>494</v>
      </c>
      <c r="J42" s="38" t="s">
        <v>494</v>
      </c>
      <c r="K42" s="22"/>
      <c r="L42" s="22"/>
      <c r="M42" s="22"/>
      <c r="N42" s="22"/>
      <c r="O42" s="22"/>
      <c r="P42" s="22"/>
    </row>
    <row r="43" spans="1:16" ht="39" customHeight="1" thickBot="1" x14ac:dyDescent="0.25">
      <c r="A43" s="22"/>
      <c r="B43" s="40"/>
      <c r="C43" s="1148" t="s">
        <v>549</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dR++LAu6wMi2JJ8nscEG8q9CfIPIb4zFg1PXRpWJSBIazCqJowxTCsSkDebb96M362r+zyBaLtnqv5mdwQxVQ==" saltValue="FXU8rbhcM99oADeL9YJtKQ==" spinCount="100000" sheet="1" objects="1" scenarios="1"/>
  <customSheetViews>
    <customSheetView guid="{AB4C3A9F-1055-4211-B266-92822AFE212E}"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51260</v>
      </c>
      <c r="L45" s="60">
        <v>51303</v>
      </c>
      <c r="M45" s="60">
        <v>50314</v>
      </c>
      <c r="N45" s="60">
        <v>50392</v>
      </c>
      <c r="O45" s="61">
        <v>49408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2">
      <c r="A47" s="48"/>
      <c r="B47" s="1178"/>
      <c r="C47" s="1179"/>
      <c r="D47" s="62"/>
      <c r="E47" s="1155" t="s">
        <v>12</v>
      </c>
      <c r="F47" s="1155"/>
      <c r="G47" s="1155"/>
      <c r="H47" s="1155"/>
      <c r="I47" s="1155"/>
      <c r="J47" s="1156"/>
      <c r="K47" s="63">
        <v>3333</v>
      </c>
      <c r="L47" s="64">
        <v>3333</v>
      </c>
      <c r="M47" s="64">
        <v>3333</v>
      </c>
      <c r="N47" s="64">
        <v>3333</v>
      </c>
      <c r="O47" s="65">
        <v>3700</v>
      </c>
      <c r="P47" s="48"/>
      <c r="Q47" s="48"/>
      <c r="R47" s="48"/>
      <c r="S47" s="48"/>
      <c r="T47" s="48"/>
      <c r="U47" s="48"/>
    </row>
    <row r="48" spans="1:21" ht="30.75" customHeight="1" x14ac:dyDescent="0.2">
      <c r="A48" s="48"/>
      <c r="B48" s="1178"/>
      <c r="C48" s="1179"/>
      <c r="D48" s="62"/>
      <c r="E48" s="1155" t="s">
        <v>13</v>
      </c>
      <c r="F48" s="1155"/>
      <c r="G48" s="1155"/>
      <c r="H48" s="1155"/>
      <c r="I48" s="1155"/>
      <c r="J48" s="1156"/>
      <c r="K48" s="63">
        <v>5143</v>
      </c>
      <c r="L48" s="64">
        <v>5417</v>
      </c>
      <c r="M48" s="64">
        <v>5205</v>
      </c>
      <c r="N48" s="64">
        <v>4898</v>
      </c>
      <c r="O48" s="65">
        <v>4954</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494</v>
      </c>
      <c r="L49" s="64" t="s">
        <v>494</v>
      </c>
      <c r="M49" s="64" t="s">
        <v>494</v>
      </c>
      <c r="N49" s="64" t="s">
        <v>494</v>
      </c>
      <c r="O49" s="65" t="s">
        <v>494</v>
      </c>
      <c r="P49" s="48"/>
      <c r="Q49" s="48"/>
      <c r="R49" s="48"/>
      <c r="S49" s="48"/>
      <c r="T49" s="48"/>
      <c r="U49" s="48"/>
    </row>
    <row r="50" spans="1:21" ht="30.75" customHeight="1" x14ac:dyDescent="0.2">
      <c r="A50" s="48"/>
      <c r="B50" s="1178"/>
      <c r="C50" s="1179"/>
      <c r="D50" s="62"/>
      <c r="E50" s="1155" t="s">
        <v>15</v>
      </c>
      <c r="F50" s="1155"/>
      <c r="G50" s="1155"/>
      <c r="H50" s="1155"/>
      <c r="I50" s="1155"/>
      <c r="J50" s="1156"/>
      <c r="K50" s="63">
        <v>577</v>
      </c>
      <c r="L50" s="64">
        <v>570</v>
      </c>
      <c r="M50" s="64">
        <v>625</v>
      </c>
      <c r="N50" s="64">
        <v>308</v>
      </c>
      <c r="O50" s="65">
        <v>296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494</v>
      </c>
      <c r="L51" s="64" t="s">
        <v>494</v>
      </c>
      <c r="M51" s="64" t="s">
        <v>494</v>
      </c>
      <c r="N51" s="64" t="s">
        <v>494</v>
      </c>
      <c r="O51" s="65" t="s">
        <v>494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41316</v>
      </c>
      <c r="L52" s="64">
        <v>39956</v>
      </c>
      <c r="M52" s="64">
        <v>40873</v>
      </c>
      <c r="N52" s="64">
        <v>41163</v>
      </c>
      <c r="O52" s="65">
        <v>38425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18997</v>
      </c>
      <c r="L53" s="69">
        <v>20667</v>
      </c>
      <c r="M53" s="69">
        <v>18604</v>
      </c>
      <c r="N53" s="69">
        <v>17768</v>
      </c>
      <c r="O53" s="70">
        <v>19933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1" t="s">
        <v>24</v>
      </c>
      <c r="C58" s="1162"/>
      <c r="D58" s="1167" t="s">
        <v>25</v>
      </c>
      <c r="E58" s="1168"/>
      <c r="F58" s="1168"/>
      <c r="G58" s="1168"/>
      <c r="H58" s="1168"/>
      <c r="I58" s="1168"/>
      <c r="J58" s="1169"/>
      <c r="K58" s="83">
        <v>3333</v>
      </c>
      <c r="L58" s="84">
        <v>3333</v>
      </c>
      <c r="M58" s="84">
        <v>3333</v>
      </c>
      <c r="N58" s="84">
        <v>3333</v>
      </c>
      <c r="O58" s="85">
        <v>3333</v>
      </c>
    </row>
    <row r="59" spans="1:21" ht="31.5" customHeight="1" x14ac:dyDescent="0.2">
      <c r="B59" s="1163"/>
      <c r="C59" s="1164"/>
      <c r="D59" s="1170" t="s">
        <v>26</v>
      </c>
      <c r="E59" s="1171"/>
      <c r="F59" s="1171"/>
      <c r="G59" s="1171"/>
      <c r="H59" s="1171"/>
      <c r="I59" s="1171"/>
      <c r="J59" s="1172"/>
      <c r="K59" s="86">
        <v>16800</v>
      </c>
      <c r="L59" s="87">
        <v>16800</v>
      </c>
      <c r="M59" s="87">
        <v>16800</v>
      </c>
      <c r="N59" s="87">
        <v>16800</v>
      </c>
      <c r="O59" s="88">
        <v>16800</v>
      </c>
    </row>
    <row r="60" spans="1:21" ht="31.5" customHeight="1" thickBot="1" x14ac:dyDescent="0.25">
      <c r="B60" s="1165"/>
      <c r="C60" s="1166"/>
      <c r="D60" s="1173" t="s">
        <v>27</v>
      </c>
      <c r="E60" s="1174"/>
      <c r="F60" s="1174"/>
      <c r="G60" s="1174"/>
      <c r="H60" s="1174"/>
      <c r="I60" s="1174"/>
      <c r="J60" s="1175"/>
      <c r="K60" s="89">
        <v>15000</v>
      </c>
      <c r="L60" s="90">
        <v>15000</v>
      </c>
      <c r="M60" s="90">
        <v>15000</v>
      </c>
      <c r="N60" s="90">
        <v>15000</v>
      </c>
      <c r="O60" s="91">
        <v>15000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bUtaak0Uq7j8KPhMUexuITKvylFIu13w8fo+8FyxRpUQpjZNDQXKHp7x+QSvAJyANu3hrR8qc8J6kqlT17ElmA==" saltValue="qGbyEmqQTULrvNbDj+4UQQ==" spinCount="100000" sheet="1" objects="1" scenarios="1"/>
  <customSheetViews>
    <customSheetView guid="{AB4C3A9F-1055-4211-B266-92822AFE212E}"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196" t="s">
        <v>30</v>
      </c>
      <c r="C41" s="1197"/>
      <c r="D41" s="105"/>
      <c r="E41" s="1198" t="s">
        <v>31</v>
      </c>
      <c r="F41" s="1198"/>
      <c r="G41" s="1198"/>
      <c r="H41" s="1199"/>
      <c r="I41" s="343">
        <v>466542</v>
      </c>
      <c r="J41" s="344">
        <v>468335</v>
      </c>
      <c r="K41" s="344">
        <v>470035</v>
      </c>
      <c r="L41" s="344">
        <v>486277</v>
      </c>
      <c r="M41" s="345">
        <v>514093</v>
      </c>
    </row>
    <row r="42" spans="2:13" ht="27.75" customHeight="1" x14ac:dyDescent="0.2">
      <c r="B42" s="1186"/>
      <c r="C42" s="1187"/>
      <c r="D42" s="106"/>
      <c r="E42" s="1190" t="s">
        <v>32</v>
      </c>
      <c r="F42" s="1190"/>
      <c r="G42" s="1190"/>
      <c r="H42" s="1191"/>
      <c r="I42" s="346">
        <v>4078</v>
      </c>
      <c r="J42" s="347">
        <v>4277</v>
      </c>
      <c r="K42" s="347">
        <v>4029</v>
      </c>
      <c r="L42" s="347">
        <v>3444</v>
      </c>
      <c r="M42" s="348">
        <v>3193</v>
      </c>
    </row>
    <row r="43" spans="2:13" ht="27.75" customHeight="1" x14ac:dyDescent="0.2">
      <c r="B43" s="1186"/>
      <c r="C43" s="1187"/>
      <c r="D43" s="106"/>
      <c r="E43" s="1190" t="s">
        <v>33</v>
      </c>
      <c r="F43" s="1190"/>
      <c r="G43" s="1190"/>
      <c r="H43" s="1191"/>
      <c r="I43" s="346">
        <v>73023</v>
      </c>
      <c r="J43" s="347">
        <v>70512</v>
      </c>
      <c r="K43" s="347">
        <v>68241</v>
      </c>
      <c r="L43" s="347">
        <v>66356</v>
      </c>
      <c r="M43" s="348">
        <v>64987</v>
      </c>
    </row>
    <row r="44" spans="2:13" ht="27.75" customHeight="1" x14ac:dyDescent="0.2">
      <c r="B44" s="1186"/>
      <c r="C44" s="1187"/>
      <c r="D44" s="106"/>
      <c r="E44" s="1190" t="s">
        <v>34</v>
      </c>
      <c r="F44" s="1190"/>
      <c r="G44" s="1190"/>
      <c r="H44" s="1191"/>
      <c r="I44" s="346" t="s">
        <v>494</v>
      </c>
      <c r="J44" s="347" t="s">
        <v>494</v>
      </c>
      <c r="K44" s="347" t="s">
        <v>494</v>
      </c>
      <c r="L44" s="347" t="s">
        <v>494</v>
      </c>
      <c r="M44" s="348" t="s">
        <v>494</v>
      </c>
    </row>
    <row r="45" spans="2:13" ht="27.75" customHeight="1" x14ac:dyDescent="0.2">
      <c r="B45" s="1186"/>
      <c r="C45" s="1187"/>
      <c r="D45" s="106"/>
      <c r="E45" s="1190" t="s">
        <v>35</v>
      </c>
      <c r="F45" s="1190"/>
      <c r="G45" s="1190"/>
      <c r="H45" s="1191"/>
      <c r="I45" s="346">
        <v>75224</v>
      </c>
      <c r="J45" s="347">
        <v>74603</v>
      </c>
      <c r="K45" s="347">
        <v>75184</v>
      </c>
      <c r="L45" s="347">
        <v>79184</v>
      </c>
      <c r="M45" s="348">
        <v>81391</v>
      </c>
    </row>
    <row r="46" spans="2:13" ht="27.75" customHeight="1" x14ac:dyDescent="0.2">
      <c r="B46" s="1186"/>
      <c r="C46" s="1187"/>
      <c r="D46" s="107"/>
      <c r="E46" s="1190" t="s">
        <v>36</v>
      </c>
      <c r="F46" s="1190"/>
      <c r="G46" s="1190"/>
      <c r="H46" s="1191"/>
      <c r="I46" s="346">
        <v>407</v>
      </c>
      <c r="J46" s="347">
        <v>407</v>
      </c>
      <c r="K46" s="347">
        <v>620</v>
      </c>
      <c r="L46" s="347">
        <v>521</v>
      </c>
      <c r="M46" s="348">
        <v>495</v>
      </c>
    </row>
    <row r="47" spans="2:13" ht="27.75" customHeight="1" x14ac:dyDescent="0.2">
      <c r="B47" s="1186"/>
      <c r="C47" s="1187"/>
      <c r="D47" s="108"/>
      <c r="E47" s="1200" t="s">
        <v>37</v>
      </c>
      <c r="F47" s="1201"/>
      <c r="G47" s="1201"/>
      <c r="H47" s="1202"/>
      <c r="I47" s="346" t="s">
        <v>494</v>
      </c>
      <c r="J47" s="347" t="s">
        <v>494</v>
      </c>
      <c r="K47" s="347" t="s">
        <v>494</v>
      </c>
      <c r="L47" s="347" t="s">
        <v>494</v>
      </c>
      <c r="M47" s="348" t="s">
        <v>494</v>
      </c>
    </row>
    <row r="48" spans="2:13" ht="27.75" customHeight="1" x14ac:dyDescent="0.2">
      <c r="B48" s="1186"/>
      <c r="C48" s="1187"/>
      <c r="D48" s="106"/>
      <c r="E48" s="1190" t="s">
        <v>38</v>
      </c>
      <c r="F48" s="1190"/>
      <c r="G48" s="1190"/>
      <c r="H48" s="1191"/>
      <c r="I48" s="346" t="s">
        <v>494</v>
      </c>
      <c r="J48" s="347" t="s">
        <v>494</v>
      </c>
      <c r="K48" s="347" t="s">
        <v>494</v>
      </c>
      <c r="L48" s="347" t="s">
        <v>494</v>
      </c>
      <c r="M48" s="348" t="s">
        <v>494</v>
      </c>
    </row>
    <row r="49" spans="2:13" ht="27.75" customHeight="1" x14ac:dyDescent="0.2">
      <c r="B49" s="1188"/>
      <c r="C49" s="1189"/>
      <c r="D49" s="106"/>
      <c r="E49" s="1190" t="s">
        <v>39</v>
      </c>
      <c r="F49" s="1190"/>
      <c r="G49" s="1190"/>
      <c r="H49" s="1191"/>
      <c r="I49" s="346" t="s">
        <v>494</v>
      </c>
      <c r="J49" s="347" t="s">
        <v>494</v>
      </c>
      <c r="K49" s="347" t="s">
        <v>494</v>
      </c>
      <c r="L49" s="347" t="s">
        <v>494</v>
      </c>
      <c r="M49" s="348" t="s">
        <v>494</v>
      </c>
    </row>
    <row r="50" spans="2:13" ht="27.75" customHeight="1" x14ac:dyDescent="0.2">
      <c r="B50" s="1184" t="s">
        <v>40</v>
      </c>
      <c r="C50" s="1185"/>
      <c r="D50" s="109"/>
      <c r="E50" s="1190" t="s">
        <v>41</v>
      </c>
      <c r="F50" s="1190"/>
      <c r="G50" s="1190"/>
      <c r="H50" s="1191"/>
      <c r="I50" s="346">
        <v>59776</v>
      </c>
      <c r="J50" s="347">
        <v>74211</v>
      </c>
      <c r="K50" s="347">
        <v>84981</v>
      </c>
      <c r="L50" s="347">
        <v>89334</v>
      </c>
      <c r="M50" s="348">
        <v>100851</v>
      </c>
    </row>
    <row r="51" spans="2:13" ht="27.75" customHeight="1" x14ac:dyDescent="0.2">
      <c r="B51" s="1186"/>
      <c r="C51" s="1187"/>
      <c r="D51" s="106"/>
      <c r="E51" s="1190" t="s">
        <v>42</v>
      </c>
      <c r="F51" s="1190"/>
      <c r="G51" s="1190"/>
      <c r="H51" s="1191"/>
      <c r="I51" s="346">
        <v>102481</v>
      </c>
      <c r="J51" s="347">
        <v>99277</v>
      </c>
      <c r="K51" s="347">
        <v>99319</v>
      </c>
      <c r="L51" s="347">
        <v>102875</v>
      </c>
      <c r="M51" s="348">
        <v>112798</v>
      </c>
    </row>
    <row r="52" spans="2:13" ht="27.75" customHeight="1" x14ac:dyDescent="0.2">
      <c r="B52" s="1188"/>
      <c r="C52" s="1189"/>
      <c r="D52" s="106"/>
      <c r="E52" s="1190" t="s">
        <v>43</v>
      </c>
      <c r="F52" s="1190"/>
      <c r="G52" s="1190"/>
      <c r="H52" s="1191"/>
      <c r="I52" s="346">
        <v>377319</v>
      </c>
      <c r="J52" s="347">
        <v>388044</v>
      </c>
      <c r="K52" s="347">
        <v>385172</v>
      </c>
      <c r="L52" s="347">
        <v>382583</v>
      </c>
      <c r="M52" s="348">
        <v>384847</v>
      </c>
    </row>
    <row r="53" spans="2:13" ht="27.75" customHeight="1" thickBot="1" x14ac:dyDescent="0.25">
      <c r="B53" s="1192" t="s">
        <v>19</v>
      </c>
      <c r="C53" s="1193"/>
      <c r="D53" s="110"/>
      <c r="E53" s="1194" t="s">
        <v>44</v>
      </c>
      <c r="F53" s="1194"/>
      <c r="G53" s="1194"/>
      <c r="H53" s="1195"/>
      <c r="I53" s="349">
        <v>79697</v>
      </c>
      <c r="J53" s="350">
        <v>56603</v>
      </c>
      <c r="K53" s="350">
        <v>48636</v>
      </c>
      <c r="L53" s="350">
        <v>60989</v>
      </c>
      <c r="M53" s="351">
        <v>65663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ZSYxjpjQqaEOydJrJnRpQbdPH/2WVhMe78onWIDUN5fhmufOMYrpcsvaEb0uqvyrJU/8C4H6WtH9EVogIcoqA==" saltValue="RcK8X7d1cDtitDdmVoVM0A==" spinCount="100000" sheet="1" objects="1" scenarios="1"/>
  <customSheetViews>
    <customSheetView guid="{AB4C3A9F-1055-4211-B266-92822AFE212E}"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536</v>
      </c>
      <c r="G54" s="119" t="s">
        <v>537</v>
      </c>
      <c r="H54" s="120" t="s">
        <v>538</v>
      </c>
    </row>
    <row r="55" spans="2:8" ht="52.5" customHeight="1" x14ac:dyDescent="0.2">
      <c r="B55" s="121"/>
      <c r="C55" s="1211" t="s">
        <v>46</v>
      </c>
      <c r="D55" s="1211"/>
      <c r="E55" s="1212"/>
      <c r="F55" s="352">
        <v>37616</v>
      </c>
      <c r="G55" s="352">
        <v>37618</v>
      </c>
      <c r="H55" s="353">
        <v>38632</v>
      </c>
    </row>
    <row r="56" spans="2:8" ht="52.5" customHeight="1" x14ac:dyDescent="0.2">
      <c r="B56" s="122"/>
      <c r="C56" s="1213" t="s">
        <v>47</v>
      </c>
      <c r="D56" s="1213"/>
      <c r="E56" s="1214"/>
      <c r="F56" s="354">
        <v>1479</v>
      </c>
      <c r="G56" s="354">
        <v>8339</v>
      </c>
      <c r="H56" s="355">
        <v>15293</v>
      </c>
    </row>
    <row r="57" spans="2:8" ht="53.25" customHeight="1" x14ac:dyDescent="0.2">
      <c r="B57" s="122"/>
      <c r="C57" s="1215" t="s">
        <v>48</v>
      </c>
      <c r="D57" s="1215"/>
      <c r="E57" s="1216"/>
      <c r="F57" s="356">
        <v>28808</v>
      </c>
      <c r="G57" s="356">
        <v>25138</v>
      </c>
      <c r="H57" s="357">
        <v>25858</v>
      </c>
    </row>
    <row r="58" spans="2:8" ht="45.75" customHeight="1" x14ac:dyDescent="0.2">
      <c r="B58" s="123"/>
      <c r="C58" s="1203" t="s">
        <v>555</v>
      </c>
      <c r="D58" s="1204"/>
      <c r="E58" s="1205"/>
      <c r="F58" s="358">
        <v>12628</v>
      </c>
      <c r="G58" s="358">
        <v>8921</v>
      </c>
      <c r="H58" s="359">
        <v>10226</v>
      </c>
    </row>
    <row r="59" spans="2:8" ht="45.75" customHeight="1" x14ac:dyDescent="0.2">
      <c r="B59" s="123"/>
      <c r="C59" s="1203" t="s">
        <v>556</v>
      </c>
      <c r="D59" s="1204"/>
      <c r="E59" s="1205"/>
      <c r="F59" s="358">
        <v>6978</v>
      </c>
      <c r="G59" s="358">
        <v>7480</v>
      </c>
      <c r="H59" s="359">
        <v>10025</v>
      </c>
    </row>
    <row r="60" spans="2:8" ht="45.75" customHeight="1" x14ac:dyDescent="0.2">
      <c r="B60" s="123"/>
      <c r="C60" s="1203" t="s">
        <v>557</v>
      </c>
      <c r="D60" s="1204"/>
      <c r="E60" s="1205"/>
      <c r="F60" s="358">
        <v>3656</v>
      </c>
      <c r="G60" s="358">
        <v>3656</v>
      </c>
      <c r="H60" s="359">
        <v>3658</v>
      </c>
    </row>
    <row r="61" spans="2:8" ht="45.75" customHeight="1" x14ac:dyDescent="0.2">
      <c r="B61" s="123"/>
      <c r="C61" s="1203" t="s">
        <v>558</v>
      </c>
      <c r="D61" s="1204"/>
      <c r="E61" s="1205"/>
      <c r="F61" s="358">
        <v>696</v>
      </c>
      <c r="G61" s="358">
        <v>708</v>
      </c>
      <c r="H61" s="359">
        <v>726</v>
      </c>
    </row>
    <row r="62" spans="2:8" ht="45.75" customHeight="1" thickBot="1" x14ac:dyDescent="0.25">
      <c r="B62" s="124"/>
      <c r="C62" s="1206" t="s">
        <v>559</v>
      </c>
      <c r="D62" s="1207"/>
      <c r="E62" s="1208"/>
      <c r="F62" s="360">
        <v>271</v>
      </c>
      <c r="G62" s="360">
        <v>302</v>
      </c>
      <c r="H62" s="361">
        <v>400</v>
      </c>
    </row>
    <row r="63" spans="2:8" ht="52.5" customHeight="1" thickBot="1" x14ac:dyDescent="0.25">
      <c r="B63" s="125"/>
      <c r="C63" s="1209" t="s">
        <v>49</v>
      </c>
      <c r="D63" s="1209"/>
      <c r="E63" s="1210"/>
      <c r="F63" s="362">
        <v>67903</v>
      </c>
      <c r="G63" s="362">
        <v>71095</v>
      </c>
      <c r="H63" s="363">
        <v>79784</v>
      </c>
    </row>
    <row r="64" spans="2:8" ht="13.2" x14ac:dyDescent="0.2"/>
  </sheetData>
  <sheetProtection algorithmName="SHA-512" hashValue="QL/la+rPi+8sGhQOwFK2j8XIsgPmaZ/JpfBAt5RTXm7lBo11Nu8+tyhkSEOvX4eoliVOkJERh4e5tNiY3CRRrA==" saltValue="eyaf95HuQZF8F3YSmqWBfw==" spinCount="100000" sheet="1" objects="1" scenarios="1"/>
  <customSheetViews>
    <customSheetView guid="{AB4C3A9F-1055-4211-B266-92822AFE212E}"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533</v>
      </c>
      <c r="G2" s="139"/>
      <c r="H2" s="140"/>
    </row>
    <row r="3" spans="1:8" x14ac:dyDescent="0.2">
      <c r="A3" s="136" t="s">
        <v>526</v>
      </c>
      <c r="B3" s="141"/>
      <c r="C3" s="142"/>
      <c r="D3" s="143">
        <v>51789</v>
      </c>
      <c r="E3" s="144"/>
      <c r="F3" s="145">
        <v>58766</v>
      </c>
      <c r="G3" s="146"/>
      <c r="H3" s="147"/>
    </row>
    <row r="4" spans="1:8" x14ac:dyDescent="0.2">
      <c r="A4" s="148"/>
      <c r="B4" s="149"/>
      <c r="C4" s="150"/>
      <c r="D4" s="151">
        <v>31598</v>
      </c>
      <c r="E4" s="152"/>
      <c r="F4" s="153">
        <v>29363</v>
      </c>
      <c r="G4" s="154"/>
      <c r="H4" s="155"/>
    </row>
    <row r="5" spans="1:8" x14ac:dyDescent="0.2">
      <c r="A5" s="136" t="s">
        <v>528</v>
      </c>
      <c r="B5" s="141"/>
      <c r="C5" s="142"/>
      <c r="D5" s="143">
        <v>53789</v>
      </c>
      <c r="E5" s="144"/>
      <c r="F5" s="145">
        <v>62482</v>
      </c>
      <c r="G5" s="146"/>
      <c r="H5" s="147"/>
    </row>
    <row r="6" spans="1:8" x14ac:dyDescent="0.2">
      <c r="A6" s="148"/>
      <c r="B6" s="149"/>
      <c r="C6" s="150"/>
      <c r="D6" s="151">
        <v>34571</v>
      </c>
      <c r="E6" s="152"/>
      <c r="F6" s="153">
        <v>34626</v>
      </c>
      <c r="G6" s="154"/>
      <c r="H6" s="155"/>
    </row>
    <row r="7" spans="1:8" x14ac:dyDescent="0.2">
      <c r="A7" s="136" t="s">
        <v>529</v>
      </c>
      <c r="B7" s="141"/>
      <c r="C7" s="142"/>
      <c r="D7" s="143">
        <v>54196</v>
      </c>
      <c r="E7" s="144"/>
      <c r="F7" s="145">
        <v>59288</v>
      </c>
      <c r="G7" s="146"/>
      <c r="H7" s="147"/>
    </row>
    <row r="8" spans="1:8" x14ac:dyDescent="0.2">
      <c r="A8" s="148"/>
      <c r="B8" s="149"/>
      <c r="C8" s="150"/>
      <c r="D8" s="151">
        <v>31561</v>
      </c>
      <c r="E8" s="152"/>
      <c r="F8" s="153">
        <v>32670</v>
      </c>
      <c r="G8" s="154"/>
      <c r="H8" s="155"/>
    </row>
    <row r="9" spans="1:8" x14ac:dyDescent="0.2">
      <c r="A9" s="136" t="s">
        <v>530</v>
      </c>
      <c r="B9" s="141"/>
      <c r="C9" s="142"/>
      <c r="D9" s="143">
        <v>71690</v>
      </c>
      <c r="E9" s="144"/>
      <c r="F9" s="145">
        <v>63490</v>
      </c>
      <c r="G9" s="146"/>
      <c r="H9" s="147"/>
    </row>
    <row r="10" spans="1:8" x14ac:dyDescent="0.2">
      <c r="A10" s="148"/>
      <c r="B10" s="149"/>
      <c r="C10" s="150"/>
      <c r="D10" s="151">
        <v>35160</v>
      </c>
      <c r="E10" s="152"/>
      <c r="F10" s="153">
        <v>35347</v>
      </c>
      <c r="G10" s="154"/>
      <c r="H10" s="155"/>
    </row>
    <row r="11" spans="1:8" x14ac:dyDescent="0.2">
      <c r="A11" s="136" t="s">
        <v>531</v>
      </c>
      <c r="B11" s="141"/>
      <c r="C11" s="142"/>
      <c r="D11" s="143">
        <v>83675</v>
      </c>
      <c r="E11" s="144"/>
      <c r="F11" s="145">
        <v>68481</v>
      </c>
      <c r="G11" s="146"/>
      <c r="H11" s="147"/>
    </row>
    <row r="12" spans="1:8" x14ac:dyDescent="0.2">
      <c r="A12" s="148"/>
      <c r="B12" s="149"/>
      <c r="C12" s="156"/>
      <c r="D12" s="151">
        <v>35620</v>
      </c>
      <c r="E12" s="152"/>
      <c r="F12" s="153">
        <v>38966</v>
      </c>
      <c r="G12" s="154"/>
      <c r="H12" s="155"/>
    </row>
    <row r="13" spans="1:8" x14ac:dyDescent="0.2">
      <c r="A13" s="136"/>
      <c r="B13" s="141"/>
      <c r="C13" s="157"/>
      <c r="D13" s="158">
        <v>63028</v>
      </c>
      <c r="E13" s="159"/>
      <c r="F13" s="160">
        <v>62501</v>
      </c>
      <c r="G13" s="161"/>
      <c r="H13" s="147"/>
    </row>
    <row r="14" spans="1:8" x14ac:dyDescent="0.2">
      <c r="A14" s="148"/>
      <c r="B14" s="149"/>
      <c r="C14" s="150"/>
      <c r="D14" s="151">
        <v>33702</v>
      </c>
      <c r="E14" s="152"/>
      <c r="F14" s="153">
        <v>34194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2.52</v>
      </c>
      <c r="C19" s="162">
        <f>ROUND(VALUE(SUBSTITUTE(実質収支比率等に係る経年分析!G$48,"▲","-")),2)</f>
        <v>2.2400000000000002</v>
      </c>
      <c r="D19" s="162">
        <f>ROUND(VALUE(SUBSTITUTE(実質収支比率等に係る経年分析!H$48,"▲","-")),2)</f>
        <v>1.85</v>
      </c>
      <c r="E19" s="162">
        <f>ROUND(VALUE(SUBSTITUTE(実質収支比率等に係る経年分析!I$48,"▲","-")),2)</f>
        <v>3.62</v>
      </c>
      <c r="F19" s="162">
        <f>ROUND(VALUE(SUBSTITUTE(実質収支比率等に係る経年分析!J$48,"▲","-")),2)</f>
        <v>1.61</v>
      </c>
    </row>
    <row r="20" spans="1:11" x14ac:dyDescent="0.2">
      <c r="A20" s="162" t="s">
        <v>53</v>
      </c>
      <c r="B20" s="162">
        <f>ROUND(VALUE(SUBSTITUTE(実質収支比率等に係る経年分析!F$47,"▲","-")),2)</f>
        <v>7.27</v>
      </c>
      <c r="C20" s="162">
        <f>ROUND(VALUE(SUBSTITUTE(実質収支比率等に係る経年分析!G$47,"▲","-")),2)</f>
        <v>9.27</v>
      </c>
      <c r="D20" s="162">
        <f>ROUND(VALUE(SUBSTITUTE(実質収支比率等に係る経年分析!H$47,"▲","-")),2)</f>
        <v>11.65</v>
      </c>
      <c r="E20" s="162">
        <f>ROUND(VALUE(SUBSTITUTE(実質収支比率等に係る経年分析!I$47,"▲","-")),2)</f>
        <v>11.38</v>
      </c>
      <c r="F20" s="162">
        <f>ROUND(VALUE(SUBSTITUTE(実質収支比率等に係る経年分析!J$47,"▲","-")),2)</f>
        <v>11.35</v>
      </c>
    </row>
    <row r="21" spans="1:11" x14ac:dyDescent="0.2">
      <c r="A21" s="162" t="s">
        <v>54</v>
      </c>
      <c r="B21" s="162">
        <f>IF(ISNUMBER(VALUE(SUBSTITUTE(実質収支比率等に係る経年分析!F$49,"▲","-"))),ROUND(VALUE(SUBSTITUTE(実質収支比率等に係る経年分析!F$49,"▲","-")),2),NA())</f>
        <v>1.87</v>
      </c>
      <c r="C21" s="162">
        <f>IF(ISNUMBER(VALUE(SUBSTITUTE(実質収支比率等に係る経年分析!G$49,"▲","-"))),ROUND(VALUE(SUBSTITUTE(実質収支比率等に係る経年分析!G$49,"▲","-")),2),NA())</f>
        <v>2.2400000000000002</v>
      </c>
      <c r="D21" s="162">
        <f>IF(ISNUMBER(VALUE(SUBSTITUTE(実質収支比率等に係る経年分析!H$49,"▲","-"))),ROUND(VALUE(SUBSTITUTE(実質収支比率等に係る経年分析!H$49,"▲","-")),2),NA())</f>
        <v>1.85</v>
      </c>
      <c r="E21" s="162">
        <f>IF(ISNUMBER(VALUE(SUBSTITUTE(実質収支比率等に係る経年分析!I$49,"▲","-"))),ROUND(VALUE(SUBSTITUTE(実質収支比率等に係る経年分析!I$49,"▲","-")),2),NA())</f>
        <v>1.82</v>
      </c>
      <c r="F21" s="162">
        <f>IF(ISNUMBER(VALUE(SUBSTITUTE(実質収支比率等に係る経年分析!J$49,"▲","-"))),ROUND(VALUE(SUBSTITUTE(実質収支比率等に係る経年分析!J$49,"▲","-")),2),NA())</f>
        <v>-1.61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さいたま市食肉中央卸売市場及びと畜場事業特別会計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さいたま市後期高齢者医療事業特別会計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さいたま市国民健康保険事業特別会計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2">
      <c r="A32" s="163" t="str">
        <f>IF(連結実質赤字比率に係る赤字・黒字の構成分析!C$38="",NA(),連結実質赤字比率に係る赤字・黒字の構成分析!C$38)</f>
        <v>さいたま市病院事業会計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2.5499999999999998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2">
      <c r="A33" s="163" t="str">
        <f>IF(連結実質赤字比率に係る赤字・黒字の構成分析!C$37="",NA(),連結実質赤字比率に係る赤字・黒字の構成分析!C$37)</f>
        <v>さいたま市介護保険事業特別会計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0.59</v>
      </c>
    </row>
    <row r="34" spans="1:16" x14ac:dyDescent="0.2">
      <c r="A34" s="163" t="str">
        <f>IF(連結実質赤字比率に係る赤字・黒字の構成分析!C$36="",NA(),連結実質赤字比率に係る赤字・黒字の構成分析!C$36)</f>
        <v>さいたま市下水道事業会計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2.5099999999999998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2.2400000000000002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v>
      </c>
    </row>
    <row r="36" spans="1:16" x14ac:dyDescent="0.2">
      <c r="A36" s="163" t="str">
        <f>IF(連結実質赤字比率に係る赤字・黒字の構成分析!C$34="",NA(),連結実質赤字比率に係る赤字・黒字の構成分析!C$34)</f>
        <v>さいたま市水道事業会計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4.37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41316</v>
      </c>
      <c r="E42" s="164"/>
      <c r="F42" s="164"/>
      <c r="G42" s="164">
        <f>'実質公債費比率（分子）の構造'!L$52</f>
        <v>39956</v>
      </c>
      <c r="H42" s="164"/>
      <c r="I42" s="164"/>
      <c r="J42" s="164">
        <f>'実質公債費比率（分子）の構造'!M$52</f>
        <v>40873</v>
      </c>
      <c r="K42" s="164"/>
      <c r="L42" s="164"/>
      <c r="M42" s="164">
        <f>'実質公債費比率（分子）の構造'!N$52</f>
        <v>41163</v>
      </c>
      <c r="N42" s="164"/>
      <c r="O42" s="164"/>
      <c r="P42" s="164">
        <f>'実質公債費比率（分子）の構造'!O$52</f>
        <v>38425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577</v>
      </c>
      <c r="C44" s="164"/>
      <c r="D44" s="164"/>
      <c r="E44" s="164">
        <f>'実質公債費比率（分子）の構造'!L$50</f>
        <v>570</v>
      </c>
      <c r="F44" s="164"/>
      <c r="G44" s="164"/>
      <c r="H44" s="164">
        <f>'実質公債費比率（分子）の構造'!M$50</f>
        <v>625</v>
      </c>
      <c r="I44" s="164"/>
      <c r="J44" s="164"/>
      <c r="K44" s="164">
        <f>'実質公債費比率（分子）の構造'!N$50</f>
        <v>308</v>
      </c>
      <c r="L44" s="164"/>
      <c r="M44" s="164"/>
      <c r="N44" s="164">
        <f>'実質公債費比率（分子）の構造'!O$50</f>
        <v>296</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5143</v>
      </c>
      <c r="C46" s="164"/>
      <c r="D46" s="164"/>
      <c r="E46" s="164">
        <f>'実質公債費比率（分子）の構造'!L$48</f>
        <v>5417</v>
      </c>
      <c r="F46" s="164"/>
      <c r="G46" s="164"/>
      <c r="H46" s="164">
        <f>'実質公債費比率（分子）の構造'!M$48</f>
        <v>5205</v>
      </c>
      <c r="I46" s="164"/>
      <c r="J46" s="164"/>
      <c r="K46" s="164">
        <f>'実質公債費比率（分子）の構造'!N$48</f>
        <v>4898</v>
      </c>
      <c r="L46" s="164"/>
      <c r="M46" s="164"/>
      <c r="N46" s="164">
        <f>'実質公債費比率（分子）の構造'!O$48</f>
        <v>4954</v>
      </c>
      <c r="O46" s="164"/>
      <c r="P46" s="164"/>
    </row>
    <row r="47" spans="1:16" x14ac:dyDescent="0.2">
      <c r="A47" s="164" t="s">
        <v>12</v>
      </c>
      <c r="B47" s="164">
        <f>'実質公債費比率（分子）の構造'!K$47</f>
        <v>3333</v>
      </c>
      <c r="C47" s="164"/>
      <c r="D47" s="164"/>
      <c r="E47" s="164">
        <f>'実質公債費比率（分子）の構造'!L$47</f>
        <v>3333</v>
      </c>
      <c r="F47" s="164"/>
      <c r="G47" s="164"/>
      <c r="H47" s="164">
        <f>'実質公債費比率（分子）の構造'!M$47</f>
        <v>3333</v>
      </c>
      <c r="I47" s="164"/>
      <c r="J47" s="164"/>
      <c r="K47" s="164">
        <f>'実質公債費比率（分子）の構造'!N$47</f>
        <v>3333</v>
      </c>
      <c r="L47" s="164"/>
      <c r="M47" s="164"/>
      <c r="N47" s="164">
        <f>'実質公債費比率（分子）の構造'!O$47</f>
        <v>3700</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51260</v>
      </c>
      <c r="C49" s="164"/>
      <c r="D49" s="164"/>
      <c r="E49" s="164">
        <f>'実質公債費比率（分子）の構造'!L$45</f>
        <v>51303</v>
      </c>
      <c r="F49" s="164"/>
      <c r="G49" s="164"/>
      <c r="H49" s="164">
        <f>'実質公債費比率（分子）の構造'!M$45</f>
        <v>50314</v>
      </c>
      <c r="I49" s="164"/>
      <c r="J49" s="164"/>
      <c r="K49" s="164">
        <f>'実質公債費比率（分子）の構造'!N$45</f>
        <v>50392</v>
      </c>
      <c r="L49" s="164"/>
      <c r="M49" s="164"/>
      <c r="N49" s="164">
        <f>'実質公債費比率（分子）の構造'!O$45</f>
        <v>49408</v>
      </c>
      <c r="O49" s="164"/>
      <c r="P49" s="164"/>
    </row>
    <row r="50" spans="1:16" x14ac:dyDescent="0.2">
      <c r="A50" s="164" t="s">
        <v>67</v>
      </c>
      <c r="B50" s="164" t="e">
        <f>NA()</f>
        <v>#N/A</v>
      </c>
      <c r="C50" s="164">
        <f>IF(ISNUMBER('実質公債費比率（分子）の構造'!K$53),'実質公債費比率（分子）の構造'!K$53,NA())</f>
        <v>18997</v>
      </c>
      <c r="D50" s="164" t="e">
        <f>NA()</f>
        <v>#N/A</v>
      </c>
      <c r="E50" s="164" t="e">
        <f>NA()</f>
        <v>#N/A</v>
      </c>
      <c r="F50" s="164">
        <f>IF(ISNUMBER('実質公債費比率（分子）の構造'!L$53),'実質公債費比率（分子）の構造'!L$53,NA())</f>
        <v>20667</v>
      </c>
      <c r="G50" s="164" t="e">
        <f>NA()</f>
        <v>#N/A</v>
      </c>
      <c r="H50" s="164" t="e">
        <f>NA()</f>
        <v>#N/A</v>
      </c>
      <c r="I50" s="164">
        <f>IF(ISNUMBER('実質公債費比率（分子）の構造'!M$53),'実質公債費比率（分子）の構造'!M$53,NA())</f>
        <v>18604</v>
      </c>
      <c r="J50" s="164" t="e">
        <f>NA()</f>
        <v>#N/A</v>
      </c>
      <c r="K50" s="164" t="e">
        <f>NA()</f>
        <v>#N/A</v>
      </c>
      <c r="L50" s="164">
        <f>IF(ISNUMBER('実質公債費比率（分子）の構造'!N$53),'実質公債費比率（分子）の構造'!N$53,NA())</f>
        <v>17768</v>
      </c>
      <c r="M50" s="164" t="e">
        <f>NA()</f>
        <v>#N/A</v>
      </c>
      <c r="N50" s="164" t="e">
        <f>NA()</f>
        <v>#N/A</v>
      </c>
      <c r="O50" s="164">
        <f>IF(ISNUMBER('実質公債費比率（分子）の構造'!O$53),'実質公債費比率（分子）の構造'!O$53,NA())</f>
        <v>19933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377319</v>
      </c>
      <c r="E56" s="163"/>
      <c r="F56" s="163"/>
      <c r="G56" s="163">
        <f>'将来負担比率（分子）の構造'!J$52</f>
        <v>388044</v>
      </c>
      <c r="H56" s="163"/>
      <c r="I56" s="163"/>
      <c r="J56" s="163">
        <f>'将来負担比率（分子）の構造'!K$52</f>
        <v>385172</v>
      </c>
      <c r="K56" s="163"/>
      <c r="L56" s="163"/>
      <c r="M56" s="163">
        <f>'将来負担比率（分子）の構造'!L$52</f>
        <v>382583</v>
      </c>
      <c r="N56" s="163"/>
      <c r="O56" s="163"/>
      <c r="P56" s="163">
        <f>'将来負担比率（分子）の構造'!M$52</f>
        <v>384847</v>
      </c>
    </row>
    <row r="57" spans="1:16" x14ac:dyDescent="0.2">
      <c r="A57" s="163" t="s">
        <v>42</v>
      </c>
      <c r="B57" s="163"/>
      <c r="C57" s="163"/>
      <c r="D57" s="163">
        <f>'将来負担比率（分子）の構造'!I$51</f>
        <v>102481</v>
      </c>
      <c r="E57" s="163"/>
      <c r="F57" s="163"/>
      <c r="G57" s="163">
        <f>'将来負担比率（分子）の構造'!J$51</f>
        <v>99277</v>
      </c>
      <c r="H57" s="163"/>
      <c r="I57" s="163"/>
      <c r="J57" s="163">
        <f>'将来負担比率（分子）の構造'!K$51</f>
        <v>99319</v>
      </c>
      <c r="K57" s="163"/>
      <c r="L57" s="163"/>
      <c r="M57" s="163">
        <f>'将来負担比率（分子）の構造'!L$51</f>
        <v>102875</v>
      </c>
      <c r="N57" s="163"/>
      <c r="O57" s="163"/>
      <c r="P57" s="163">
        <f>'将来負担比率（分子）の構造'!M$51</f>
        <v>112798</v>
      </c>
    </row>
    <row r="58" spans="1:16" x14ac:dyDescent="0.2">
      <c r="A58" s="163" t="s">
        <v>41</v>
      </c>
      <c r="B58" s="163"/>
      <c r="C58" s="163"/>
      <c r="D58" s="163">
        <f>'将来負担比率（分子）の構造'!I$50</f>
        <v>59776</v>
      </c>
      <c r="E58" s="163"/>
      <c r="F58" s="163"/>
      <c r="G58" s="163">
        <f>'将来負担比率（分子）の構造'!J$50</f>
        <v>74211</v>
      </c>
      <c r="H58" s="163"/>
      <c r="I58" s="163"/>
      <c r="J58" s="163">
        <f>'将来負担比率（分子）の構造'!K$50</f>
        <v>84981</v>
      </c>
      <c r="K58" s="163"/>
      <c r="L58" s="163"/>
      <c r="M58" s="163">
        <f>'将来負担比率（分子）の構造'!L$50</f>
        <v>89334</v>
      </c>
      <c r="N58" s="163"/>
      <c r="O58" s="163"/>
      <c r="P58" s="163">
        <f>'将来負担比率（分子）の構造'!M$50</f>
        <v>100851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407</v>
      </c>
      <c r="C61" s="163"/>
      <c r="D61" s="163"/>
      <c r="E61" s="163">
        <f>'将来負担比率（分子）の構造'!J$46</f>
        <v>407</v>
      </c>
      <c r="F61" s="163"/>
      <c r="G61" s="163"/>
      <c r="H61" s="163">
        <f>'将来負担比率（分子）の構造'!K$46</f>
        <v>620</v>
      </c>
      <c r="I61" s="163"/>
      <c r="J61" s="163"/>
      <c r="K61" s="163">
        <f>'将来負担比率（分子）の構造'!L$46</f>
        <v>521</v>
      </c>
      <c r="L61" s="163"/>
      <c r="M61" s="163"/>
      <c r="N61" s="163">
        <f>'将来負担比率（分子）の構造'!M$46</f>
        <v>495</v>
      </c>
      <c r="O61" s="163"/>
      <c r="P61" s="163"/>
    </row>
    <row r="62" spans="1:16" x14ac:dyDescent="0.2">
      <c r="A62" s="163" t="s">
        <v>35</v>
      </c>
      <c r="B62" s="163">
        <f>'将来負担比率（分子）の構造'!I$45</f>
        <v>75224</v>
      </c>
      <c r="C62" s="163"/>
      <c r="D62" s="163"/>
      <c r="E62" s="163">
        <f>'将来負担比率（分子）の構造'!J$45</f>
        <v>74603</v>
      </c>
      <c r="F62" s="163"/>
      <c r="G62" s="163"/>
      <c r="H62" s="163">
        <f>'将来負担比率（分子）の構造'!K$45</f>
        <v>75184</v>
      </c>
      <c r="I62" s="163"/>
      <c r="J62" s="163"/>
      <c r="K62" s="163">
        <f>'将来負担比率（分子）の構造'!L$45</f>
        <v>79184</v>
      </c>
      <c r="L62" s="163"/>
      <c r="M62" s="163"/>
      <c r="N62" s="163">
        <f>'将来負担比率（分子）の構造'!M$45</f>
        <v>81391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73023</v>
      </c>
      <c r="C64" s="163"/>
      <c r="D64" s="163"/>
      <c r="E64" s="163">
        <f>'将来負担比率（分子）の構造'!J$43</f>
        <v>70512</v>
      </c>
      <c r="F64" s="163"/>
      <c r="G64" s="163"/>
      <c r="H64" s="163">
        <f>'将来負担比率（分子）の構造'!K$43</f>
        <v>68241</v>
      </c>
      <c r="I64" s="163"/>
      <c r="J64" s="163"/>
      <c r="K64" s="163">
        <f>'将来負担比率（分子）の構造'!L$43</f>
        <v>66356</v>
      </c>
      <c r="L64" s="163"/>
      <c r="M64" s="163"/>
      <c r="N64" s="163">
        <f>'将来負担比率（分子）の構造'!M$43</f>
        <v>64987</v>
      </c>
      <c r="O64" s="163"/>
      <c r="P64" s="163"/>
    </row>
    <row r="65" spans="1:16" x14ac:dyDescent="0.2">
      <c r="A65" s="163" t="s">
        <v>32</v>
      </c>
      <c r="B65" s="163">
        <f>'将来負担比率（分子）の構造'!I$42</f>
        <v>4078</v>
      </c>
      <c r="C65" s="163"/>
      <c r="D65" s="163"/>
      <c r="E65" s="163">
        <f>'将来負担比率（分子）の構造'!J$42</f>
        <v>4277</v>
      </c>
      <c r="F65" s="163"/>
      <c r="G65" s="163"/>
      <c r="H65" s="163">
        <f>'将来負担比率（分子）の構造'!K$42</f>
        <v>4029</v>
      </c>
      <c r="I65" s="163"/>
      <c r="J65" s="163"/>
      <c r="K65" s="163">
        <f>'将来負担比率（分子）の構造'!L$42</f>
        <v>3444</v>
      </c>
      <c r="L65" s="163"/>
      <c r="M65" s="163"/>
      <c r="N65" s="163">
        <f>'将来負担比率（分子）の構造'!M$42</f>
        <v>3193</v>
      </c>
      <c r="O65" s="163"/>
      <c r="P65" s="163"/>
    </row>
    <row r="66" spans="1:16" x14ac:dyDescent="0.2">
      <c r="A66" s="163" t="s">
        <v>31</v>
      </c>
      <c r="B66" s="163">
        <f>'将来負担比率（分子）の構造'!I$41</f>
        <v>466542</v>
      </c>
      <c r="C66" s="163"/>
      <c r="D66" s="163"/>
      <c r="E66" s="163">
        <f>'将来負担比率（分子）の構造'!J$41</f>
        <v>468335</v>
      </c>
      <c r="F66" s="163"/>
      <c r="G66" s="163"/>
      <c r="H66" s="163">
        <f>'将来負担比率（分子）の構造'!K$41</f>
        <v>470035</v>
      </c>
      <c r="I66" s="163"/>
      <c r="J66" s="163"/>
      <c r="K66" s="163">
        <f>'将来負担比率（分子）の構造'!L$41</f>
        <v>486277</v>
      </c>
      <c r="L66" s="163"/>
      <c r="M66" s="163"/>
      <c r="N66" s="163">
        <f>'将来負担比率（分子）の構造'!M$41</f>
        <v>514093</v>
      </c>
      <c r="O66" s="163"/>
      <c r="P66" s="163"/>
    </row>
    <row r="67" spans="1:16" x14ac:dyDescent="0.2">
      <c r="A67" s="163" t="s">
        <v>71</v>
      </c>
      <c r="B67" s="163" t="e">
        <f>NA()</f>
        <v>#N/A</v>
      </c>
      <c r="C67" s="163">
        <f>IF(ISNUMBER('将来負担比率（分子）の構造'!I$53), IF('将来負担比率（分子）の構造'!I$53 &lt; 0, 0, '将来負担比率（分子）の構造'!I$53), NA())</f>
        <v>79697</v>
      </c>
      <c r="D67" s="163" t="e">
        <f>NA()</f>
        <v>#N/A</v>
      </c>
      <c r="E67" s="163" t="e">
        <f>NA()</f>
        <v>#N/A</v>
      </c>
      <c r="F67" s="163">
        <f>IF(ISNUMBER('将来負担比率（分子）の構造'!J$53), IF('将来負担比率（分子）の構造'!J$53 &lt; 0, 0, '将来負担比率（分子）の構造'!J$53), NA())</f>
        <v>56603</v>
      </c>
      <c r="G67" s="163" t="e">
        <f>NA()</f>
        <v>#N/A</v>
      </c>
      <c r="H67" s="163" t="e">
        <f>NA()</f>
        <v>#N/A</v>
      </c>
      <c r="I67" s="163">
        <f>IF(ISNUMBER('将来負担比率（分子）の構造'!K$53), IF('将来負担比率（分子）の構造'!K$53 &lt; 0, 0, '将来負担比率（分子）の構造'!K$53), NA())</f>
        <v>48636</v>
      </c>
      <c r="J67" s="163" t="e">
        <f>NA()</f>
        <v>#N/A</v>
      </c>
      <c r="K67" s="163" t="e">
        <f>NA()</f>
        <v>#N/A</v>
      </c>
      <c r="L67" s="163">
        <f>IF(ISNUMBER('将来負担比率（分子）の構造'!L$53), IF('将来負担比率（分子）の構造'!L$53 &lt; 0, 0, '将来負担比率（分子）の構造'!L$53), NA())</f>
        <v>60989</v>
      </c>
      <c r="M67" s="163" t="e">
        <f>NA()</f>
        <v>#N/A</v>
      </c>
      <c r="N67" s="163" t="e">
        <f>NA()</f>
        <v>#N/A</v>
      </c>
      <c r="O67" s="163">
        <f>IF(ISNUMBER('将来負担比率（分子）の構造'!M$53), IF('将来負担比率（分子）の構造'!M$53 &lt; 0, 0, '将来負担比率（分子）の構造'!M$53), NA())</f>
        <v>65663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37616</v>
      </c>
      <c r="C72" s="167">
        <f>基金残高に係る経年分析!G55</f>
        <v>37618</v>
      </c>
      <c r="D72" s="167">
        <f>基金残高に係る経年分析!H55</f>
        <v>38632</v>
      </c>
    </row>
    <row r="73" spans="1:16" x14ac:dyDescent="0.2">
      <c r="A73" s="166" t="s">
        <v>74</v>
      </c>
      <c r="B73" s="167">
        <f>基金残高に係る経年分析!F56</f>
        <v>1479</v>
      </c>
      <c r="C73" s="167">
        <f>基金残高に係る経年分析!G56</f>
        <v>8339</v>
      </c>
      <c r="D73" s="167">
        <f>基金残高に係る経年分析!H56</f>
        <v>15293</v>
      </c>
    </row>
    <row r="74" spans="1:16" x14ac:dyDescent="0.2">
      <c r="A74" s="166" t="s">
        <v>75</v>
      </c>
      <c r="B74" s="167">
        <f>基金残高に係る経年分析!F57</f>
        <v>28808</v>
      </c>
      <c r="C74" s="167">
        <f>基金残高に係る経年分析!G57</f>
        <v>25138</v>
      </c>
      <c r="D74" s="167">
        <f>基金残高に係る経年分析!H57</f>
        <v>25858</v>
      </c>
    </row>
  </sheetData>
  <sheetProtection algorithmName="SHA-512" hashValue="iiW92L+gu9kWrGul3YXCq5TYfVSo0+vrTDwwqoyAcvHYbm9XIXjSvxSaEpG+122nbP/Mv+JFA/BGENXr+v8dgQ==" saltValue="mN3wGRKutY0JL8vqvAHkFg==" spinCount="100000" sheet="1" objects="1" scenarios="1"/>
  <customSheetViews>
    <customSheetView guid="{AB4C3A9F-1055-4211-B266-92822AFE212E}"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291478524</v>
      </c>
      <c r="S5" s="677"/>
      <c r="T5" s="677"/>
      <c r="U5" s="677"/>
      <c r="V5" s="677"/>
      <c r="W5" s="677"/>
      <c r="X5" s="677"/>
      <c r="Y5" s="702"/>
      <c r="Z5" s="715">
        <v>40.1</v>
      </c>
      <c r="AA5" s="715"/>
      <c r="AB5" s="715"/>
      <c r="AC5" s="715"/>
      <c r="AD5" s="716">
        <v>270877336</v>
      </c>
      <c r="AE5" s="716"/>
      <c r="AF5" s="716"/>
      <c r="AG5" s="716"/>
      <c r="AH5" s="716"/>
      <c r="AI5" s="716"/>
      <c r="AJ5" s="716"/>
      <c r="AK5" s="716"/>
      <c r="AL5" s="703">
        <v>76.8</v>
      </c>
      <c r="AM5" s="685"/>
      <c r="AN5" s="685"/>
      <c r="AO5" s="704"/>
      <c r="AP5" s="679" t="s">
        <v>216</v>
      </c>
      <c r="AQ5" s="680"/>
      <c r="AR5" s="680"/>
      <c r="AS5" s="680"/>
      <c r="AT5" s="680"/>
      <c r="AU5" s="680"/>
      <c r="AV5" s="680"/>
      <c r="AW5" s="680"/>
      <c r="AX5" s="680"/>
      <c r="AY5" s="680"/>
      <c r="AZ5" s="680"/>
      <c r="BA5" s="680"/>
      <c r="BB5" s="680"/>
      <c r="BC5" s="680"/>
      <c r="BD5" s="680"/>
      <c r="BE5" s="680"/>
      <c r="BF5" s="681"/>
      <c r="BG5" s="621">
        <v>265946769</v>
      </c>
      <c r="BH5" s="622"/>
      <c r="BI5" s="622"/>
      <c r="BJ5" s="622"/>
      <c r="BK5" s="622"/>
      <c r="BL5" s="622"/>
      <c r="BM5" s="622"/>
      <c r="BN5" s="623"/>
      <c r="BO5" s="659">
        <v>91.2</v>
      </c>
      <c r="BP5" s="659"/>
      <c r="BQ5" s="659"/>
      <c r="BR5" s="659"/>
      <c r="BS5" s="660">
        <v>4280181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2988237</v>
      </c>
      <c r="S6" s="622"/>
      <c r="T6" s="622"/>
      <c r="U6" s="622"/>
      <c r="V6" s="622"/>
      <c r="W6" s="622"/>
      <c r="X6" s="622"/>
      <c r="Y6" s="623"/>
      <c r="Z6" s="659">
        <v>0.4</v>
      </c>
      <c r="AA6" s="659"/>
      <c r="AB6" s="659"/>
      <c r="AC6" s="659"/>
      <c r="AD6" s="660">
        <v>2988237</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265946769</v>
      </c>
      <c r="BH6" s="622"/>
      <c r="BI6" s="622"/>
      <c r="BJ6" s="622"/>
      <c r="BK6" s="622"/>
      <c r="BL6" s="622"/>
      <c r="BM6" s="622"/>
      <c r="BN6" s="623"/>
      <c r="BO6" s="659">
        <v>91.2</v>
      </c>
      <c r="BP6" s="659"/>
      <c r="BQ6" s="659"/>
      <c r="BR6" s="659"/>
      <c r="BS6" s="660">
        <v>4280181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1627172</v>
      </c>
      <c r="CS6" s="622"/>
      <c r="CT6" s="622"/>
      <c r="CU6" s="622"/>
      <c r="CV6" s="622"/>
      <c r="CW6" s="622"/>
      <c r="CX6" s="622"/>
      <c r="CY6" s="623"/>
      <c r="CZ6" s="703">
        <v>0.2</v>
      </c>
      <c r="DA6" s="685"/>
      <c r="DB6" s="685"/>
      <c r="DC6" s="705"/>
      <c r="DD6" s="627" t="s">
        <v>122</v>
      </c>
      <c r="DE6" s="622"/>
      <c r="DF6" s="622"/>
      <c r="DG6" s="622"/>
      <c r="DH6" s="622"/>
      <c r="DI6" s="622"/>
      <c r="DJ6" s="622"/>
      <c r="DK6" s="622"/>
      <c r="DL6" s="622"/>
      <c r="DM6" s="622"/>
      <c r="DN6" s="622"/>
      <c r="DO6" s="622"/>
      <c r="DP6" s="623"/>
      <c r="DQ6" s="627">
        <v>1626595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119109</v>
      </c>
      <c r="S7" s="622"/>
      <c r="T7" s="622"/>
      <c r="U7" s="622"/>
      <c r="V7" s="622"/>
      <c r="W7" s="622"/>
      <c r="X7" s="622"/>
      <c r="Y7" s="623"/>
      <c r="Z7" s="659">
        <v>0</v>
      </c>
      <c r="AA7" s="659"/>
      <c r="AB7" s="659"/>
      <c r="AC7" s="659"/>
      <c r="AD7" s="660">
        <v>119109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160529359</v>
      </c>
      <c r="BH7" s="622"/>
      <c r="BI7" s="622"/>
      <c r="BJ7" s="622"/>
      <c r="BK7" s="622"/>
      <c r="BL7" s="622"/>
      <c r="BM7" s="622"/>
      <c r="BN7" s="623"/>
      <c r="BO7" s="659">
        <v>55.1</v>
      </c>
      <c r="BP7" s="659"/>
      <c r="BQ7" s="659"/>
      <c r="BR7" s="659"/>
      <c r="BS7" s="660">
        <v>4280181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64346741</v>
      </c>
      <c r="CS7" s="622"/>
      <c r="CT7" s="622"/>
      <c r="CU7" s="622"/>
      <c r="CV7" s="622"/>
      <c r="CW7" s="622"/>
      <c r="CX7" s="622"/>
      <c r="CY7" s="623"/>
      <c r="CZ7" s="659">
        <v>9</v>
      </c>
      <c r="DA7" s="659"/>
      <c r="DB7" s="659"/>
      <c r="DC7" s="659"/>
      <c r="DD7" s="627">
        <v>6412424</v>
      </c>
      <c r="DE7" s="622"/>
      <c r="DF7" s="622"/>
      <c r="DG7" s="622"/>
      <c r="DH7" s="622"/>
      <c r="DI7" s="622"/>
      <c r="DJ7" s="622"/>
      <c r="DK7" s="622"/>
      <c r="DL7" s="622"/>
      <c r="DM7" s="622"/>
      <c r="DN7" s="622"/>
      <c r="DO7" s="622"/>
      <c r="DP7" s="623"/>
      <c r="DQ7" s="627">
        <v>47311850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2281974</v>
      </c>
      <c r="S8" s="622"/>
      <c r="T8" s="622"/>
      <c r="U8" s="622"/>
      <c r="V8" s="622"/>
      <c r="W8" s="622"/>
      <c r="X8" s="622"/>
      <c r="Y8" s="623"/>
      <c r="Z8" s="659">
        <v>0.3</v>
      </c>
      <c r="AA8" s="659"/>
      <c r="AB8" s="659"/>
      <c r="AC8" s="659"/>
      <c r="AD8" s="660">
        <v>2281974</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2243408</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262826062</v>
      </c>
      <c r="CS8" s="622"/>
      <c r="CT8" s="622"/>
      <c r="CU8" s="622"/>
      <c r="CV8" s="622"/>
      <c r="CW8" s="622"/>
      <c r="CX8" s="622"/>
      <c r="CY8" s="623"/>
      <c r="CZ8" s="659">
        <v>36.700000000000003</v>
      </c>
      <c r="DA8" s="659"/>
      <c r="DB8" s="659"/>
      <c r="DC8" s="659"/>
      <c r="DD8" s="627">
        <v>7669110</v>
      </c>
      <c r="DE8" s="622"/>
      <c r="DF8" s="622"/>
      <c r="DG8" s="622"/>
      <c r="DH8" s="622"/>
      <c r="DI8" s="622"/>
      <c r="DJ8" s="622"/>
      <c r="DK8" s="622"/>
      <c r="DL8" s="622"/>
      <c r="DM8" s="622"/>
      <c r="DN8" s="622"/>
      <c r="DO8" s="622"/>
      <c r="DP8" s="623"/>
      <c r="DQ8" s="627">
        <v>132127750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3285757</v>
      </c>
      <c r="S9" s="622"/>
      <c r="T9" s="622"/>
      <c r="U9" s="622"/>
      <c r="V9" s="622"/>
      <c r="W9" s="622"/>
      <c r="X9" s="622"/>
      <c r="Y9" s="623"/>
      <c r="Z9" s="659">
        <v>0.5</v>
      </c>
      <c r="AA9" s="659"/>
      <c r="AB9" s="659"/>
      <c r="AC9" s="659"/>
      <c r="AD9" s="660">
        <v>3285757</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137702097</v>
      </c>
      <c r="BH9" s="622"/>
      <c r="BI9" s="622"/>
      <c r="BJ9" s="622"/>
      <c r="BK9" s="622"/>
      <c r="BL9" s="622"/>
      <c r="BM9" s="622"/>
      <c r="BN9" s="623"/>
      <c r="BO9" s="659">
        <v>47.2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84986467</v>
      </c>
      <c r="CS9" s="622"/>
      <c r="CT9" s="622"/>
      <c r="CU9" s="622"/>
      <c r="CV9" s="622"/>
      <c r="CW9" s="622"/>
      <c r="CX9" s="622"/>
      <c r="CY9" s="623"/>
      <c r="CZ9" s="659">
        <v>11.9</v>
      </c>
      <c r="DA9" s="659"/>
      <c r="DB9" s="659"/>
      <c r="DC9" s="659"/>
      <c r="DD9" s="627">
        <v>37266202</v>
      </c>
      <c r="DE9" s="622"/>
      <c r="DF9" s="622"/>
      <c r="DG9" s="622"/>
      <c r="DH9" s="622"/>
      <c r="DI9" s="622"/>
      <c r="DJ9" s="622"/>
      <c r="DK9" s="622"/>
      <c r="DL9" s="622"/>
      <c r="DM9" s="622"/>
      <c r="DN9" s="622"/>
      <c r="DO9" s="622"/>
      <c r="DP9" s="623"/>
      <c r="DQ9" s="627">
        <v>40111717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v>347991</v>
      </c>
      <c r="S10" s="622"/>
      <c r="T10" s="622"/>
      <c r="U10" s="622"/>
      <c r="V10" s="622"/>
      <c r="W10" s="622"/>
      <c r="X10" s="622"/>
      <c r="Y10" s="623"/>
      <c r="Z10" s="659">
        <v>0</v>
      </c>
      <c r="AA10" s="659"/>
      <c r="AB10" s="659"/>
      <c r="AC10" s="659"/>
      <c r="AD10" s="660">
        <v>347991</v>
      </c>
      <c r="AE10" s="660"/>
      <c r="AF10" s="660"/>
      <c r="AG10" s="660"/>
      <c r="AH10" s="660"/>
      <c r="AI10" s="660"/>
      <c r="AJ10" s="660"/>
      <c r="AK10" s="660"/>
      <c r="AL10" s="624">
        <v>0.1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4876377</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229787</v>
      </c>
      <c r="CS10" s="622"/>
      <c r="CT10" s="622"/>
      <c r="CU10" s="622"/>
      <c r="CV10" s="622"/>
      <c r="CW10" s="622"/>
      <c r="CX10" s="622"/>
      <c r="CY10" s="623"/>
      <c r="CZ10" s="659">
        <v>0</v>
      </c>
      <c r="DA10" s="659"/>
      <c r="DB10" s="659"/>
      <c r="DC10" s="659"/>
      <c r="DD10" s="627">
        <v>29337</v>
      </c>
      <c r="DE10" s="622"/>
      <c r="DF10" s="622"/>
      <c r="DG10" s="622"/>
      <c r="DH10" s="622"/>
      <c r="DI10" s="622"/>
      <c r="DJ10" s="622"/>
      <c r="DK10" s="622"/>
      <c r="DL10" s="622"/>
      <c r="DM10" s="622"/>
      <c r="DN10" s="622"/>
      <c r="DO10" s="622"/>
      <c r="DP10" s="623"/>
      <c r="DQ10" s="627">
        <v>165248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32803339</v>
      </c>
      <c r="S11" s="622"/>
      <c r="T11" s="622"/>
      <c r="U11" s="622"/>
      <c r="V11" s="622"/>
      <c r="W11" s="622"/>
      <c r="X11" s="622"/>
      <c r="Y11" s="623"/>
      <c r="Z11" s="624">
        <v>4.5</v>
      </c>
      <c r="AA11" s="625"/>
      <c r="AB11" s="625"/>
      <c r="AC11" s="626"/>
      <c r="AD11" s="627">
        <v>32803339</v>
      </c>
      <c r="AE11" s="622"/>
      <c r="AF11" s="622"/>
      <c r="AG11" s="622"/>
      <c r="AH11" s="622"/>
      <c r="AI11" s="622"/>
      <c r="AJ11" s="622"/>
      <c r="AK11" s="623"/>
      <c r="AL11" s="624">
        <v>9.3000000000000007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15707477</v>
      </c>
      <c r="BH11" s="622"/>
      <c r="BI11" s="622"/>
      <c r="BJ11" s="622"/>
      <c r="BK11" s="622"/>
      <c r="BL11" s="622"/>
      <c r="BM11" s="622"/>
      <c r="BN11" s="623"/>
      <c r="BO11" s="659">
        <v>5.4</v>
      </c>
      <c r="BP11" s="659"/>
      <c r="BQ11" s="659"/>
      <c r="BR11" s="659"/>
      <c r="BS11" s="660">
        <v>4280181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1551633</v>
      </c>
      <c r="CS11" s="622"/>
      <c r="CT11" s="622"/>
      <c r="CU11" s="622"/>
      <c r="CV11" s="622"/>
      <c r="CW11" s="622"/>
      <c r="CX11" s="622"/>
      <c r="CY11" s="623"/>
      <c r="CZ11" s="659">
        <v>0.2</v>
      </c>
      <c r="DA11" s="659"/>
      <c r="DB11" s="659"/>
      <c r="DC11" s="659"/>
      <c r="DD11" s="627">
        <v>314097</v>
      </c>
      <c r="DE11" s="622"/>
      <c r="DF11" s="622"/>
      <c r="DG11" s="622"/>
      <c r="DH11" s="622"/>
      <c r="DI11" s="622"/>
      <c r="DJ11" s="622"/>
      <c r="DK11" s="622"/>
      <c r="DL11" s="622"/>
      <c r="DM11" s="622"/>
      <c r="DN11" s="622"/>
      <c r="DO11" s="622"/>
      <c r="DP11" s="623"/>
      <c r="DQ11" s="627">
        <v>1229326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49662</v>
      </c>
      <c r="S12" s="622"/>
      <c r="T12" s="622"/>
      <c r="U12" s="622"/>
      <c r="V12" s="622"/>
      <c r="W12" s="622"/>
      <c r="X12" s="622"/>
      <c r="Y12" s="623"/>
      <c r="Z12" s="659">
        <v>0</v>
      </c>
      <c r="AA12" s="659"/>
      <c r="AB12" s="659"/>
      <c r="AC12" s="659"/>
      <c r="AD12" s="660">
        <v>49662</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95249468</v>
      </c>
      <c r="BH12" s="622"/>
      <c r="BI12" s="622"/>
      <c r="BJ12" s="622"/>
      <c r="BK12" s="622"/>
      <c r="BL12" s="622"/>
      <c r="BM12" s="622"/>
      <c r="BN12" s="623"/>
      <c r="BO12" s="659">
        <v>32.700000000000003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33661237</v>
      </c>
      <c r="CS12" s="622"/>
      <c r="CT12" s="622"/>
      <c r="CU12" s="622"/>
      <c r="CV12" s="622"/>
      <c r="CW12" s="622"/>
      <c r="CX12" s="622"/>
      <c r="CY12" s="623"/>
      <c r="CZ12" s="659">
        <v>4.7</v>
      </c>
      <c r="DA12" s="659"/>
      <c r="DB12" s="659"/>
      <c r="DC12" s="659"/>
      <c r="DD12" s="627" t="s">
        <v>122</v>
      </c>
      <c r="DE12" s="622"/>
      <c r="DF12" s="622"/>
      <c r="DG12" s="622"/>
      <c r="DH12" s="622"/>
      <c r="DI12" s="622"/>
      <c r="DJ12" s="622"/>
      <c r="DK12" s="622"/>
      <c r="DL12" s="622"/>
      <c r="DM12" s="622"/>
      <c r="DN12" s="622"/>
      <c r="DO12" s="622"/>
      <c r="DP12" s="623"/>
      <c r="DQ12" s="627">
        <v>4283625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94538633</v>
      </c>
      <c r="BH13" s="622"/>
      <c r="BI13" s="622"/>
      <c r="BJ13" s="622"/>
      <c r="BK13" s="622"/>
      <c r="BL13" s="622"/>
      <c r="BM13" s="622"/>
      <c r="BN13" s="623"/>
      <c r="BO13" s="659">
        <v>32.4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68167205</v>
      </c>
      <c r="CS13" s="622"/>
      <c r="CT13" s="622"/>
      <c r="CU13" s="622"/>
      <c r="CV13" s="622"/>
      <c r="CW13" s="622"/>
      <c r="CX13" s="622"/>
      <c r="CY13" s="623"/>
      <c r="CZ13" s="659">
        <v>9.5</v>
      </c>
      <c r="DA13" s="659"/>
      <c r="DB13" s="659"/>
      <c r="DC13" s="659"/>
      <c r="DD13" s="627">
        <v>41354684</v>
      </c>
      <c r="DE13" s="622"/>
      <c r="DF13" s="622"/>
      <c r="DG13" s="622"/>
      <c r="DH13" s="622"/>
      <c r="DI13" s="622"/>
      <c r="DJ13" s="622"/>
      <c r="DK13" s="622"/>
      <c r="DL13" s="622"/>
      <c r="DM13" s="622"/>
      <c r="DN13" s="622"/>
      <c r="DO13" s="622"/>
      <c r="DP13" s="623"/>
      <c r="DQ13" s="627">
        <v>25881962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6334519</v>
      </c>
      <c r="S14" s="622"/>
      <c r="T14" s="622"/>
      <c r="U14" s="622"/>
      <c r="V14" s="622"/>
      <c r="W14" s="622"/>
      <c r="X14" s="622"/>
      <c r="Y14" s="623"/>
      <c r="Z14" s="659">
        <v>0.9</v>
      </c>
      <c r="AA14" s="659"/>
      <c r="AB14" s="659"/>
      <c r="AC14" s="659"/>
      <c r="AD14" s="660">
        <v>6334519</v>
      </c>
      <c r="AE14" s="660"/>
      <c r="AF14" s="660"/>
      <c r="AG14" s="660"/>
      <c r="AH14" s="660"/>
      <c r="AI14" s="660"/>
      <c r="AJ14" s="660"/>
      <c r="AK14" s="660"/>
      <c r="AL14" s="624">
        <v>1.8</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1848472</v>
      </c>
      <c r="BH14" s="622"/>
      <c r="BI14" s="622"/>
      <c r="BJ14" s="622"/>
      <c r="BK14" s="622"/>
      <c r="BL14" s="622"/>
      <c r="BM14" s="622"/>
      <c r="BN14" s="623"/>
      <c r="BO14" s="659">
        <v>0.6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18802875</v>
      </c>
      <c r="CS14" s="622"/>
      <c r="CT14" s="622"/>
      <c r="CU14" s="622"/>
      <c r="CV14" s="622"/>
      <c r="CW14" s="622"/>
      <c r="CX14" s="622"/>
      <c r="CY14" s="623"/>
      <c r="CZ14" s="659">
        <v>2.6</v>
      </c>
      <c r="DA14" s="659"/>
      <c r="DB14" s="659"/>
      <c r="DC14" s="659"/>
      <c r="DD14" s="627">
        <v>3003016</v>
      </c>
      <c r="DE14" s="622"/>
      <c r="DF14" s="622"/>
      <c r="DG14" s="622"/>
      <c r="DH14" s="622"/>
      <c r="DI14" s="622"/>
      <c r="DJ14" s="622"/>
      <c r="DK14" s="622"/>
      <c r="DL14" s="622"/>
      <c r="DM14" s="622"/>
      <c r="DN14" s="622"/>
      <c r="DO14" s="622"/>
      <c r="DP14" s="623"/>
      <c r="DQ14" s="627">
        <v>15843527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955809</v>
      </c>
      <c r="S15" s="622"/>
      <c r="T15" s="622"/>
      <c r="U15" s="622"/>
      <c r="V15" s="622"/>
      <c r="W15" s="622"/>
      <c r="X15" s="622"/>
      <c r="Y15" s="623"/>
      <c r="Z15" s="659">
        <v>0.1</v>
      </c>
      <c r="AA15" s="659"/>
      <c r="AB15" s="659"/>
      <c r="AC15" s="659"/>
      <c r="AD15" s="660">
        <v>955809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8319470</v>
      </c>
      <c r="BH15" s="622"/>
      <c r="BI15" s="622"/>
      <c r="BJ15" s="622"/>
      <c r="BK15" s="622"/>
      <c r="BL15" s="622"/>
      <c r="BM15" s="622"/>
      <c r="BN15" s="623"/>
      <c r="BO15" s="659">
        <v>2.9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126225949</v>
      </c>
      <c r="CS15" s="622"/>
      <c r="CT15" s="622"/>
      <c r="CU15" s="622"/>
      <c r="CV15" s="622"/>
      <c r="CW15" s="622"/>
      <c r="CX15" s="622"/>
      <c r="CY15" s="623"/>
      <c r="CZ15" s="659">
        <v>17.600000000000001</v>
      </c>
      <c r="DA15" s="659"/>
      <c r="DB15" s="659"/>
      <c r="DC15" s="659"/>
      <c r="DD15" s="627">
        <v>16953974</v>
      </c>
      <c r="DE15" s="622"/>
      <c r="DF15" s="622"/>
      <c r="DG15" s="622"/>
      <c r="DH15" s="622"/>
      <c r="DI15" s="622"/>
      <c r="DJ15" s="622"/>
      <c r="DK15" s="622"/>
      <c r="DL15" s="622"/>
      <c r="DM15" s="622"/>
      <c r="DN15" s="622"/>
      <c r="DO15" s="622"/>
      <c r="DP15" s="623"/>
      <c r="DQ15" s="627">
        <v>83460088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2875320</v>
      </c>
      <c r="S16" s="622"/>
      <c r="T16" s="622"/>
      <c r="U16" s="622"/>
      <c r="V16" s="622"/>
      <c r="W16" s="622"/>
      <c r="X16" s="622"/>
      <c r="Y16" s="623"/>
      <c r="Z16" s="659">
        <v>0.4</v>
      </c>
      <c r="AA16" s="659"/>
      <c r="AB16" s="659"/>
      <c r="AC16" s="659"/>
      <c r="AD16" s="660">
        <v>2875320</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10754406</v>
      </c>
      <c r="S17" s="622"/>
      <c r="T17" s="622"/>
      <c r="U17" s="622"/>
      <c r="V17" s="622"/>
      <c r="W17" s="622"/>
      <c r="X17" s="622"/>
      <c r="Y17" s="623"/>
      <c r="Z17" s="659">
        <v>1.5</v>
      </c>
      <c r="AA17" s="659"/>
      <c r="AB17" s="659"/>
      <c r="AC17" s="659"/>
      <c r="AD17" s="660">
        <v>10754406</v>
      </c>
      <c r="AE17" s="660"/>
      <c r="AF17" s="660"/>
      <c r="AG17" s="660"/>
      <c r="AH17" s="660"/>
      <c r="AI17" s="660"/>
      <c r="AJ17" s="660"/>
      <c r="AK17" s="660"/>
      <c r="AL17" s="624">
        <v>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54301506</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54191285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2044777</v>
      </c>
      <c r="S18" s="622"/>
      <c r="T18" s="622"/>
      <c r="U18" s="622"/>
      <c r="V18" s="622"/>
      <c r="W18" s="622"/>
      <c r="X18" s="622"/>
      <c r="Y18" s="623"/>
      <c r="Z18" s="659">
        <v>0.3</v>
      </c>
      <c r="AA18" s="659"/>
      <c r="AB18" s="659"/>
      <c r="AC18" s="659"/>
      <c r="AD18" s="660">
        <v>2044777</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8623877</v>
      </c>
      <c r="S19" s="622"/>
      <c r="T19" s="622"/>
      <c r="U19" s="622"/>
      <c r="V19" s="622"/>
      <c r="W19" s="622"/>
      <c r="X19" s="622"/>
      <c r="Y19" s="623"/>
      <c r="Z19" s="659">
        <v>1.2</v>
      </c>
      <c r="AA19" s="659"/>
      <c r="AB19" s="659"/>
      <c r="AC19" s="659"/>
      <c r="AD19" s="660">
        <v>8623877</v>
      </c>
      <c r="AE19" s="660"/>
      <c r="AF19" s="660"/>
      <c r="AG19" s="660"/>
      <c r="AH19" s="660"/>
      <c r="AI19" s="660"/>
      <c r="AJ19" s="660"/>
      <c r="AK19" s="660"/>
      <c r="AL19" s="624">
        <v>2.4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25531755</v>
      </c>
      <c r="BH19" s="622"/>
      <c r="BI19" s="622"/>
      <c r="BJ19" s="622"/>
      <c r="BK19" s="622"/>
      <c r="BL19" s="622"/>
      <c r="BM19" s="622"/>
      <c r="BN19" s="623"/>
      <c r="BO19" s="659">
        <v>8.8000000000000007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85752</v>
      </c>
      <c r="S20" s="622"/>
      <c r="T20" s="622"/>
      <c r="U20" s="622"/>
      <c r="V20" s="622"/>
      <c r="W20" s="622"/>
      <c r="X20" s="622"/>
      <c r="Y20" s="623"/>
      <c r="Z20" s="659">
        <v>0</v>
      </c>
      <c r="AA20" s="659"/>
      <c r="AB20" s="659"/>
      <c r="AC20" s="659"/>
      <c r="AD20" s="660">
        <v>85752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25531755</v>
      </c>
      <c r="BH20" s="622"/>
      <c r="BI20" s="622"/>
      <c r="BJ20" s="622"/>
      <c r="BK20" s="622"/>
      <c r="BL20" s="622"/>
      <c r="BM20" s="622"/>
      <c r="BN20" s="623"/>
      <c r="BO20" s="659">
        <v>8.8000000000000007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716726634</v>
      </c>
      <c r="CS20" s="622"/>
      <c r="CT20" s="622"/>
      <c r="CU20" s="622"/>
      <c r="CV20" s="622"/>
      <c r="CW20" s="622"/>
      <c r="CX20" s="622"/>
      <c r="CY20" s="623"/>
      <c r="CZ20" s="659">
        <v>100</v>
      </c>
      <c r="DA20" s="659"/>
      <c r="DB20" s="659"/>
      <c r="DC20" s="659"/>
      <c r="DD20" s="627">
        <v>113002844</v>
      </c>
      <c r="DE20" s="622"/>
      <c r="DF20" s="622"/>
      <c r="DG20" s="622"/>
      <c r="DH20" s="622"/>
      <c r="DI20" s="622"/>
      <c r="DJ20" s="622"/>
      <c r="DK20" s="622"/>
      <c r="DL20" s="622"/>
      <c r="DM20" s="622"/>
      <c r="DN20" s="622"/>
      <c r="DO20" s="622"/>
      <c r="DP20" s="623"/>
      <c r="DQ20" s="627">
        <v>406232973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18392251</v>
      </c>
      <c r="S21" s="622"/>
      <c r="T21" s="622"/>
      <c r="U21" s="622"/>
      <c r="V21" s="622"/>
      <c r="W21" s="622"/>
      <c r="X21" s="622"/>
      <c r="Y21" s="623"/>
      <c r="Z21" s="659">
        <v>2.5</v>
      </c>
      <c r="AA21" s="659"/>
      <c r="AB21" s="659"/>
      <c r="AC21" s="659"/>
      <c r="AD21" s="660">
        <v>16635119</v>
      </c>
      <c r="AE21" s="660"/>
      <c r="AF21" s="660"/>
      <c r="AG21" s="660"/>
      <c r="AH21" s="660"/>
      <c r="AI21" s="660"/>
      <c r="AJ21" s="660"/>
      <c r="AK21" s="660"/>
      <c r="AL21" s="624">
        <v>4.7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4266</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16635119</v>
      </c>
      <c r="S22" s="622"/>
      <c r="T22" s="622"/>
      <c r="U22" s="622"/>
      <c r="V22" s="622"/>
      <c r="W22" s="622"/>
      <c r="X22" s="622"/>
      <c r="Y22" s="623"/>
      <c r="Z22" s="659">
        <v>2.2999999999999998</v>
      </c>
      <c r="AA22" s="659"/>
      <c r="AB22" s="659"/>
      <c r="AC22" s="659"/>
      <c r="AD22" s="660">
        <v>16635119</v>
      </c>
      <c r="AE22" s="660"/>
      <c r="AF22" s="660"/>
      <c r="AG22" s="660"/>
      <c r="AH22" s="660"/>
      <c r="AI22" s="660"/>
      <c r="AJ22" s="660"/>
      <c r="AK22" s="660"/>
      <c r="AL22" s="624">
        <v>4.7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4926301</v>
      </c>
      <c r="BH22" s="622"/>
      <c r="BI22" s="622"/>
      <c r="BJ22" s="622"/>
      <c r="BK22" s="622"/>
      <c r="BL22" s="622"/>
      <c r="BM22" s="622"/>
      <c r="BN22" s="623"/>
      <c r="BO22" s="659">
        <v>1.7</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1757070</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20601188</v>
      </c>
      <c r="BH23" s="622"/>
      <c r="BI23" s="622"/>
      <c r="BJ23" s="622"/>
      <c r="BK23" s="622"/>
      <c r="BL23" s="622"/>
      <c r="BM23" s="622"/>
      <c r="BN23" s="623"/>
      <c r="BO23" s="659">
        <v>7.1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62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377189032</v>
      </c>
      <c r="CS24" s="677"/>
      <c r="CT24" s="677"/>
      <c r="CU24" s="677"/>
      <c r="CV24" s="677"/>
      <c r="CW24" s="677"/>
      <c r="CX24" s="677"/>
      <c r="CY24" s="702"/>
      <c r="CZ24" s="703">
        <v>52.6</v>
      </c>
      <c r="DA24" s="685"/>
      <c r="DB24" s="685"/>
      <c r="DC24" s="705"/>
      <c r="DD24" s="701">
        <v>245186259</v>
      </c>
      <c r="DE24" s="677"/>
      <c r="DF24" s="677"/>
      <c r="DG24" s="677"/>
      <c r="DH24" s="677"/>
      <c r="DI24" s="677"/>
      <c r="DJ24" s="677"/>
      <c r="DK24" s="702"/>
      <c r="DL24" s="701">
        <v>229936069</v>
      </c>
      <c r="DM24" s="677"/>
      <c r="DN24" s="677"/>
      <c r="DO24" s="677"/>
      <c r="DP24" s="677"/>
      <c r="DQ24" s="677"/>
      <c r="DR24" s="677"/>
      <c r="DS24" s="677"/>
      <c r="DT24" s="677"/>
      <c r="DU24" s="677"/>
      <c r="DV24" s="702"/>
      <c r="DW24" s="703">
        <v>64.8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372666898</v>
      </c>
      <c r="S25" s="622"/>
      <c r="T25" s="622"/>
      <c r="U25" s="622"/>
      <c r="V25" s="622"/>
      <c r="W25" s="622"/>
      <c r="X25" s="622"/>
      <c r="Y25" s="623"/>
      <c r="Z25" s="659">
        <v>51.3</v>
      </c>
      <c r="AA25" s="659"/>
      <c r="AB25" s="659"/>
      <c r="AC25" s="659"/>
      <c r="AD25" s="660">
        <v>350308578</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138473987</v>
      </c>
      <c r="CS25" s="634"/>
      <c r="CT25" s="634"/>
      <c r="CU25" s="634"/>
      <c r="CV25" s="634"/>
      <c r="CW25" s="634"/>
      <c r="CX25" s="634"/>
      <c r="CY25" s="635"/>
      <c r="CZ25" s="624">
        <v>19.3</v>
      </c>
      <c r="DA25" s="636"/>
      <c r="DB25" s="636"/>
      <c r="DC25" s="637"/>
      <c r="DD25" s="627">
        <v>121043420</v>
      </c>
      <c r="DE25" s="634"/>
      <c r="DF25" s="634"/>
      <c r="DG25" s="634"/>
      <c r="DH25" s="634"/>
      <c r="DI25" s="634"/>
      <c r="DJ25" s="634"/>
      <c r="DK25" s="635"/>
      <c r="DL25" s="627">
        <v>120430582</v>
      </c>
      <c r="DM25" s="634"/>
      <c r="DN25" s="634"/>
      <c r="DO25" s="634"/>
      <c r="DP25" s="634"/>
      <c r="DQ25" s="634"/>
      <c r="DR25" s="634"/>
      <c r="DS25" s="634"/>
      <c r="DT25" s="634"/>
      <c r="DU25" s="634"/>
      <c r="DV25" s="635"/>
      <c r="DW25" s="624">
        <v>33.9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265996</v>
      </c>
      <c r="S26" s="622"/>
      <c r="T26" s="622"/>
      <c r="U26" s="622"/>
      <c r="V26" s="622"/>
      <c r="W26" s="622"/>
      <c r="X26" s="622"/>
      <c r="Y26" s="623"/>
      <c r="Z26" s="659">
        <v>0</v>
      </c>
      <c r="AA26" s="659"/>
      <c r="AB26" s="659"/>
      <c r="AC26" s="659"/>
      <c r="AD26" s="660">
        <v>265996</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103366811</v>
      </c>
      <c r="CS26" s="622"/>
      <c r="CT26" s="622"/>
      <c r="CU26" s="622"/>
      <c r="CV26" s="622"/>
      <c r="CW26" s="622"/>
      <c r="CX26" s="622"/>
      <c r="CY26" s="623"/>
      <c r="CZ26" s="624">
        <v>14.4</v>
      </c>
      <c r="DA26" s="636"/>
      <c r="DB26" s="636"/>
      <c r="DC26" s="637"/>
      <c r="DD26" s="627">
        <v>87044945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4178928</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291478524</v>
      </c>
      <c r="BH27" s="622"/>
      <c r="BI27" s="622"/>
      <c r="BJ27" s="622"/>
      <c r="BK27" s="622"/>
      <c r="BL27" s="622"/>
      <c r="BM27" s="622"/>
      <c r="BN27" s="623"/>
      <c r="BO27" s="659">
        <v>100</v>
      </c>
      <c r="BP27" s="659"/>
      <c r="BQ27" s="659"/>
      <c r="BR27" s="659"/>
      <c r="BS27" s="660">
        <v>4280181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184543537</v>
      </c>
      <c r="CS27" s="634"/>
      <c r="CT27" s="634"/>
      <c r="CU27" s="634"/>
      <c r="CV27" s="634"/>
      <c r="CW27" s="634"/>
      <c r="CX27" s="634"/>
      <c r="CY27" s="635"/>
      <c r="CZ27" s="624">
        <v>25.7</v>
      </c>
      <c r="DA27" s="636"/>
      <c r="DB27" s="636"/>
      <c r="DC27" s="637"/>
      <c r="DD27" s="627">
        <v>70081552</v>
      </c>
      <c r="DE27" s="634"/>
      <c r="DF27" s="634"/>
      <c r="DG27" s="634"/>
      <c r="DH27" s="634"/>
      <c r="DI27" s="634"/>
      <c r="DJ27" s="634"/>
      <c r="DK27" s="635"/>
      <c r="DL27" s="627">
        <v>55444200</v>
      </c>
      <c r="DM27" s="634"/>
      <c r="DN27" s="634"/>
      <c r="DO27" s="634"/>
      <c r="DP27" s="634"/>
      <c r="DQ27" s="634"/>
      <c r="DR27" s="634"/>
      <c r="DS27" s="634"/>
      <c r="DT27" s="634"/>
      <c r="DU27" s="634"/>
      <c r="DV27" s="635"/>
      <c r="DW27" s="624">
        <v>15.6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4567641</v>
      </c>
      <c r="S28" s="622"/>
      <c r="T28" s="622"/>
      <c r="U28" s="622"/>
      <c r="V28" s="622"/>
      <c r="W28" s="622"/>
      <c r="X28" s="622"/>
      <c r="Y28" s="623"/>
      <c r="Z28" s="659">
        <v>0.6</v>
      </c>
      <c r="AA28" s="659"/>
      <c r="AB28" s="659"/>
      <c r="AC28" s="659"/>
      <c r="AD28" s="660">
        <v>1221203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54171508</v>
      </c>
      <c r="CS28" s="622"/>
      <c r="CT28" s="622"/>
      <c r="CU28" s="622"/>
      <c r="CV28" s="622"/>
      <c r="CW28" s="622"/>
      <c r="CX28" s="622"/>
      <c r="CY28" s="623"/>
      <c r="CZ28" s="624">
        <v>7.6</v>
      </c>
      <c r="DA28" s="636"/>
      <c r="DB28" s="636"/>
      <c r="DC28" s="637"/>
      <c r="DD28" s="627">
        <v>54061287</v>
      </c>
      <c r="DE28" s="622"/>
      <c r="DF28" s="622"/>
      <c r="DG28" s="622"/>
      <c r="DH28" s="622"/>
      <c r="DI28" s="622"/>
      <c r="DJ28" s="622"/>
      <c r="DK28" s="623"/>
      <c r="DL28" s="627">
        <v>54061287</v>
      </c>
      <c r="DM28" s="622"/>
      <c r="DN28" s="622"/>
      <c r="DO28" s="622"/>
      <c r="DP28" s="622"/>
      <c r="DQ28" s="622"/>
      <c r="DR28" s="622"/>
      <c r="DS28" s="622"/>
      <c r="DT28" s="622"/>
      <c r="DU28" s="622"/>
      <c r="DV28" s="623"/>
      <c r="DW28" s="624">
        <v>15.2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3430454</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54143219</v>
      </c>
      <c r="CS29" s="634"/>
      <c r="CT29" s="634"/>
      <c r="CU29" s="634"/>
      <c r="CV29" s="634"/>
      <c r="CW29" s="634"/>
      <c r="CX29" s="634"/>
      <c r="CY29" s="635"/>
      <c r="CZ29" s="624">
        <v>7.6</v>
      </c>
      <c r="DA29" s="636"/>
      <c r="DB29" s="636"/>
      <c r="DC29" s="637"/>
      <c r="DD29" s="627">
        <v>54032998</v>
      </c>
      <c r="DE29" s="634"/>
      <c r="DF29" s="634"/>
      <c r="DG29" s="634"/>
      <c r="DH29" s="634"/>
      <c r="DI29" s="634"/>
      <c r="DJ29" s="634"/>
      <c r="DK29" s="635"/>
      <c r="DL29" s="627">
        <v>54032998</v>
      </c>
      <c r="DM29" s="634"/>
      <c r="DN29" s="634"/>
      <c r="DO29" s="634"/>
      <c r="DP29" s="634"/>
      <c r="DQ29" s="634"/>
      <c r="DR29" s="634"/>
      <c r="DS29" s="634"/>
      <c r="DT29" s="634"/>
      <c r="DU29" s="634"/>
      <c r="DV29" s="635"/>
      <c r="DW29" s="624">
        <v>15.2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151767641</v>
      </c>
      <c r="S30" s="622"/>
      <c r="T30" s="622"/>
      <c r="U30" s="622"/>
      <c r="V30" s="622"/>
      <c r="W30" s="622"/>
      <c r="X30" s="622"/>
      <c r="Y30" s="623"/>
      <c r="Z30" s="659">
        <v>20.9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52570770</v>
      </c>
      <c r="CS30" s="622"/>
      <c r="CT30" s="622"/>
      <c r="CU30" s="622"/>
      <c r="CV30" s="622"/>
      <c r="CW30" s="622"/>
      <c r="CX30" s="622"/>
      <c r="CY30" s="623"/>
      <c r="CZ30" s="624">
        <v>7.3</v>
      </c>
      <c r="DA30" s="636"/>
      <c r="DB30" s="636"/>
      <c r="DC30" s="637"/>
      <c r="DD30" s="627">
        <v>52460549</v>
      </c>
      <c r="DE30" s="622"/>
      <c r="DF30" s="622"/>
      <c r="DG30" s="622"/>
      <c r="DH30" s="622"/>
      <c r="DI30" s="622"/>
      <c r="DJ30" s="622"/>
      <c r="DK30" s="623"/>
      <c r="DL30" s="627">
        <v>52460549</v>
      </c>
      <c r="DM30" s="622"/>
      <c r="DN30" s="622"/>
      <c r="DO30" s="622"/>
      <c r="DP30" s="622"/>
      <c r="DQ30" s="622"/>
      <c r="DR30" s="622"/>
      <c r="DS30" s="622"/>
      <c r="DT30" s="622"/>
      <c r="DU30" s="622"/>
      <c r="DV30" s="623"/>
      <c r="DW30" s="624">
        <v>14.8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1572449</v>
      </c>
      <c r="CS31" s="634"/>
      <c r="CT31" s="634"/>
      <c r="CU31" s="634"/>
      <c r="CV31" s="634"/>
      <c r="CW31" s="634"/>
      <c r="CX31" s="634"/>
      <c r="CY31" s="635"/>
      <c r="CZ31" s="624">
        <v>0.2</v>
      </c>
      <c r="DA31" s="636"/>
      <c r="DB31" s="636"/>
      <c r="DC31" s="637"/>
      <c r="DD31" s="627">
        <v>1572449</v>
      </c>
      <c r="DE31" s="634"/>
      <c r="DF31" s="634"/>
      <c r="DG31" s="634"/>
      <c r="DH31" s="634"/>
      <c r="DI31" s="634"/>
      <c r="DJ31" s="634"/>
      <c r="DK31" s="635"/>
      <c r="DL31" s="627">
        <v>1572449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34510031</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99.3</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28289</v>
      </c>
      <c r="CS32" s="622"/>
      <c r="CT32" s="622"/>
      <c r="CU32" s="622"/>
      <c r="CV32" s="622"/>
      <c r="CW32" s="622"/>
      <c r="CX32" s="622"/>
      <c r="CY32" s="623"/>
      <c r="CZ32" s="624">
        <v>0</v>
      </c>
      <c r="DA32" s="636"/>
      <c r="DB32" s="636"/>
      <c r="DC32" s="637"/>
      <c r="DD32" s="627">
        <v>28289</v>
      </c>
      <c r="DE32" s="622"/>
      <c r="DF32" s="622"/>
      <c r="DG32" s="622"/>
      <c r="DH32" s="622"/>
      <c r="DI32" s="622"/>
      <c r="DJ32" s="622"/>
      <c r="DK32" s="623"/>
      <c r="DL32" s="627">
        <v>28289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6817763</v>
      </c>
      <c r="S33" s="622"/>
      <c r="T33" s="622"/>
      <c r="U33" s="622"/>
      <c r="V33" s="622"/>
      <c r="W33" s="622"/>
      <c r="X33" s="622"/>
      <c r="Y33" s="623"/>
      <c r="Z33" s="659">
        <v>0.9</v>
      </c>
      <c r="AA33" s="659"/>
      <c r="AB33" s="659"/>
      <c r="AC33" s="659"/>
      <c r="AD33" s="660">
        <v>451939</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99.3</v>
      </c>
      <c r="BY33" s="606"/>
      <c r="BZ33" s="606"/>
      <c r="CA33" s="606"/>
      <c r="CB33" s="669"/>
      <c r="CD33" s="618" t="s">
        <v>307</v>
      </c>
      <c r="CE33" s="619"/>
      <c r="CF33" s="619"/>
      <c r="CG33" s="619"/>
      <c r="CH33" s="619"/>
      <c r="CI33" s="619"/>
      <c r="CJ33" s="619"/>
      <c r="CK33" s="619"/>
      <c r="CL33" s="619"/>
      <c r="CM33" s="619"/>
      <c r="CN33" s="619"/>
      <c r="CO33" s="619"/>
      <c r="CP33" s="619"/>
      <c r="CQ33" s="620"/>
      <c r="CR33" s="621">
        <v>226534758</v>
      </c>
      <c r="CS33" s="634"/>
      <c r="CT33" s="634"/>
      <c r="CU33" s="634"/>
      <c r="CV33" s="634"/>
      <c r="CW33" s="634"/>
      <c r="CX33" s="634"/>
      <c r="CY33" s="635"/>
      <c r="CZ33" s="624">
        <v>31.6</v>
      </c>
      <c r="DA33" s="636"/>
      <c r="DB33" s="636"/>
      <c r="DC33" s="637"/>
      <c r="DD33" s="627">
        <v>153018149</v>
      </c>
      <c r="DE33" s="634"/>
      <c r="DF33" s="634"/>
      <c r="DG33" s="634"/>
      <c r="DH33" s="634"/>
      <c r="DI33" s="634"/>
      <c r="DJ33" s="634"/>
      <c r="DK33" s="635"/>
      <c r="DL33" s="627">
        <v>119545107</v>
      </c>
      <c r="DM33" s="634"/>
      <c r="DN33" s="634"/>
      <c r="DO33" s="634"/>
      <c r="DP33" s="634"/>
      <c r="DQ33" s="634"/>
      <c r="DR33" s="634"/>
      <c r="DS33" s="634"/>
      <c r="DT33" s="634"/>
      <c r="DU33" s="634"/>
      <c r="DV33" s="635"/>
      <c r="DW33" s="624">
        <v>33.700000000000003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1307641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94829701</v>
      </c>
      <c r="CS34" s="622"/>
      <c r="CT34" s="622"/>
      <c r="CU34" s="622"/>
      <c r="CV34" s="622"/>
      <c r="CW34" s="622"/>
      <c r="CX34" s="622"/>
      <c r="CY34" s="623"/>
      <c r="CZ34" s="624">
        <v>13.2</v>
      </c>
      <c r="DA34" s="636"/>
      <c r="DB34" s="636"/>
      <c r="DC34" s="637"/>
      <c r="DD34" s="627">
        <v>72252016</v>
      </c>
      <c r="DE34" s="622"/>
      <c r="DF34" s="622"/>
      <c r="DG34" s="622"/>
      <c r="DH34" s="622"/>
      <c r="DI34" s="622"/>
      <c r="DJ34" s="622"/>
      <c r="DK34" s="623"/>
      <c r="DL34" s="627">
        <v>70116774</v>
      </c>
      <c r="DM34" s="622"/>
      <c r="DN34" s="622"/>
      <c r="DO34" s="622"/>
      <c r="DP34" s="622"/>
      <c r="DQ34" s="622"/>
      <c r="DR34" s="622"/>
      <c r="DS34" s="622"/>
      <c r="DT34" s="622"/>
      <c r="DU34" s="622"/>
      <c r="DV34" s="623"/>
      <c r="DW34" s="624">
        <v>19.7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8462298</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6013699</v>
      </c>
      <c r="CS35" s="634"/>
      <c r="CT35" s="634"/>
      <c r="CU35" s="634"/>
      <c r="CV35" s="634"/>
      <c r="CW35" s="634"/>
      <c r="CX35" s="634"/>
      <c r="CY35" s="635"/>
      <c r="CZ35" s="624">
        <v>0.8</v>
      </c>
      <c r="DA35" s="636"/>
      <c r="DB35" s="636"/>
      <c r="DC35" s="637"/>
      <c r="DD35" s="627">
        <v>5763333</v>
      </c>
      <c r="DE35" s="634"/>
      <c r="DF35" s="634"/>
      <c r="DG35" s="634"/>
      <c r="DH35" s="634"/>
      <c r="DI35" s="634"/>
      <c r="DJ35" s="634"/>
      <c r="DK35" s="635"/>
      <c r="DL35" s="627">
        <v>5763333</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14778577</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47909651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819085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35828901</v>
      </c>
      <c r="CS36" s="622"/>
      <c r="CT36" s="622"/>
      <c r="CU36" s="622"/>
      <c r="CV36" s="622"/>
      <c r="CW36" s="622"/>
      <c r="CX36" s="622"/>
      <c r="CY36" s="623"/>
      <c r="CZ36" s="624">
        <v>5</v>
      </c>
      <c r="DA36" s="636"/>
      <c r="DB36" s="636"/>
      <c r="DC36" s="637"/>
      <c r="DD36" s="627">
        <v>28582919</v>
      </c>
      <c r="DE36" s="622"/>
      <c r="DF36" s="622"/>
      <c r="DG36" s="622"/>
      <c r="DH36" s="622"/>
      <c r="DI36" s="622"/>
      <c r="DJ36" s="622"/>
      <c r="DK36" s="623"/>
      <c r="DL36" s="627">
        <v>17495765</v>
      </c>
      <c r="DM36" s="622"/>
      <c r="DN36" s="622"/>
      <c r="DO36" s="622"/>
      <c r="DP36" s="622"/>
      <c r="DQ36" s="622"/>
      <c r="DR36" s="622"/>
      <c r="DS36" s="622"/>
      <c r="DT36" s="622"/>
      <c r="DU36" s="622"/>
      <c r="DV36" s="623"/>
      <c r="DW36" s="624">
        <v>4.9000000000000004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43073465</v>
      </c>
      <c r="S37" s="622"/>
      <c r="T37" s="622"/>
      <c r="U37" s="622"/>
      <c r="V37" s="622"/>
      <c r="W37" s="622"/>
      <c r="X37" s="622"/>
      <c r="Y37" s="623"/>
      <c r="Z37" s="659">
        <v>5.9</v>
      </c>
      <c r="AA37" s="659"/>
      <c r="AB37" s="659"/>
      <c r="AC37" s="659"/>
      <c r="AD37" s="660">
        <v>531323</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4860640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-1281161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62631</v>
      </c>
      <c r="CS37" s="634"/>
      <c r="CT37" s="634"/>
      <c r="CU37" s="634"/>
      <c r="CV37" s="634"/>
      <c r="CW37" s="634"/>
      <c r="CX37" s="634"/>
      <c r="CY37" s="635"/>
      <c r="CZ37" s="624">
        <v>0</v>
      </c>
      <c r="DA37" s="636"/>
      <c r="DB37" s="636"/>
      <c r="DC37" s="637"/>
      <c r="DD37" s="627">
        <v>61926</v>
      </c>
      <c r="DE37" s="634"/>
      <c r="DF37" s="634"/>
      <c r="DG37" s="634"/>
      <c r="DH37" s="634"/>
      <c r="DI37" s="634"/>
      <c r="DJ37" s="634"/>
      <c r="DK37" s="635"/>
      <c r="DL37" s="627">
        <v>60839</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80184760</v>
      </c>
      <c r="S38" s="622"/>
      <c r="T38" s="622"/>
      <c r="U38" s="622"/>
      <c r="V38" s="622"/>
      <c r="W38" s="622"/>
      <c r="X38" s="622"/>
      <c r="Y38" s="623"/>
      <c r="Z38" s="659">
        <v>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3787332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142718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39170279</v>
      </c>
      <c r="CS38" s="622"/>
      <c r="CT38" s="622"/>
      <c r="CU38" s="622"/>
      <c r="CV38" s="622"/>
      <c r="CW38" s="622"/>
      <c r="CX38" s="622"/>
      <c r="CY38" s="623"/>
      <c r="CZ38" s="624">
        <v>5.5</v>
      </c>
      <c r="DA38" s="636"/>
      <c r="DB38" s="636"/>
      <c r="DC38" s="637"/>
      <c r="DD38" s="627">
        <v>32890105</v>
      </c>
      <c r="DE38" s="622"/>
      <c r="DF38" s="622"/>
      <c r="DG38" s="622"/>
      <c r="DH38" s="622"/>
      <c r="DI38" s="622"/>
      <c r="DJ38" s="622"/>
      <c r="DK38" s="623"/>
      <c r="DL38" s="627">
        <v>26169235</v>
      </c>
      <c r="DM38" s="622"/>
      <c r="DN38" s="622"/>
      <c r="DO38" s="622"/>
      <c r="DP38" s="622"/>
      <c r="DQ38" s="622"/>
      <c r="DR38" s="622"/>
      <c r="DS38" s="622"/>
      <c r="DT38" s="622"/>
      <c r="DU38" s="622"/>
      <c r="DV38" s="623"/>
      <c r="DW38" s="624">
        <v>7.4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830229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199523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17150998</v>
      </c>
      <c r="CS39" s="634"/>
      <c r="CT39" s="634"/>
      <c r="CU39" s="634"/>
      <c r="CV39" s="634"/>
      <c r="CW39" s="634"/>
      <c r="CX39" s="634"/>
      <c r="CY39" s="635"/>
      <c r="CZ39" s="624">
        <v>2.4</v>
      </c>
      <c r="DA39" s="636"/>
      <c r="DB39" s="636"/>
      <c r="DC39" s="637"/>
      <c r="DD39" s="627">
        <v>13413250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2298060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361326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33541180</v>
      </c>
      <c r="CS40" s="622"/>
      <c r="CT40" s="622"/>
      <c r="CU40" s="622"/>
      <c r="CV40" s="622"/>
      <c r="CW40" s="622"/>
      <c r="CX40" s="622"/>
      <c r="CY40" s="623"/>
      <c r="CZ40" s="624">
        <v>4.7</v>
      </c>
      <c r="DA40" s="636"/>
      <c r="DB40" s="636"/>
      <c r="DC40" s="637"/>
      <c r="DD40" s="627">
        <v>116526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726012093</v>
      </c>
      <c r="S41" s="646"/>
      <c r="T41" s="646"/>
      <c r="U41" s="646"/>
      <c r="V41" s="646"/>
      <c r="W41" s="646"/>
      <c r="X41" s="646"/>
      <c r="Y41" s="649"/>
      <c r="Z41" s="650">
        <v>100</v>
      </c>
      <c r="AA41" s="650"/>
      <c r="AB41" s="650"/>
      <c r="AC41" s="650"/>
      <c r="AD41" s="651">
        <v>352779039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8248642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29821482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113002844</v>
      </c>
      <c r="CS42" s="634"/>
      <c r="CT42" s="634"/>
      <c r="CU42" s="634"/>
      <c r="CV42" s="634"/>
      <c r="CW42" s="634"/>
      <c r="CX42" s="634"/>
      <c r="CY42" s="635"/>
      <c r="CZ42" s="624">
        <v>15.8</v>
      </c>
      <c r="DA42" s="636"/>
      <c r="DB42" s="636"/>
      <c r="DC42" s="637"/>
      <c r="DD42" s="627">
        <v>8028565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1102511</v>
      </c>
      <c r="CS43" s="634"/>
      <c r="CT43" s="634"/>
      <c r="CU43" s="634"/>
      <c r="CV43" s="634"/>
      <c r="CW43" s="634"/>
      <c r="CX43" s="634"/>
      <c r="CY43" s="635"/>
      <c r="CZ43" s="624">
        <v>0.2</v>
      </c>
      <c r="DA43" s="636"/>
      <c r="DB43" s="636"/>
      <c r="DC43" s="637"/>
      <c r="DD43" s="627">
        <v>1102511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113002844</v>
      </c>
      <c r="CS44" s="622"/>
      <c r="CT44" s="622"/>
      <c r="CU44" s="622"/>
      <c r="CV44" s="622"/>
      <c r="CW44" s="622"/>
      <c r="CX44" s="622"/>
      <c r="CY44" s="623"/>
      <c r="CZ44" s="624">
        <v>15.8</v>
      </c>
      <c r="DA44" s="625"/>
      <c r="DB44" s="625"/>
      <c r="DC44" s="626"/>
      <c r="DD44" s="627">
        <v>8028565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62648143</v>
      </c>
      <c r="CS45" s="634"/>
      <c r="CT45" s="634"/>
      <c r="CU45" s="634"/>
      <c r="CV45" s="634"/>
      <c r="CW45" s="634"/>
      <c r="CX45" s="634"/>
      <c r="CY45" s="635"/>
      <c r="CZ45" s="624">
        <v>8.6999999999999993</v>
      </c>
      <c r="DA45" s="636"/>
      <c r="DB45" s="636"/>
      <c r="DC45" s="637"/>
      <c r="DD45" s="627">
        <v>838365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48104668</v>
      </c>
      <c r="CS46" s="622"/>
      <c r="CT46" s="622"/>
      <c r="CU46" s="622"/>
      <c r="CV46" s="622"/>
      <c r="CW46" s="622"/>
      <c r="CX46" s="622"/>
      <c r="CY46" s="623"/>
      <c r="CZ46" s="624">
        <v>6.7</v>
      </c>
      <c r="DA46" s="625"/>
      <c r="DB46" s="625"/>
      <c r="DC46" s="626"/>
      <c r="DD46" s="627">
        <v>7170417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716726634</v>
      </c>
      <c r="CS49" s="606"/>
      <c r="CT49" s="606"/>
      <c r="CU49" s="606"/>
      <c r="CV49" s="606"/>
      <c r="CW49" s="606"/>
      <c r="CX49" s="606"/>
      <c r="CY49" s="607"/>
      <c r="CZ49" s="608">
        <v>100</v>
      </c>
      <c r="DA49" s="609"/>
      <c r="DB49" s="609"/>
      <c r="DC49" s="610"/>
      <c r="DD49" s="611">
        <v>406232973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G5a75VAnuDSrA1njejFMDPz8QnoqYsdAzogPdbdSgxWbi3c5l9B3O4g/bUM0GPwVb9K+aPE3DTwdm2K6TJpcw==" saltValue="CQ0DE7R0Aj5bvkQ/pnaKrw==" spinCount="100000" sheet="1" objects="1" scenarios="1"/>
  <customSheetViews>
    <customSheetView guid="{AB4C3A9F-1055-4211-B266-92822AFE212E}"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725870</v>
      </c>
      <c r="R7" s="1103"/>
      <c r="S7" s="1103"/>
      <c r="T7" s="1103"/>
      <c r="U7" s="1103"/>
      <c r="V7" s="1103">
        <v>716754</v>
      </c>
      <c r="W7" s="1103"/>
      <c r="X7" s="1103"/>
      <c r="Y7" s="1103"/>
      <c r="Z7" s="1103"/>
      <c r="AA7" s="1103">
        <v>9116</v>
      </c>
      <c r="AB7" s="1103"/>
      <c r="AC7" s="1103"/>
      <c r="AD7" s="1103"/>
      <c r="AE7" s="1104"/>
      <c r="AF7" s="1105">
        <v>5477</v>
      </c>
      <c r="AG7" s="1106"/>
      <c r="AH7" s="1106"/>
      <c r="AI7" s="1106"/>
      <c r="AJ7" s="1107"/>
      <c r="AK7" s="1108">
        <v>0</v>
      </c>
      <c r="AL7" s="1109"/>
      <c r="AM7" s="1109"/>
      <c r="AN7" s="1109"/>
      <c r="AO7" s="1109"/>
      <c r="AP7" s="1109">
        <v>511703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566</v>
      </c>
      <c r="BT7" s="1100"/>
      <c r="BU7" s="1100"/>
      <c r="BV7" s="1100"/>
      <c r="BW7" s="1100"/>
      <c r="BX7" s="1100"/>
      <c r="BY7" s="1100"/>
      <c r="BZ7" s="1100"/>
      <c r="CA7" s="1100"/>
      <c r="CB7" s="1100"/>
      <c r="CC7" s="1100"/>
      <c r="CD7" s="1100"/>
      <c r="CE7" s="1100"/>
      <c r="CF7" s="1100"/>
      <c r="CG7" s="1112"/>
      <c r="CH7" s="1096">
        <v>10</v>
      </c>
      <c r="CI7" s="1097"/>
      <c r="CJ7" s="1097"/>
      <c r="CK7" s="1097"/>
      <c r="CL7" s="1098"/>
      <c r="CM7" s="1096">
        <v>252</v>
      </c>
      <c r="CN7" s="1097"/>
      <c r="CO7" s="1097"/>
      <c r="CP7" s="1097"/>
      <c r="CQ7" s="1098"/>
      <c r="CR7" s="1096">
        <v>200</v>
      </c>
      <c r="CS7" s="1097"/>
      <c r="CT7" s="1097"/>
      <c r="CU7" s="1097"/>
      <c r="CV7" s="1098"/>
      <c r="CW7" s="1096">
        <v>63</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134</v>
      </c>
      <c r="R8" s="1039"/>
      <c r="S8" s="1039"/>
      <c r="T8" s="1039"/>
      <c r="U8" s="1039"/>
      <c r="V8" s="1039">
        <v>105</v>
      </c>
      <c r="W8" s="1039"/>
      <c r="X8" s="1039"/>
      <c r="Y8" s="1039"/>
      <c r="Z8" s="1039"/>
      <c r="AA8" s="1039">
        <v>29</v>
      </c>
      <c r="AB8" s="1039"/>
      <c r="AC8" s="1039"/>
      <c r="AD8" s="1039"/>
      <c r="AE8" s="1040"/>
      <c r="AF8" s="1035" t="s">
        <v>122</v>
      </c>
      <c r="AG8" s="1036"/>
      <c r="AH8" s="1036"/>
      <c r="AI8" s="1036"/>
      <c r="AJ8" s="1037"/>
      <c r="AK8" s="1080">
        <v>3</v>
      </c>
      <c r="AL8" s="1081"/>
      <c r="AM8" s="1081"/>
      <c r="AN8" s="1081"/>
      <c r="AO8" s="1081"/>
      <c r="AP8" s="1081">
        <v>167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567</v>
      </c>
      <c r="BT8" s="993"/>
      <c r="BU8" s="993"/>
      <c r="BV8" s="993"/>
      <c r="BW8" s="993"/>
      <c r="BX8" s="993"/>
      <c r="BY8" s="993"/>
      <c r="BZ8" s="993"/>
      <c r="CA8" s="993"/>
      <c r="CB8" s="993"/>
      <c r="CC8" s="993"/>
      <c r="CD8" s="993"/>
      <c r="CE8" s="993"/>
      <c r="CF8" s="993"/>
      <c r="CG8" s="1014"/>
      <c r="CH8" s="989">
        <v>-93</v>
      </c>
      <c r="CI8" s="990"/>
      <c r="CJ8" s="990"/>
      <c r="CK8" s="990"/>
      <c r="CL8" s="991"/>
      <c r="CM8" s="989">
        <v>288</v>
      </c>
      <c r="CN8" s="990"/>
      <c r="CO8" s="990"/>
      <c r="CP8" s="990"/>
      <c r="CQ8" s="991"/>
      <c r="CR8" s="989">
        <v>165</v>
      </c>
      <c r="CS8" s="990"/>
      <c r="CT8" s="990"/>
      <c r="CU8" s="990"/>
      <c r="CV8" s="991"/>
      <c r="CW8" s="989">
        <v>0</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741</v>
      </c>
      <c r="R9" s="1039"/>
      <c r="S9" s="1039"/>
      <c r="T9" s="1039"/>
      <c r="U9" s="1039"/>
      <c r="V9" s="1039">
        <v>662</v>
      </c>
      <c r="W9" s="1039"/>
      <c r="X9" s="1039"/>
      <c r="Y9" s="1039"/>
      <c r="Z9" s="1039"/>
      <c r="AA9" s="1039">
        <v>79</v>
      </c>
      <c r="AB9" s="1039"/>
      <c r="AC9" s="1039"/>
      <c r="AD9" s="1039"/>
      <c r="AE9" s="1040"/>
      <c r="AF9" s="1035" t="s">
        <v>122</v>
      </c>
      <c r="AG9" s="1036"/>
      <c r="AH9" s="1036"/>
      <c r="AI9" s="1036"/>
      <c r="AJ9" s="1037"/>
      <c r="AK9" s="1080">
        <v>669</v>
      </c>
      <c r="AL9" s="1081"/>
      <c r="AM9" s="1081"/>
      <c r="AN9" s="1081"/>
      <c r="AO9" s="1081"/>
      <c r="AP9" s="1081">
        <v>1531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568</v>
      </c>
      <c r="BT9" s="993"/>
      <c r="BU9" s="993"/>
      <c r="BV9" s="993"/>
      <c r="BW9" s="993"/>
      <c r="BX9" s="993"/>
      <c r="BY9" s="993"/>
      <c r="BZ9" s="993"/>
      <c r="CA9" s="993"/>
      <c r="CB9" s="993"/>
      <c r="CC9" s="993"/>
      <c r="CD9" s="993"/>
      <c r="CE9" s="993"/>
      <c r="CF9" s="993"/>
      <c r="CG9" s="1014"/>
      <c r="CH9" s="989">
        <v>9</v>
      </c>
      <c r="CI9" s="990"/>
      <c r="CJ9" s="990"/>
      <c r="CK9" s="990"/>
      <c r="CL9" s="991"/>
      <c r="CM9" s="989">
        <v>466</v>
      </c>
      <c r="CN9" s="990"/>
      <c r="CO9" s="990"/>
      <c r="CP9" s="990"/>
      <c r="CQ9" s="991"/>
      <c r="CR9" s="989">
        <v>30</v>
      </c>
      <c r="CS9" s="990"/>
      <c r="CT9" s="990"/>
      <c r="CU9" s="990"/>
      <c r="CV9" s="991"/>
      <c r="CW9" s="989">
        <v>0</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368</v>
      </c>
      <c r="R10" s="1039"/>
      <c r="S10" s="1039"/>
      <c r="T10" s="1039"/>
      <c r="U10" s="1039"/>
      <c r="V10" s="1039">
        <v>368</v>
      </c>
      <c r="W10" s="1039"/>
      <c r="X10" s="1039"/>
      <c r="Y10" s="1039"/>
      <c r="Z10" s="1039"/>
      <c r="AA10" s="1039">
        <v>0</v>
      </c>
      <c r="AB10" s="1039"/>
      <c r="AC10" s="1039"/>
      <c r="AD10" s="1039"/>
      <c r="AE10" s="1040"/>
      <c r="AF10" s="1035" t="s">
        <v>122</v>
      </c>
      <c r="AG10" s="1036"/>
      <c r="AH10" s="1036"/>
      <c r="AI10" s="1036"/>
      <c r="AJ10" s="1037"/>
      <c r="AK10" s="1080">
        <v>295</v>
      </c>
      <c r="AL10" s="1081"/>
      <c r="AM10" s="1081"/>
      <c r="AN10" s="1081"/>
      <c r="AO10" s="1081"/>
      <c r="AP10" s="1081">
        <v>692</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569</v>
      </c>
      <c r="BT10" s="993"/>
      <c r="BU10" s="993"/>
      <c r="BV10" s="993"/>
      <c r="BW10" s="993"/>
      <c r="BX10" s="993"/>
      <c r="BY10" s="993"/>
      <c r="BZ10" s="993"/>
      <c r="CA10" s="993"/>
      <c r="CB10" s="993"/>
      <c r="CC10" s="993"/>
      <c r="CD10" s="993"/>
      <c r="CE10" s="993"/>
      <c r="CF10" s="993"/>
      <c r="CG10" s="1014"/>
      <c r="CH10" s="989">
        <v>-1</v>
      </c>
      <c r="CI10" s="990"/>
      <c r="CJ10" s="990"/>
      <c r="CK10" s="990"/>
      <c r="CL10" s="991"/>
      <c r="CM10" s="989">
        <v>258</v>
      </c>
      <c r="CN10" s="990"/>
      <c r="CO10" s="990"/>
      <c r="CP10" s="990"/>
      <c r="CQ10" s="991"/>
      <c r="CR10" s="989">
        <v>200</v>
      </c>
      <c r="CS10" s="990"/>
      <c r="CT10" s="990"/>
      <c r="CU10" s="990"/>
      <c r="CV10" s="991"/>
      <c r="CW10" s="989">
        <v>359</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c r="DW10" s="993"/>
      <c r="DX10" s="993"/>
      <c r="DY10" s="993"/>
      <c r="DZ10" s="994"/>
      <c r="EA10" s="222"/>
    </row>
    <row r="11" spans="1:131" s="223" customFormat="1" ht="26.25" customHeight="1" x14ac:dyDescent="0.2">
      <c r="A11" s="226">
        <v>5</v>
      </c>
      <c r="B11" s="1030" t="s">
        <v>378</v>
      </c>
      <c r="C11" s="1031"/>
      <c r="D11" s="1031"/>
      <c r="E11" s="1031"/>
      <c r="F11" s="1031"/>
      <c r="G11" s="1031"/>
      <c r="H11" s="1031"/>
      <c r="I11" s="1031"/>
      <c r="J11" s="1031"/>
      <c r="K11" s="1031"/>
      <c r="L11" s="1031"/>
      <c r="M11" s="1031"/>
      <c r="N11" s="1031"/>
      <c r="O11" s="1031"/>
      <c r="P11" s="1032"/>
      <c r="Q11" s="1038">
        <v>88029</v>
      </c>
      <c r="R11" s="1039"/>
      <c r="S11" s="1039"/>
      <c r="T11" s="1039"/>
      <c r="U11" s="1039"/>
      <c r="V11" s="1039">
        <v>88029</v>
      </c>
      <c r="W11" s="1039"/>
      <c r="X11" s="1039"/>
      <c r="Y11" s="1039"/>
      <c r="Z11" s="1039"/>
      <c r="AA11" s="1039">
        <v>0</v>
      </c>
      <c r="AB11" s="1039"/>
      <c r="AC11" s="1039"/>
      <c r="AD11" s="1039"/>
      <c r="AE11" s="1040"/>
      <c r="AF11" s="1035" t="s">
        <v>122</v>
      </c>
      <c r="AG11" s="1036"/>
      <c r="AH11" s="1036"/>
      <c r="AI11" s="1036"/>
      <c r="AJ11" s="1037"/>
      <c r="AK11" s="1080">
        <v>78471</v>
      </c>
      <c r="AL11" s="1081"/>
      <c r="AM11" s="1081"/>
      <c r="AN11" s="1081"/>
      <c r="AO11" s="1081"/>
      <c r="AP11" s="1081">
        <v>0</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570</v>
      </c>
      <c r="BT11" s="993"/>
      <c r="BU11" s="993"/>
      <c r="BV11" s="993"/>
      <c r="BW11" s="993"/>
      <c r="BX11" s="993"/>
      <c r="BY11" s="993"/>
      <c r="BZ11" s="993"/>
      <c r="CA11" s="993"/>
      <c r="CB11" s="993"/>
      <c r="CC11" s="993"/>
      <c r="CD11" s="993"/>
      <c r="CE11" s="993"/>
      <c r="CF11" s="993"/>
      <c r="CG11" s="1014"/>
      <c r="CH11" s="989">
        <v>-2</v>
      </c>
      <c r="CI11" s="990"/>
      <c r="CJ11" s="990"/>
      <c r="CK11" s="990"/>
      <c r="CL11" s="991"/>
      <c r="CM11" s="989">
        <v>194</v>
      </c>
      <c r="CN11" s="990"/>
      <c r="CO11" s="990"/>
      <c r="CP11" s="990"/>
      <c r="CQ11" s="991"/>
      <c r="CR11" s="989">
        <v>124</v>
      </c>
      <c r="CS11" s="990"/>
      <c r="CT11" s="990"/>
      <c r="CU11" s="990"/>
      <c r="CV11" s="991"/>
      <c r="CW11" s="989">
        <v>427</v>
      </c>
      <c r="CX11" s="990"/>
      <c r="CY11" s="990"/>
      <c r="CZ11" s="990"/>
      <c r="DA11" s="991"/>
      <c r="DB11" s="989">
        <v>0</v>
      </c>
      <c r="DC11" s="990"/>
      <c r="DD11" s="990"/>
      <c r="DE11" s="990"/>
      <c r="DF11" s="991"/>
      <c r="DG11" s="989">
        <v>0</v>
      </c>
      <c r="DH11" s="990"/>
      <c r="DI11" s="990"/>
      <c r="DJ11" s="990"/>
      <c r="DK11" s="991"/>
      <c r="DL11" s="989">
        <v>0</v>
      </c>
      <c r="DM11" s="990"/>
      <c r="DN11" s="990"/>
      <c r="DO11" s="990"/>
      <c r="DP11" s="991"/>
      <c r="DQ11" s="989">
        <v>0</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571</v>
      </c>
      <c r="BT12" s="993"/>
      <c r="BU12" s="993"/>
      <c r="BV12" s="993"/>
      <c r="BW12" s="993"/>
      <c r="BX12" s="993"/>
      <c r="BY12" s="993"/>
      <c r="BZ12" s="993"/>
      <c r="CA12" s="993"/>
      <c r="CB12" s="993"/>
      <c r="CC12" s="993"/>
      <c r="CD12" s="993"/>
      <c r="CE12" s="993"/>
      <c r="CF12" s="993"/>
      <c r="CG12" s="1014"/>
      <c r="CH12" s="989">
        <v>-55.718069</v>
      </c>
      <c r="CI12" s="990"/>
      <c r="CJ12" s="990"/>
      <c r="CK12" s="990"/>
      <c r="CL12" s="991"/>
      <c r="CM12" s="989">
        <v>406.13332400000002</v>
      </c>
      <c r="CN12" s="990"/>
      <c r="CO12" s="990"/>
      <c r="CP12" s="990"/>
      <c r="CQ12" s="991"/>
      <c r="CR12" s="989">
        <v>28</v>
      </c>
      <c r="CS12" s="990"/>
      <c r="CT12" s="990"/>
      <c r="CU12" s="990"/>
      <c r="CV12" s="991"/>
      <c r="CW12" s="989">
        <v>2.6762000000000001</v>
      </c>
      <c r="CX12" s="990"/>
      <c r="CY12" s="990"/>
      <c r="CZ12" s="990"/>
      <c r="DA12" s="991"/>
      <c r="DB12" s="989">
        <v>0</v>
      </c>
      <c r="DC12" s="990"/>
      <c r="DD12" s="990"/>
      <c r="DE12" s="990"/>
      <c r="DF12" s="991"/>
      <c r="DG12" s="989">
        <v>0</v>
      </c>
      <c r="DH12" s="990"/>
      <c r="DI12" s="990"/>
      <c r="DJ12" s="990"/>
      <c r="DK12" s="991"/>
      <c r="DL12" s="989">
        <v>0</v>
      </c>
      <c r="DM12" s="990"/>
      <c r="DN12" s="990"/>
      <c r="DO12" s="990"/>
      <c r="DP12" s="991"/>
      <c r="DQ12" s="989">
        <v>0</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572</v>
      </c>
      <c r="BT13" s="993"/>
      <c r="BU13" s="993"/>
      <c r="BV13" s="993"/>
      <c r="BW13" s="993"/>
      <c r="BX13" s="993"/>
      <c r="BY13" s="993"/>
      <c r="BZ13" s="993"/>
      <c r="CA13" s="993"/>
      <c r="CB13" s="993"/>
      <c r="CC13" s="993"/>
      <c r="CD13" s="993"/>
      <c r="CE13" s="993"/>
      <c r="CF13" s="993"/>
      <c r="CG13" s="1014"/>
      <c r="CH13" s="989">
        <v>-28</v>
      </c>
      <c r="CI13" s="990"/>
      <c r="CJ13" s="990"/>
      <c r="CK13" s="990"/>
      <c r="CL13" s="991"/>
      <c r="CM13" s="989">
        <v>6134</v>
      </c>
      <c r="CN13" s="990"/>
      <c r="CO13" s="990"/>
      <c r="CP13" s="990"/>
      <c r="CQ13" s="991"/>
      <c r="CR13" s="989">
        <v>25</v>
      </c>
      <c r="CS13" s="990"/>
      <c r="CT13" s="990"/>
      <c r="CU13" s="990"/>
      <c r="CV13" s="991"/>
      <c r="CW13" s="989">
        <v>0</v>
      </c>
      <c r="CX13" s="990"/>
      <c r="CY13" s="990"/>
      <c r="CZ13" s="990"/>
      <c r="DA13" s="991"/>
      <c r="DB13" s="989">
        <v>0</v>
      </c>
      <c r="DC13" s="990"/>
      <c r="DD13" s="990"/>
      <c r="DE13" s="990"/>
      <c r="DF13" s="991"/>
      <c r="DG13" s="989">
        <v>0</v>
      </c>
      <c r="DH13" s="990"/>
      <c r="DI13" s="990"/>
      <c r="DJ13" s="990"/>
      <c r="DK13" s="991"/>
      <c r="DL13" s="989">
        <v>0</v>
      </c>
      <c r="DM13" s="990"/>
      <c r="DN13" s="990"/>
      <c r="DO13" s="990"/>
      <c r="DP13" s="991"/>
      <c r="DQ13" s="989">
        <v>0</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573</v>
      </c>
      <c r="BT14" s="993"/>
      <c r="BU14" s="993"/>
      <c r="BV14" s="993"/>
      <c r="BW14" s="993"/>
      <c r="BX14" s="993"/>
      <c r="BY14" s="993"/>
      <c r="BZ14" s="993"/>
      <c r="CA14" s="993"/>
      <c r="CB14" s="993"/>
      <c r="CC14" s="993"/>
      <c r="CD14" s="993"/>
      <c r="CE14" s="993"/>
      <c r="CF14" s="993"/>
      <c r="CG14" s="1014"/>
      <c r="CH14" s="989">
        <v>1</v>
      </c>
      <c r="CI14" s="990"/>
      <c r="CJ14" s="990"/>
      <c r="CK14" s="990"/>
      <c r="CL14" s="991"/>
      <c r="CM14" s="989">
        <v>642</v>
      </c>
      <c r="CN14" s="990"/>
      <c r="CO14" s="990"/>
      <c r="CP14" s="990"/>
      <c r="CQ14" s="991"/>
      <c r="CR14" s="989">
        <v>66</v>
      </c>
      <c r="CS14" s="990"/>
      <c r="CT14" s="990"/>
      <c r="CU14" s="990"/>
      <c r="CV14" s="991"/>
      <c r="CW14" s="989">
        <v>0</v>
      </c>
      <c r="CX14" s="990"/>
      <c r="CY14" s="990"/>
      <c r="CZ14" s="990"/>
      <c r="DA14" s="991"/>
      <c r="DB14" s="989">
        <v>0</v>
      </c>
      <c r="DC14" s="990"/>
      <c r="DD14" s="990"/>
      <c r="DE14" s="990"/>
      <c r="DF14" s="991"/>
      <c r="DG14" s="989">
        <v>0</v>
      </c>
      <c r="DH14" s="990"/>
      <c r="DI14" s="990"/>
      <c r="DJ14" s="990"/>
      <c r="DK14" s="991"/>
      <c r="DL14" s="989">
        <v>0</v>
      </c>
      <c r="DM14" s="990"/>
      <c r="DN14" s="990"/>
      <c r="DO14" s="990"/>
      <c r="DP14" s="991"/>
      <c r="DQ14" s="989">
        <v>0</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574</v>
      </c>
      <c r="BT15" s="993"/>
      <c r="BU15" s="993"/>
      <c r="BV15" s="993"/>
      <c r="BW15" s="993"/>
      <c r="BX15" s="993"/>
      <c r="BY15" s="993"/>
      <c r="BZ15" s="993"/>
      <c r="CA15" s="993"/>
      <c r="CB15" s="993"/>
      <c r="CC15" s="993"/>
      <c r="CD15" s="993"/>
      <c r="CE15" s="993"/>
      <c r="CF15" s="993"/>
      <c r="CG15" s="1014"/>
      <c r="CH15" s="989">
        <v>142</v>
      </c>
      <c r="CI15" s="990"/>
      <c r="CJ15" s="990"/>
      <c r="CK15" s="990"/>
      <c r="CL15" s="991"/>
      <c r="CM15" s="989">
        <v>1086</v>
      </c>
      <c r="CN15" s="990"/>
      <c r="CO15" s="990"/>
      <c r="CP15" s="990"/>
      <c r="CQ15" s="991"/>
      <c r="CR15" s="989">
        <v>500</v>
      </c>
      <c r="CS15" s="990"/>
      <c r="CT15" s="990"/>
      <c r="CU15" s="990"/>
      <c r="CV15" s="991"/>
      <c r="CW15" s="989">
        <v>0</v>
      </c>
      <c r="CX15" s="990"/>
      <c r="CY15" s="990"/>
      <c r="CZ15" s="990"/>
      <c r="DA15" s="991"/>
      <c r="DB15" s="989">
        <v>1300</v>
      </c>
      <c r="DC15" s="990"/>
      <c r="DD15" s="990"/>
      <c r="DE15" s="990"/>
      <c r="DF15" s="991"/>
      <c r="DG15" s="989">
        <v>0</v>
      </c>
      <c r="DH15" s="990"/>
      <c r="DI15" s="990"/>
      <c r="DJ15" s="990"/>
      <c r="DK15" s="991"/>
      <c r="DL15" s="989">
        <v>0</v>
      </c>
      <c r="DM15" s="990"/>
      <c r="DN15" s="990"/>
      <c r="DO15" s="990"/>
      <c r="DP15" s="991"/>
      <c r="DQ15" s="989">
        <v>0</v>
      </c>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575</v>
      </c>
      <c r="BT16" s="993"/>
      <c r="BU16" s="993"/>
      <c r="BV16" s="993"/>
      <c r="BW16" s="993"/>
      <c r="BX16" s="993"/>
      <c r="BY16" s="993"/>
      <c r="BZ16" s="993"/>
      <c r="CA16" s="993"/>
      <c r="CB16" s="993"/>
      <c r="CC16" s="993"/>
      <c r="CD16" s="993"/>
      <c r="CE16" s="993"/>
      <c r="CF16" s="993"/>
      <c r="CG16" s="1014"/>
      <c r="CH16" s="989">
        <v>70</v>
      </c>
      <c r="CI16" s="990"/>
      <c r="CJ16" s="990"/>
      <c r="CK16" s="990"/>
      <c r="CL16" s="991"/>
      <c r="CM16" s="989">
        <v>972</v>
      </c>
      <c r="CN16" s="990"/>
      <c r="CO16" s="990"/>
      <c r="CP16" s="990"/>
      <c r="CQ16" s="991"/>
      <c r="CR16" s="989">
        <v>500</v>
      </c>
      <c r="CS16" s="990"/>
      <c r="CT16" s="990"/>
      <c r="CU16" s="990"/>
      <c r="CV16" s="991"/>
      <c r="CW16" s="989">
        <v>0</v>
      </c>
      <c r="CX16" s="990"/>
      <c r="CY16" s="990"/>
      <c r="CZ16" s="990"/>
      <c r="DA16" s="991"/>
      <c r="DB16" s="989">
        <v>250</v>
      </c>
      <c r="DC16" s="990"/>
      <c r="DD16" s="990"/>
      <c r="DE16" s="990"/>
      <c r="DF16" s="991"/>
      <c r="DG16" s="989">
        <v>0</v>
      </c>
      <c r="DH16" s="990"/>
      <c r="DI16" s="990"/>
      <c r="DJ16" s="990"/>
      <c r="DK16" s="991"/>
      <c r="DL16" s="989">
        <v>0</v>
      </c>
      <c r="DM16" s="990"/>
      <c r="DN16" s="990"/>
      <c r="DO16" s="990"/>
      <c r="DP16" s="991"/>
      <c r="DQ16" s="989">
        <v>0</v>
      </c>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576</v>
      </c>
      <c r="BT17" s="993"/>
      <c r="BU17" s="993"/>
      <c r="BV17" s="993"/>
      <c r="BW17" s="993"/>
      <c r="BX17" s="993"/>
      <c r="BY17" s="993"/>
      <c r="BZ17" s="993"/>
      <c r="CA17" s="993"/>
      <c r="CB17" s="993"/>
      <c r="CC17" s="993"/>
      <c r="CD17" s="993"/>
      <c r="CE17" s="993"/>
      <c r="CF17" s="993"/>
      <c r="CG17" s="1014"/>
      <c r="CH17" s="989">
        <v>2.0889199999999999</v>
      </c>
      <c r="CI17" s="990"/>
      <c r="CJ17" s="990"/>
      <c r="CK17" s="990"/>
      <c r="CL17" s="991"/>
      <c r="CM17" s="989">
        <v>16.344726999999999</v>
      </c>
      <c r="CN17" s="990"/>
      <c r="CO17" s="990"/>
      <c r="CP17" s="990"/>
      <c r="CQ17" s="991"/>
      <c r="CR17" s="989">
        <v>10</v>
      </c>
      <c r="CS17" s="990"/>
      <c r="CT17" s="990"/>
      <c r="CU17" s="990"/>
      <c r="CV17" s="991"/>
      <c r="CW17" s="989">
        <v>115.05800000000001</v>
      </c>
      <c r="CX17" s="990"/>
      <c r="CY17" s="990"/>
      <c r="CZ17" s="990"/>
      <c r="DA17" s="991"/>
      <c r="DB17" s="989">
        <v>0</v>
      </c>
      <c r="DC17" s="990"/>
      <c r="DD17" s="990"/>
      <c r="DE17" s="990"/>
      <c r="DF17" s="991"/>
      <c r="DG17" s="989">
        <v>0</v>
      </c>
      <c r="DH17" s="990"/>
      <c r="DI17" s="990"/>
      <c r="DJ17" s="990"/>
      <c r="DK17" s="991"/>
      <c r="DL17" s="989">
        <v>0</v>
      </c>
      <c r="DM17" s="990"/>
      <c r="DN17" s="990"/>
      <c r="DO17" s="990"/>
      <c r="DP17" s="991"/>
      <c r="DQ17" s="989">
        <v>0</v>
      </c>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t="s">
        <v>565</v>
      </c>
      <c r="BS18" s="992" t="s">
        <v>577</v>
      </c>
      <c r="BT18" s="993"/>
      <c r="BU18" s="993"/>
      <c r="BV18" s="993"/>
      <c r="BW18" s="993"/>
      <c r="BX18" s="993"/>
      <c r="BY18" s="993"/>
      <c r="BZ18" s="993"/>
      <c r="CA18" s="993"/>
      <c r="CB18" s="993"/>
      <c r="CC18" s="993"/>
      <c r="CD18" s="993"/>
      <c r="CE18" s="993"/>
      <c r="CF18" s="993"/>
      <c r="CG18" s="1014"/>
      <c r="CH18" s="989">
        <v>3263</v>
      </c>
      <c r="CI18" s="990"/>
      <c r="CJ18" s="990"/>
      <c r="CK18" s="990"/>
      <c r="CL18" s="991"/>
      <c r="CM18" s="989">
        <v>30087</v>
      </c>
      <c r="CN18" s="990"/>
      <c r="CO18" s="990"/>
      <c r="CP18" s="990"/>
      <c r="CQ18" s="991"/>
      <c r="CR18" s="989">
        <v>8371</v>
      </c>
      <c r="CS18" s="990"/>
      <c r="CT18" s="990"/>
      <c r="CU18" s="990"/>
      <c r="CV18" s="991"/>
      <c r="CW18" s="989">
        <v>0</v>
      </c>
      <c r="CX18" s="990"/>
      <c r="CY18" s="990"/>
      <c r="CZ18" s="990"/>
      <c r="DA18" s="991"/>
      <c r="DB18" s="989">
        <v>260</v>
      </c>
      <c r="DC18" s="990"/>
      <c r="DD18" s="990"/>
      <c r="DE18" s="990"/>
      <c r="DF18" s="991"/>
      <c r="DG18" s="989">
        <v>0</v>
      </c>
      <c r="DH18" s="990"/>
      <c r="DI18" s="990"/>
      <c r="DJ18" s="990"/>
      <c r="DK18" s="991"/>
      <c r="DL18" s="989">
        <v>0</v>
      </c>
      <c r="DM18" s="990"/>
      <c r="DN18" s="990"/>
      <c r="DO18" s="990"/>
      <c r="DP18" s="991"/>
      <c r="DQ18" s="989">
        <v>0</v>
      </c>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t="s">
        <v>565</v>
      </c>
      <c r="BS19" s="992" t="s">
        <v>578</v>
      </c>
      <c r="BT19" s="993"/>
      <c r="BU19" s="993"/>
      <c r="BV19" s="993"/>
      <c r="BW19" s="993"/>
      <c r="BX19" s="993"/>
      <c r="BY19" s="993"/>
      <c r="BZ19" s="993"/>
      <c r="CA19" s="993"/>
      <c r="CB19" s="993"/>
      <c r="CC19" s="993"/>
      <c r="CD19" s="993"/>
      <c r="CE19" s="993"/>
      <c r="CF19" s="993"/>
      <c r="CG19" s="1014"/>
      <c r="CH19" s="989">
        <v>139.27631600000001</v>
      </c>
      <c r="CI19" s="990"/>
      <c r="CJ19" s="990"/>
      <c r="CK19" s="990"/>
      <c r="CL19" s="991"/>
      <c r="CM19" s="989">
        <v>0.1</v>
      </c>
      <c r="CN19" s="990"/>
      <c r="CO19" s="990"/>
      <c r="CP19" s="990"/>
      <c r="CQ19" s="991"/>
      <c r="CR19" s="989">
        <v>0</v>
      </c>
      <c r="CS19" s="990"/>
      <c r="CT19" s="990"/>
      <c r="CU19" s="990"/>
      <c r="CV19" s="991"/>
      <c r="CW19" s="989">
        <v>248.810348</v>
      </c>
      <c r="CX19" s="990"/>
      <c r="CY19" s="990"/>
      <c r="CZ19" s="990"/>
      <c r="DA19" s="991"/>
      <c r="DB19" s="989">
        <v>0</v>
      </c>
      <c r="DC19" s="990"/>
      <c r="DD19" s="990"/>
      <c r="DE19" s="990"/>
      <c r="DF19" s="991"/>
      <c r="DG19" s="989">
        <v>0</v>
      </c>
      <c r="DH19" s="990"/>
      <c r="DI19" s="990"/>
      <c r="DJ19" s="990"/>
      <c r="DK19" s="991"/>
      <c r="DL19" s="989">
        <v>0</v>
      </c>
      <c r="DM19" s="990"/>
      <c r="DN19" s="990"/>
      <c r="DO19" s="990"/>
      <c r="DP19" s="991"/>
      <c r="DQ19" s="989">
        <v>0</v>
      </c>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t="s">
        <v>565</v>
      </c>
      <c r="BS20" s="992" t="s">
        <v>579</v>
      </c>
      <c r="BT20" s="993"/>
      <c r="BU20" s="993"/>
      <c r="BV20" s="993"/>
      <c r="BW20" s="993"/>
      <c r="BX20" s="993"/>
      <c r="BY20" s="993"/>
      <c r="BZ20" s="993"/>
      <c r="CA20" s="993"/>
      <c r="CB20" s="993"/>
      <c r="CC20" s="993"/>
      <c r="CD20" s="993"/>
      <c r="CE20" s="993"/>
      <c r="CF20" s="993"/>
      <c r="CG20" s="1014"/>
      <c r="CH20" s="989">
        <v>131.98611500000001</v>
      </c>
      <c r="CI20" s="990"/>
      <c r="CJ20" s="990"/>
      <c r="CK20" s="990"/>
      <c r="CL20" s="991"/>
      <c r="CM20" s="989">
        <v>0.1</v>
      </c>
      <c r="CN20" s="990"/>
      <c r="CO20" s="990"/>
      <c r="CP20" s="990"/>
      <c r="CQ20" s="991"/>
      <c r="CR20" s="989">
        <v>0</v>
      </c>
      <c r="CS20" s="990"/>
      <c r="CT20" s="990"/>
      <c r="CU20" s="990"/>
      <c r="CV20" s="991"/>
      <c r="CW20" s="989">
        <v>30.669</v>
      </c>
      <c r="CX20" s="990"/>
      <c r="CY20" s="990"/>
      <c r="CZ20" s="990"/>
      <c r="DA20" s="991"/>
      <c r="DB20" s="989">
        <v>0</v>
      </c>
      <c r="DC20" s="990"/>
      <c r="DD20" s="990"/>
      <c r="DE20" s="990"/>
      <c r="DF20" s="991"/>
      <c r="DG20" s="989">
        <v>0</v>
      </c>
      <c r="DH20" s="990"/>
      <c r="DI20" s="990"/>
      <c r="DJ20" s="990"/>
      <c r="DK20" s="991"/>
      <c r="DL20" s="989">
        <v>0</v>
      </c>
      <c r="DM20" s="990"/>
      <c r="DN20" s="990"/>
      <c r="DO20" s="990"/>
      <c r="DP20" s="991"/>
      <c r="DQ20" s="989">
        <v>0</v>
      </c>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t="s">
        <v>565</v>
      </c>
      <c r="BS21" s="992" t="s">
        <v>580</v>
      </c>
      <c r="BT21" s="993"/>
      <c r="BU21" s="993"/>
      <c r="BV21" s="993"/>
      <c r="BW21" s="993"/>
      <c r="BX21" s="993"/>
      <c r="BY21" s="993"/>
      <c r="BZ21" s="993"/>
      <c r="CA21" s="993"/>
      <c r="CB21" s="993"/>
      <c r="CC21" s="993"/>
      <c r="CD21" s="993"/>
      <c r="CE21" s="993"/>
      <c r="CF21" s="993"/>
      <c r="CG21" s="1014"/>
      <c r="CH21" s="989">
        <v>107.371685</v>
      </c>
      <c r="CI21" s="990"/>
      <c r="CJ21" s="990"/>
      <c r="CK21" s="990"/>
      <c r="CL21" s="991"/>
      <c r="CM21" s="989">
        <v>0.1</v>
      </c>
      <c r="CN21" s="990"/>
      <c r="CO21" s="990"/>
      <c r="CP21" s="990"/>
      <c r="CQ21" s="991"/>
      <c r="CR21" s="989">
        <v>0</v>
      </c>
      <c r="CS21" s="990"/>
      <c r="CT21" s="990"/>
      <c r="CU21" s="990"/>
      <c r="CV21" s="991"/>
      <c r="CW21" s="989">
        <v>110.770859</v>
      </c>
      <c r="CX21" s="990"/>
      <c r="CY21" s="990"/>
      <c r="CZ21" s="990"/>
      <c r="DA21" s="991"/>
      <c r="DB21" s="989">
        <v>0</v>
      </c>
      <c r="DC21" s="990"/>
      <c r="DD21" s="990"/>
      <c r="DE21" s="990"/>
      <c r="DF21" s="991"/>
      <c r="DG21" s="989">
        <v>0</v>
      </c>
      <c r="DH21" s="990"/>
      <c r="DI21" s="990"/>
      <c r="DJ21" s="990"/>
      <c r="DK21" s="991"/>
      <c r="DL21" s="989">
        <v>174.16644199999999</v>
      </c>
      <c r="DM21" s="990"/>
      <c r="DN21" s="990"/>
      <c r="DO21" s="990"/>
      <c r="DP21" s="991"/>
      <c r="DQ21" s="989">
        <v>0</v>
      </c>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t="s">
        <v>565</v>
      </c>
      <c r="BS22" s="992" t="s">
        <v>581</v>
      </c>
      <c r="BT22" s="993"/>
      <c r="BU22" s="993"/>
      <c r="BV22" s="993"/>
      <c r="BW22" s="993"/>
      <c r="BX22" s="993"/>
      <c r="BY22" s="993"/>
      <c r="BZ22" s="993"/>
      <c r="CA22" s="993"/>
      <c r="CB22" s="993"/>
      <c r="CC22" s="993"/>
      <c r="CD22" s="993"/>
      <c r="CE22" s="993"/>
      <c r="CF22" s="993"/>
      <c r="CG22" s="1014"/>
      <c r="CH22" s="989">
        <v>199.33457999999999</v>
      </c>
      <c r="CI22" s="990"/>
      <c r="CJ22" s="990"/>
      <c r="CK22" s="990"/>
      <c r="CL22" s="991"/>
      <c r="CM22" s="989">
        <v>0.01</v>
      </c>
      <c r="CN22" s="990"/>
      <c r="CO22" s="990"/>
      <c r="CP22" s="990"/>
      <c r="CQ22" s="991"/>
      <c r="CR22" s="989">
        <v>0</v>
      </c>
      <c r="CS22" s="990"/>
      <c r="CT22" s="990"/>
      <c r="CU22" s="990"/>
      <c r="CV22" s="991"/>
      <c r="CW22" s="989">
        <v>31.245099</v>
      </c>
      <c r="CX22" s="990"/>
      <c r="CY22" s="990"/>
      <c r="CZ22" s="990"/>
      <c r="DA22" s="991"/>
      <c r="DB22" s="989">
        <v>0</v>
      </c>
      <c r="DC22" s="990"/>
      <c r="DD22" s="990"/>
      <c r="DE22" s="990"/>
      <c r="DF22" s="991"/>
      <c r="DG22" s="989">
        <v>0</v>
      </c>
      <c r="DH22" s="990"/>
      <c r="DI22" s="990"/>
      <c r="DJ22" s="990"/>
      <c r="DK22" s="991"/>
      <c r="DL22" s="989">
        <v>0</v>
      </c>
      <c r="DM22" s="990"/>
      <c r="DN22" s="990"/>
      <c r="DO22" s="990"/>
      <c r="DP22" s="991"/>
      <c r="DQ22" s="989">
        <v>0</v>
      </c>
      <c r="DR22" s="990"/>
      <c r="DS22" s="990"/>
      <c r="DT22" s="990"/>
      <c r="DU22" s="991"/>
      <c r="DV22" s="992"/>
      <c r="DW22" s="993"/>
      <c r="DX22" s="993"/>
      <c r="DY22" s="993"/>
      <c r="DZ22" s="994"/>
      <c r="EA22" s="222"/>
    </row>
    <row r="23" spans="1:131" s="223" customFormat="1" ht="26.25" customHeight="1" thickBot="1" x14ac:dyDescent="0.25">
      <c r="A23" s="228" t="s">
        <v>380</v>
      </c>
      <c r="B23" s="937" t="s">
        <v>381</v>
      </c>
      <c r="C23" s="938"/>
      <c r="D23" s="938"/>
      <c r="E23" s="938"/>
      <c r="F23" s="938"/>
      <c r="G23" s="938"/>
      <c r="H23" s="938"/>
      <c r="I23" s="938"/>
      <c r="J23" s="938"/>
      <c r="K23" s="938"/>
      <c r="L23" s="938"/>
      <c r="M23" s="938"/>
      <c r="N23" s="938"/>
      <c r="O23" s="938"/>
      <c r="P23" s="948"/>
      <c r="Q23" s="1067">
        <v>762216</v>
      </c>
      <c r="R23" s="1061"/>
      <c r="S23" s="1061"/>
      <c r="T23" s="1061"/>
      <c r="U23" s="1061"/>
      <c r="V23" s="1061">
        <v>752992</v>
      </c>
      <c r="W23" s="1061"/>
      <c r="X23" s="1061"/>
      <c r="Y23" s="1061"/>
      <c r="Z23" s="1061"/>
      <c r="AA23" s="1061">
        <v>9224</v>
      </c>
      <c r="AB23" s="1061"/>
      <c r="AC23" s="1061"/>
      <c r="AD23" s="1061"/>
      <c r="AE23" s="1068"/>
      <c r="AF23" s="1069">
        <v>5477</v>
      </c>
      <c r="AG23" s="1061"/>
      <c r="AH23" s="1061"/>
      <c r="AI23" s="1061"/>
      <c r="AJ23" s="1070"/>
      <c r="AK23" s="1071"/>
      <c r="AL23" s="1072"/>
      <c r="AM23" s="1072"/>
      <c r="AN23" s="1072"/>
      <c r="AO23" s="1072"/>
      <c r="AP23" s="1061">
        <v>514093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t="s">
        <v>565</v>
      </c>
      <c r="BS23" s="992" t="s">
        <v>582</v>
      </c>
      <c r="BT23" s="993"/>
      <c r="BU23" s="993"/>
      <c r="BV23" s="993"/>
      <c r="BW23" s="993"/>
      <c r="BX23" s="993"/>
      <c r="BY23" s="993"/>
      <c r="BZ23" s="993"/>
      <c r="CA23" s="993"/>
      <c r="CB23" s="993"/>
      <c r="CC23" s="993"/>
      <c r="CD23" s="993"/>
      <c r="CE23" s="993"/>
      <c r="CF23" s="993"/>
      <c r="CG23" s="1014"/>
      <c r="CH23" s="989">
        <v>10.426137000000001</v>
      </c>
      <c r="CI23" s="990"/>
      <c r="CJ23" s="990"/>
      <c r="CK23" s="990"/>
      <c r="CL23" s="991"/>
      <c r="CM23" s="989">
        <v>0</v>
      </c>
      <c r="CN23" s="990"/>
      <c r="CO23" s="990"/>
      <c r="CP23" s="990"/>
      <c r="CQ23" s="991"/>
      <c r="CR23" s="989">
        <v>0</v>
      </c>
      <c r="CS23" s="990"/>
      <c r="CT23" s="990"/>
      <c r="CU23" s="990"/>
      <c r="CV23" s="991"/>
      <c r="CW23" s="989">
        <v>1077.705093</v>
      </c>
      <c r="CX23" s="990"/>
      <c r="CY23" s="990"/>
      <c r="CZ23" s="990"/>
      <c r="DA23" s="991"/>
      <c r="DB23" s="989">
        <v>0</v>
      </c>
      <c r="DC23" s="990"/>
      <c r="DD23" s="990"/>
      <c r="DE23" s="990"/>
      <c r="DF23" s="991"/>
      <c r="DG23" s="989">
        <v>0</v>
      </c>
      <c r="DH23" s="990"/>
      <c r="DI23" s="990"/>
      <c r="DJ23" s="990"/>
      <c r="DK23" s="991"/>
      <c r="DL23" s="989">
        <v>0</v>
      </c>
      <c r="DM23" s="990"/>
      <c r="DN23" s="990"/>
      <c r="DO23" s="990"/>
      <c r="DP23" s="991"/>
      <c r="DQ23" s="989">
        <v>0</v>
      </c>
      <c r="DR23" s="990"/>
      <c r="DS23" s="990"/>
      <c r="DT23" s="990"/>
      <c r="DU23" s="991"/>
      <c r="DV23" s="992"/>
      <c r="DW23" s="993"/>
      <c r="DX23" s="993"/>
      <c r="DY23" s="993"/>
      <c r="DZ23" s="994"/>
      <c r="EA23" s="222"/>
    </row>
    <row r="24" spans="1:131" s="223" customFormat="1" ht="26.25" customHeight="1" x14ac:dyDescent="0.2">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t="s">
        <v>565</v>
      </c>
      <c r="BS24" s="992" t="s">
        <v>583</v>
      </c>
      <c r="BT24" s="993"/>
      <c r="BU24" s="993"/>
      <c r="BV24" s="993"/>
      <c r="BW24" s="993"/>
      <c r="BX24" s="993"/>
      <c r="BY24" s="993"/>
      <c r="BZ24" s="993"/>
      <c r="CA24" s="993"/>
      <c r="CB24" s="993"/>
      <c r="CC24" s="993"/>
      <c r="CD24" s="993"/>
      <c r="CE24" s="993"/>
      <c r="CF24" s="993"/>
      <c r="CG24" s="1014"/>
      <c r="CH24" s="989">
        <v>65.751527999999993</v>
      </c>
      <c r="CI24" s="990"/>
      <c r="CJ24" s="990"/>
      <c r="CK24" s="990"/>
      <c r="CL24" s="991"/>
      <c r="CM24" s="989">
        <v>0.01</v>
      </c>
      <c r="CN24" s="990"/>
      <c r="CO24" s="990"/>
      <c r="CP24" s="990"/>
      <c r="CQ24" s="991"/>
      <c r="CR24" s="989">
        <v>0</v>
      </c>
      <c r="CS24" s="990"/>
      <c r="CT24" s="990"/>
      <c r="CU24" s="990"/>
      <c r="CV24" s="991"/>
      <c r="CW24" s="989">
        <v>20.372</v>
      </c>
      <c r="CX24" s="990"/>
      <c r="CY24" s="990"/>
      <c r="CZ24" s="990"/>
      <c r="DA24" s="991"/>
      <c r="DB24" s="989">
        <v>0</v>
      </c>
      <c r="DC24" s="990"/>
      <c r="DD24" s="990"/>
      <c r="DE24" s="990"/>
      <c r="DF24" s="991"/>
      <c r="DG24" s="989">
        <v>0</v>
      </c>
      <c r="DH24" s="990"/>
      <c r="DI24" s="990"/>
      <c r="DJ24" s="990"/>
      <c r="DK24" s="991"/>
      <c r="DL24" s="989">
        <v>0</v>
      </c>
      <c r="DM24" s="990"/>
      <c r="DN24" s="990"/>
      <c r="DO24" s="990"/>
      <c r="DP24" s="991"/>
      <c r="DQ24" s="989">
        <v>0</v>
      </c>
      <c r="DR24" s="990"/>
      <c r="DS24" s="990"/>
      <c r="DT24" s="990"/>
      <c r="DU24" s="991"/>
      <c r="DV24" s="992"/>
      <c r="DW24" s="993"/>
      <c r="DX24" s="993"/>
      <c r="DY24" s="993"/>
      <c r="DZ24" s="994"/>
      <c r="EA24" s="222"/>
    </row>
    <row r="25" spans="1:131" ht="26.25" customHeight="1" thickBot="1" x14ac:dyDescent="0.25">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t="s">
        <v>565</v>
      </c>
      <c r="BS25" s="992" t="s">
        <v>584</v>
      </c>
      <c r="BT25" s="993"/>
      <c r="BU25" s="993"/>
      <c r="BV25" s="993"/>
      <c r="BW25" s="993"/>
      <c r="BX25" s="993"/>
      <c r="BY25" s="993"/>
      <c r="BZ25" s="993"/>
      <c r="CA25" s="993"/>
      <c r="CB25" s="993"/>
      <c r="CC25" s="993"/>
      <c r="CD25" s="993"/>
      <c r="CE25" s="993"/>
      <c r="CF25" s="993"/>
      <c r="CG25" s="1014"/>
      <c r="CH25" s="989">
        <v>451.76187599999997</v>
      </c>
      <c r="CI25" s="990"/>
      <c r="CJ25" s="990"/>
      <c r="CK25" s="990"/>
      <c r="CL25" s="991"/>
      <c r="CM25" s="989">
        <v>0.02</v>
      </c>
      <c r="CN25" s="990"/>
      <c r="CO25" s="990"/>
      <c r="CP25" s="990"/>
      <c r="CQ25" s="991"/>
      <c r="CR25" s="989">
        <v>0</v>
      </c>
      <c r="CS25" s="990"/>
      <c r="CT25" s="990"/>
      <c r="CU25" s="990"/>
      <c r="CV25" s="991"/>
      <c r="CW25" s="989">
        <v>387.60802699999999</v>
      </c>
      <c r="CX25" s="990"/>
      <c r="CY25" s="990"/>
      <c r="CZ25" s="990"/>
      <c r="DA25" s="991"/>
      <c r="DB25" s="989">
        <v>0</v>
      </c>
      <c r="DC25" s="990"/>
      <c r="DD25" s="990"/>
      <c r="DE25" s="990"/>
      <c r="DF25" s="991"/>
      <c r="DG25" s="989">
        <v>0</v>
      </c>
      <c r="DH25" s="990"/>
      <c r="DI25" s="990"/>
      <c r="DJ25" s="990"/>
      <c r="DK25" s="991"/>
      <c r="DL25" s="989">
        <v>0</v>
      </c>
      <c r="DM25" s="990"/>
      <c r="DN25" s="990"/>
      <c r="DO25" s="990"/>
      <c r="DP25" s="991"/>
      <c r="DQ25" s="989">
        <v>0</v>
      </c>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364</v>
      </c>
      <c r="BF26" s="1002"/>
      <c r="BG26" s="1002"/>
      <c r="BH26" s="1002"/>
      <c r="BI26" s="1015"/>
      <c r="BJ26" s="220"/>
      <c r="BK26" s="220"/>
      <c r="BL26" s="220"/>
      <c r="BM26" s="220"/>
      <c r="BN26" s="220"/>
      <c r="BO26" s="229"/>
      <c r="BP26" s="229"/>
      <c r="BQ26" s="226">
        <v>20</v>
      </c>
      <c r="BR26" s="227" t="s">
        <v>565</v>
      </c>
      <c r="BS26" s="992" t="s">
        <v>585</v>
      </c>
      <c r="BT26" s="993"/>
      <c r="BU26" s="993"/>
      <c r="BV26" s="993"/>
      <c r="BW26" s="993"/>
      <c r="BX26" s="993"/>
      <c r="BY26" s="993"/>
      <c r="BZ26" s="993"/>
      <c r="CA26" s="993"/>
      <c r="CB26" s="993"/>
      <c r="CC26" s="993"/>
      <c r="CD26" s="993"/>
      <c r="CE26" s="993"/>
      <c r="CF26" s="993"/>
      <c r="CG26" s="1014"/>
      <c r="CH26" s="989">
        <v>32.991146999999998</v>
      </c>
      <c r="CI26" s="990"/>
      <c r="CJ26" s="990"/>
      <c r="CK26" s="990"/>
      <c r="CL26" s="991"/>
      <c r="CM26" s="989">
        <v>0</v>
      </c>
      <c r="CN26" s="990"/>
      <c r="CO26" s="990"/>
      <c r="CP26" s="990"/>
      <c r="CQ26" s="991"/>
      <c r="CR26" s="989">
        <v>0</v>
      </c>
      <c r="CS26" s="990"/>
      <c r="CT26" s="990"/>
      <c r="CU26" s="990"/>
      <c r="CV26" s="991"/>
      <c r="CW26" s="989">
        <v>43.102418999999998</v>
      </c>
      <c r="CX26" s="990"/>
      <c r="CY26" s="990"/>
      <c r="CZ26" s="990"/>
      <c r="DA26" s="991"/>
      <c r="DB26" s="989">
        <v>0</v>
      </c>
      <c r="DC26" s="990"/>
      <c r="DD26" s="990"/>
      <c r="DE26" s="990"/>
      <c r="DF26" s="991"/>
      <c r="DG26" s="989">
        <v>0</v>
      </c>
      <c r="DH26" s="990"/>
      <c r="DI26" s="990"/>
      <c r="DJ26" s="990"/>
      <c r="DK26" s="991"/>
      <c r="DL26" s="989">
        <v>0</v>
      </c>
      <c r="DM26" s="990"/>
      <c r="DN26" s="990"/>
      <c r="DO26" s="990"/>
      <c r="DP26" s="991"/>
      <c r="DQ26" s="989">
        <v>0</v>
      </c>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t="s">
        <v>565</v>
      </c>
      <c r="BS27" s="992" t="s">
        <v>586</v>
      </c>
      <c r="BT27" s="993"/>
      <c r="BU27" s="993"/>
      <c r="BV27" s="993"/>
      <c r="BW27" s="993"/>
      <c r="BX27" s="993"/>
      <c r="BY27" s="993"/>
      <c r="BZ27" s="993"/>
      <c r="CA27" s="993"/>
      <c r="CB27" s="993"/>
      <c r="CC27" s="993"/>
      <c r="CD27" s="993"/>
      <c r="CE27" s="993"/>
      <c r="CF27" s="993"/>
      <c r="CG27" s="1014"/>
      <c r="CH27" s="989">
        <v>162.31559899999999</v>
      </c>
      <c r="CI27" s="990"/>
      <c r="CJ27" s="990"/>
      <c r="CK27" s="990"/>
      <c r="CL27" s="991"/>
      <c r="CM27" s="989">
        <v>0</v>
      </c>
      <c r="CN27" s="990"/>
      <c r="CO27" s="990"/>
      <c r="CP27" s="990"/>
      <c r="CQ27" s="991"/>
      <c r="CR27" s="989">
        <v>0</v>
      </c>
      <c r="CS27" s="990"/>
      <c r="CT27" s="990"/>
      <c r="CU27" s="990"/>
      <c r="CV27" s="991"/>
      <c r="CW27" s="989">
        <v>28.202029</v>
      </c>
      <c r="CX27" s="990"/>
      <c r="CY27" s="990"/>
      <c r="CZ27" s="990"/>
      <c r="DA27" s="991"/>
      <c r="DB27" s="989">
        <v>0</v>
      </c>
      <c r="DC27" s="990"/>
      <c r="DD27" s="990"/>
      <c r="DE27" s="990"/>
      <c r="DF27" s="991"/>
      <c r="DG27" s="989">
        <v>0</v>
      </c>
      <c r="DH27" s="990"/>
      <c r="DI27" s="990"/>
      <c r="DJ27" s="990"/>
      <c r="DK27" s="991"/>
      <c r="DL27" s="989">
        <v>0</v>
      </c>
      <c r="DM27" s="990"/>
      <c r="DN27" s="990"/>
      <c r="DO27" s="990"/>
      <c r="DP27" s="991"/>
      <c r="DQ27" s="989">
        <v>0</v>
      </c>
      <c r="DR27" s="990"/>
      <c r="DS27" s="990"/>
      <c r="DT27" s="990"/>
      <c r="DU27" s="991"/>
      <c r="DV27" s="992"/>
      <c r="DW27" s="993"/>
      <c r="DX27" s="993"/>
      <c r="DY27" s="993"/>
      <c r="DZ27" s="994"/>
      <c r="EA27" s="218"/>
    </row>
    <row r="28" spans="1:131" ht="26.25" customHeight="1" thickTop="1" x14ac:dyDescent="0.2">
      <c r="A28" s="230">
        <v>1</v>
      </c>
      <c r="B28" s="1047" t="s">
        <v>392</v>
      </c>
      <c r="C28" s="1048"/>
      <c r="D28" s="1048"/>
      <c r="E28" s="1048"/>
      <c r="F28" s="1048"/>
      <c r="G28" s="1048"/>
      <c r="H28" s="1048"/>
      <c r="I28" s="1048"/>
      <c r="J28" s="1048"/>
      <c r="K28" s="1048"/>
      <c r="L28" s="1048"/>
      <c r="M28" s="1048"/>
      <c r="N28" s="1048"/>
      <c r="O28" s="1048"/>
      <c r="P28" s="1049"/>
      <c r="Q28" s="1050">
        <v>101759</v>
      </c>
      <c r="R28" s="1051"/>
      <c r="S28" s="1051"/>
      <c r="T28" s="1051"/>
      <c r="U28" s="1051"/>
      <c r="V28" s="1051">
        <v>100940</v>
      </c>
      <c r="W28" s="1051"/>
      <c r="X28" s="1051"/>
      <c r="Y28" s="1051"/>
      <c r="Z28" s="1051"/>
      <c r="AA28" s="1051">
        <v>819</v>
      </c>
      <c r="AB28" s="1051"/>
      <c r="AC28" s="1051"/>
      <c r="AD28" s="1051"/>
      <c r="AE28" s="1052"/>
      <c r="AF28" s="1053">
        <v>819</v>
      </c>
      <c r="AG28" s="1051"/>
      <c r="AH28" s="1051"/>
      <c r="AI28" s="1051"/>
      <c r="AJ28" s="1054"/>
      <c r="AK28" s="1042">
        <v>8703</v>
      </c>
      <c r="AL28" s="1043"/>
      <c r="AM28" s="1043"/>
      <c r="AN28" s="1043"/>
      <c r="AO28" s="1043"/>
      <c r="AP28" s="1043">
        <v>0</v>
      </c>
      <c r="AQ28" s="1043"/>
      <c r="AR28" s="1043"/>
      <c r="AS28" s="1043"/>
      <c r="AT28" s="1043"/>
      <c r="AU28" s="1043">
        <v>0</v>
      </c>
      <c r="AV28" s="1043"/>
      <c r="AW28" s="1043"/>
      <c r="AX28" s="1043"/>
      <c r="AY28" s="1043"/>
      <c r="AZ28" s="1044" t="s">
        <v>494</v>
      </c>
      <c r="BA28" s="1044"/>
      <c r="BB28" s="1044"/>
      <c r="BC28" s="1044"/>
      <c r="BD28" s="1044"/>
      <c r="BE28" s="1045"/>
      <c r="BF28" s="1045"/>
      <c r="BG28" s="1045"/>
      <c r="BH28" s="1045"/>
      <c r="BI28" s="1046"/>
      <c r="BJ28" s="220"/>
      <c r="BK28" s="220"/>
      <c r="BL28" s="220"/>
      <c r="BM28" s="220"/>
      <c r="BN28" s="220"/>
      <c r="BO28" s="229"/>
      <c r="BP28" s="229"/>
      <c r="BQ28" s="226">
        <v>22</v>
      </c>
      <c r="BR28" s="227" t="s">
        <v>565</v>
      </c>
      <c r="BS28" s="992" t="s">
        <v>587</v>
      </c>
      <c r="BT28" s="993"/>
      <c r="BU28" s="993"/>
      <c r="BV28" s="993"/>
      <c r="BW28" s="993"/>
      <c r="BX28" s="993"/>
      <c r="BY28" s="993"/>
      <c r="BZ28" s="993"/>
      <c r="CA28" s="993"/>
      <c r="CB28" s="993"/>
      <c r="CC28" s="993"/>
      <c r="CD28" s="993"/>
      <c r="CE28" s="993"/>
      <c r="CF28" s="993"/>
      <c r="CG28" s="1014"/>
      <c r="CH28" s="989">
        <v>651.86456799999996</v>
      </c>
      <c r="CI28" s="990"/>
      <c r="CJ28" s="990"/>
      <c r="CK28" s="990"/>
      <c r="CL28" s="991"/>
      <c r="CM28" s="989">
        <v>0</v>
      </c>
      <c r="CN28" s="990"/>
      <c r="CO28" s="990"/>
      <c r="CP28" s="990"/>
      <c r="CQ28" s="991"/>
      <c r="CR28" s="989">
        <v>0</v>
      </c>
      <c r="CS28" s="990"/>
      <c r="CT28" s="990"/>
      <c r="CU28" s="990"/>
      <c r="CV28" s="991"/>
      <c r="CW28" s="989">
        <v>307.19825100000003</v>
      </c>
      <c r="CX28" s="990"/>
      <c r="CY28" s="990"/>
      <c r="CZ28" s="990"/>
      <c r="DA28" s="991"/>
      <c r="DB28" s="989">
        <v>0</v>
      </c>
      <c r="DC28" s="990"/>
      <c r="DD28" s="990"/>
      <c r="DE28" s="990"/>
      <c r="DF28" s="991"/>
      <c r="DG28" s="989">
        <v>0</v>
      </c>
      <c r="DH28" s="990"/>
      <c r="DI28" s="990"/>
      <c r="DJ28" s="990"/>
      <c r="DK28" s="991"/>
      <c r="DL28" s="989">
        <v>0</v>
      </c>
      <c r="DM28" s="990"/>
      <c r="DN28" s="990"/>
      <c r="DO28" s="990"/>
      <c r="DP28" s="991"/>
      <c r="DQ28" s="989">
        <v>0</v>
      </c>
      <c r="DR28" s="990"/>
      <c r="DS28" s="990"/>
      <c r="DT28" s="990"/>
      <c r="DU28" s="991"/>
      <c r="DV28" s="992"/>
      <c r="DW28" s="993"/>
      <c r="DX28" s="993"/>
      <c r="DY28" s="993"/>
      <c r="DZ28" s="994"/>
      <c r="EA28" s="218"/>
    </row>
    <row r="29" spans="1:131" ht="26.25" customHeight="1" x14ac:dyDescent="0.2">
      <c r="A29" s="230">
        <v>2</v>
      </c>
      <c r="B29" s="1030" t="s">
        <v>393</v>
      </c>
      <c r="C29" s="1031"/>
      <c r="D29" s="1031"/>
      <c r="E29" s="1031"/>
      <c r="F29" s="1031"/>
      <c r="G29" s="1031"/>
      <c r="H29" s="1031"/>
      <c r="I29" s="1031"/>
      <c r="J29" s="1031"/>
      <c r="K29" s="1031"/>
      <c r="L29" s="1031"/>
      <c r="M29" s="1031"/>
      <c r="N29" s="1031"/>
      <c r="O29" s="1031"/>
      <c r="P29" s="1032"/>
      <c r="Q29" s="1038">
        <v>106226</v>
      </c>
      <c r="R29" s="1039"/>
      <c r="S29" s="1039"/>
      <c r="T29" s="1039"/>
      <c r="U29" s="1039"/>
      <c r="V29" s="1039">
        <v>104193</v>
      </c>
      <c r="W29" s="1039"/>
      <c r="X29" s="1039"/>
      <c r="Y29" s="1039"/>
      <c r="Z29" s="1039"/>
      <c r="AA29" s="1039">
        <v>2033</v>
      </c>
      <c r="AB29" s="1039"/>
      <c r="AC29" s="1039"/>
      <c r="AD29" s="1039"/>
      <c r="AE29" s="1040"/>
      <c r="AF29" s="1035">
        <v>2033</v>
      </c>
      <c r="AG29" s="1036"/>
      <c r="AH29" s="1036"/>
      <c r="AI29" s="1036"/>
      <c r="AJ29" s="1037"/>
      <c r="AK29" s="980">
        <v>17277</v>
      </c>
      <c r="AL29" s="971"/>
      <c r="AM29" s="971"/>
      <c r="AN29" s="971"/>
      <c r="AO29" s="971"/>
      <c r="AP29" s="971">
        <v>0</v>
      </c>
      <c r="AQ29" s="971"/>
      <c r="AR29" s="971"/>
      <c r="AS29" s="971"/>
      <c r="AT29" s="971"/>
      <c r="AU29" s="971">
        <v>0</v>
      </c>
      <c r="AV29" s="971"/>
      <c r="AW29" s="971"/>
      <c r="AX29" s="971"/>
      <c r="AY29" s="971"/>
      <c r="AZ29" s="1041" t="s">
        <v>494</v>
      </c>
      <c r="BA29" s="1041"/>
      <c r="BB29" s="1041"/>
      <c r="BC29" s="1041"/>
      <c r="BD29" s="1041"/>
      <c r="BE29" s="972"/>
      <c r="BF29" s="972"/>
      <c r="BG29" s="972"/>
      <c r="BH29" s="972"/>
      <c r="BI29" s="973"/>
      <c r="BJ29" s="220"/>
      <c r="BK29" s="220"/>
      <c r="BL29" s="220"/>
      <c r="BM29" s="220"/>
      <c r="BN29" s="220"/>
      <c r="BO29" s="229"/>
      <c r="BP29" s="229"/>
      <c r="BQ29" s="226">
        <v>23</v>
      </c>
      <c r="BR29" s="227" t="s">
        <v>565</v>
      </c>
      <c r="BS29" s="992" t="s">
        <v>588</v>
      </c>
      <c r="BT29" s="993"/>
      <c r="BU29" s="993"/>
      <c r="BV29" s="993"/>
      <c r="BW29" s="993"/>
      <c r="BX29" s="993"/>
      <c r="BY29" s="993"/>
      <c r="BZ29" s="993"/>
      <c r="CA29" s="993"/>
      <c r="CB29" s="993"/>
      <c r="CC29" s="993"/>
      <c r="CD29" s="993"/>
      <c r="CE29" s="993"/>
      <c r="CF29" s="993"/>
      <c r="CG29" s="1014"/>
      <c r="CH29" s="989">
        <v>292.96858300000002</v>
      </c>
      <c r="CI29" s="990"/>
      <c r="CJ29" s="990"/>
      <c r="CK29" s="990"/>
      <c r="CL29" s="991"/>
      <c r="CM29" s="989">
        <v>0.1</v>
      </c>
      <c r="CN29" s="990"/>
      <c r="CO29" s="990"/>
      <c r="CP29" s="990"/>
      <c r="CQ29" s="991"/>
      <c r="CR29" s="989">
        <v>0</v>
      </c>
      <c r="CS29" s="990"/>
      <c r="CT29" s="990"/>
      <c r="CU29" s="990"/>
      <c r="CV29" s="991"/>
      <c r="CW29" s="989">
        <v>12.067</v>
      </c>
      <c r="CX29" s="990"/>
      <c r="CY29" s="990"/>
      <c r="CZ29" s="990"/>
      <c r="DA29" s="991"/>
      <c r="DB29" s="989">
        <v>0</v>
      </c>
      <c r="DC29" s="990"/>
      <c r="DD29" s="990"/>
      <c r="DE29" s="990"/>
      <c r="DF29" s="991"/>
      <c r="DG29" s="989">
        <v>0</v>
      </c>
      <c r="DH29" s="990"/>
      <c r="DI29" s="990"/>
      <c r="DJ29" s="990"/>
      <c r="DK29" s="991"/>
      <c r="DL29" s="989">
        <v>0</v>
      </c>
      <c r="DM29" s="990"/>
      <c r="DN29" s="990"/>
      <c r="DO29" s="990"/>
      <c r="DP29" s="991"/>
      <c r="DQ29" s="989">
        <v>0</v>
      </c>
      <c r="DR29" s="990"/>
      <c r="DS29" s="990"/>
      <c r="DT29" s="990"/>
      <c r="DU29" s="991"/>
      <c r="DV29" s="992"/>
      <c r="DW29" s="993"/>
      <c r="DX29" s="993"/>
      <c r="DY29" s="993"/>
      <c r="DZ29" s="994"/>
      <c r="EA29" s="218"/>
    </row>
    <row r="30" spans="1:131" ht="26.25" customHeight="1" x14ac:dyDescent="0.2">
      <c r="A30" s="230">
        <v>3</v>
      </c>
      <c r="B30" s="1030" t="s">
        <v>394</v>
      </c>
      <c r="C30" s="1031"/>
      <c r="D30" s="1031"/>
      <c r="E30" s="1031"/>
      <c r="F30" s="1031"/>
      <c r="G30" s="1031"/>
      <c r="H30" s="1031"/>
      <c r="I30" s="1031"/>
      <c r="J30" s="1031"/>
      <c r="K30" s="1031"/>
      <c r="L30" s="1031"/>
      <c r="M30" s="1031"/>
      <c r="N30" s="1031"/>
      <c r="O30" s="1031"/>
      <c r="P30" s="1032"/>
      <c r="Q30" s="1038">
        <v>31016</v>
      </c>
      <c r="R30" s="1039"/>
      <c r="S30" s="1039"/>
      <c r="T30" s="1039"/>
      <c r="U30" s="1039"/>
      <c r="V30" s="1039">
        <v>30936</v>
      </c>
      <c r="W30" s="1039"/>
      <c r="X30" s="1039"/>
      <c r="Y30" s="1039"/>
      <c r="Z30" s="1039"/>
      <c r="AA30" s="1039">
        <v>80</v>
      </c>
      <c r="AB30" s="1039"/>
      <c r="AC30" s="1039"/>
      <c r="AD30" s="1039"/>
      <c r="AE30" s="1040"/>
      <c r="AF30" s="1035">
        <v>80</v>
      </c>
      <c r="AG30" s="1036"/>
      <c r="AH30" s="1036"/>
      <c r="AI30" s="1036"/>
      <c r="AJ30" s="1037"/>
      <c r="AK30" s="980">
        <v>13515</v>
      </c>
      <c r="AL30" s="971"/>
      <c r="AM30" s="971"/>
      <c r="AN30" s="971"/>
      <c r="AO30" s="971"/>
      <c r="AP30" s="971">
        <v>0</v>
      </c>
      <c r="AQ30" s="971"/>
      <c r="AR30" s="971"/>
      <c r="AS30" s="971"/>
      <c r="AT30" s="971"/>
      <c r="AU30" s="971">
        <v>0</v>
      </c>
      <c r="AV30" s="971"/>
      <c r="AW30" s="971"/>
      <c r="AX30" s="971"/>
      <c r="AY30" s="971"/>
      <c r="AZ30" s="1041" t="s">
        <v>494</v>
      </c>
      <c r="BA30" s="1041"/>
      <c r="BB30" s="1041"/>
      <c r="BC30" s="1041"/>
      <c r="BD30" s="1041"/>
      <c r="BE30" s="972"/>
      <c r="BF30" s="972"/>
      <c r="BG30" s="972"/>
      <c r="BH30" s="972"/>
      <c r="BI30" s="973"/>
      <c r="BJ30" s="220"/>
      <c r="BK30" s="220"/>
      <c r="BL30" s="220"/>
      <c r="BM30" s="220"/>
      <c r="BN30" s="220"/>
      <c r="BO30" s="229"/>
      <c r="BP30" s="229"/>
      <c r="BQ30" s="226">
        <v>24</v>
      </c>
      <c r="BR30" s="227" t="s">
        <v>565</v>
      </c>
      <c r="BS30" s="992" t="s">
        <v>589</v>
      </c>
      <c r="BT30" s="993"/>
      <c r="BU30" s="993"/>
      <c r="BV30" s="993"/>
      <c r="BW30" s="993"/>
      <c r="BX30" s="993"/>
      <c r="BY30" s="993"/>
      <c r="BZ30" s="993"/>
      <c r="CA30" s="993"/>
      <c r="CB30" s="993"/>
      <c r="CC30" s="993"/>
      <c r="CD30" s="993"/>
      <c r="CE30" s="993"/>
      <c r="CF30" s="993"/>
      <c r="CG30" s="1014"/>
      <c r="CH30" s="989">
        <v>9.1020610000000008</v>
      </c>
      <c r="CI30" s="990"/>
      <c r="CJ30" s="990"/>
      <c r="CK30" s="990"/>
      <c r="CL30" s="991"/>
      <c r="CM30" s="989">
        <v>0.01</v>
      </c>
      <c r="CN30" s="990"/>
      <c r="CO30" s="990"/>
      <c r="CP30" s="990"/>
      <c r="CQ30" s="991"/>
      <c r="CR30" s="989">
        <v>0</v>
      </c>
      <c r="CS30" s="990"/>
      <c r="CT30" s="990"/>
      <c r="CU30" s="990"/>
      <c r="CV30" s="991"/>
      <c r="CW30" s="989">
        <v>12.598000000000001</v>
      </c>
      <c r="CX30" s="990"/>
      <c r="CY30" s="990"/>
      <c r="CZ30" s="990"/>
      <c r="DA30" s="991"/>
      <c r="DB30" s="989">
        <v>0</v>
      </c>
      <c r="DC30" s="990"/>
      <c r="DD30" s="990"/>
      <c r="DE30" s="990"/>
      <c r="DF30" s="991"/>
      <c r="DG30" s="989">
        <v>0</v>
      </c>
      <c r="DH30" s="990"/>
      <c r="DI30" s="990"/>
      <c r="DJ30" s="990"/>
      <c r="DK30" s="991"/>
      <c r="DL30" s="989">
        <v>0</v>
      </c>
      <c r="DM30" s="990"/>
      <c r="DN30" s="990"/>
      <c r="DO30" s="990"/>
      <c r="DP30" s="991"/>
      <c r="DQ30" s="989">
        <v>0</v>
      </c>
      <c r="DR30" s="990"/>
      <c r="DS30" s="990"/>
      <c r="DT30" s="990"/>
      <c r="DU30" s="991"/>
      <c r="DV30" s="992"/>
      <c r="DW30" s="993"/>
      <c r="DX30" s="993"/>
      <c r="DY30" s="993"/>
      <c r="DZ30" s="994"/>
      <c r="EA30" s="218"/>
    </row>
    <row r="31" spans="1:131" ht="26.25" customHeight="1" x14ac:dyDescent="0.2">
      <c r="A31" s="230">
        <v>4</v>
      </c>
      <c r="B31" s="1030" t="s">
        <v>395</v>
      </c>
      <c r="C31" s="1031"/>
      <c r="D31" s="1031"/>
      <c r="E31" s="1031"/>
      <c r="F31" s="1031"/>
      <c r="G31" s="1031"/>
      <c r="H31" s="1031"/>
      <c r="I31" s="1031"/>
      <c r="J31" s="1031"/>
      <c r="K31" s="1031"/>
      <c r="L31" s="1031"/>
      <c r="M31" s="1031"/>
      <c r="N31" s="1031"/>
      <c r="O31" s="1031"/>
      <c r="P31" s="1032"/>
      <c r="Q31" s="1038">
        <v>30677</v>
      </c>
      <c r="R31" s="1039"/>
      <c r="S31" s="1039"/>
      <c r="T31" s="1039"/>
      <c r="U31" s="1039"/>
      <c r="V31" s="1039">
        <v>26468</v>
      </c>
      <c r="W31" s="1039"/>
      <c r="X31" s="1039"/>
      <c r="Y31" s="1039"/>
      <c r="Z31" s="1039"/>
      <c r="AA31" s="1039">
        <v>4209</v>
      </c>
      <c r="AB31" s="1039"/>
      <c r="AC31" s="1039"/>
      <c r="AD31" s="1039"/>
      <c r="AE31" s="1040"/>
      <c r="AF31" s="1035">
        <v>14906</v>
      </c>
      <c r="AG31" s="1036"/>
      <c r="AH31" s="1036"/>
      <c r="AI31" s="1036"/>
      <c r="AJ31" s="1037"/>
      <c r="AK31" s="980">
        <v>86</v>
      </c>
      <c r="AL31" s="971"/>
      <c r="AM31" s="971"/>
      <c r="AN31" s="971"/>
      <c r="AO31" s="971"/>
      <c r="AP31" s="971">
        <v>46654</v>
      </c>
      <c r="AQ31" s="971"/>
      <c r="AR31" s="971"/>
      <c r="AS31" s="971"/>
      <c r="AT31" s="971"/>
      <c r="AU31" s="971">
        <v>140</v>
      </c>
      <c r="AV31" s="971"/>
      <c r="AW31" s="971"/>
      <c r="AX31" s="971"/>
      <c r="AY31" s="971"/>
      <c r="AZ31" s="1041" t="s">
        <v>494</v>
      </c>
      <c r="BA31" s="1041"/>
      <c r="BB31" s="1041"/>
      <c r="BC31" s="1041"/>
      <c r="BD31" s="1041"/>
      <c r="BE31" s="972" t="s">
        <v>396</v>
      </c>
      <c r="BF31" s="972"/>
      <c r="BG31" s="972"/>
      <c r="BH31" s="972"/>
      <c r="BI31" s="973"/>
      <c r="BJ31" s="220"/>
      <c r="BK31" s="220"/>
      <c r="BL31" s="220"/>
      <c r="BM31" s="220"/>
      <c r="BN31" s="220"/>
      <c r="BO31" s="229"/>
      <c r="BP31" s="229"/>
      <c r="BQ31" s="226">
        <v>25</v>
      </c>
      <c r="BR31" s="227" t="s">
        <v>565</v>
      </c>
      <c r="BS31" s="992" t="s">
        <v>590</v>
      </c>
      <c r="BT31" s="993"/>
      <c r="BU31" s="993"/>
      <c r="BV31" s="993"/>
      <c r="BW31" s="993"/>
      <c r="BX31" s="993"/>
      <c r="BY31" s="993"/>
      <c r="BZ31" s="993"/>
      <c r="CA31" s="993"/>
      <c r="CB31" s="993"/>
      <c r="CC31" s="993"/>
      <c r="CD31" s="993"/>
      <c r="CE31" s="993"/>
      <c r="CF31" s="993"/>
      <c r="CG31" s="1014"/>
      <c r="CH31" s="989">
        <v>141.00141400000001</v>
      </c>
      <c r="CI31" s="990"/>
      <c r="CJ31" s="990"/>
      <c r="CK31" s="990"/>
      <c r="CL31" s="991"/>
      <c r="CM31" s="989">
        <v>0</v>
      </c>
      <c r="CN31" s="990"/>
      <c r="CO31" s="990"/>
      <c r="CP31" s="990"/>
      <c r="CQ31" s="991"/>
      <c r="CR31" s="989">
        <v>0</v>
      </c>
      <c r="CS31" s="990"/>
      <c r="CT31" s="990"/>
      <c r="CU31" s="990"/>
      <c r="CV31" s="991"/>
      <c r="CW31" s="989">
        <v>28.172999999999998</v>
      </c>
      <c r="CX31" s="990"/>
      <c r="CY31" s="990"/>
      <c r="CZ31" s="990"/>
      <c r="DA31" s="991"/>
      <c r="DB31" s="989">
        <v>0</v>
      </c>
      <c r="DC31" s="990"/>
      <c r="DD31" s="990"/>
      <c r="DE31" s="990"/>
      <c r="DF31" s="991"/>
      <c r="DG31" s="989">
        <v>0</v>
      </c>
      <c r="DH31" s="990"/>
      <c r="DI31" s="990"/>
      <c r="DJ31" s="990"/>
      <c r="DK31" s="991"/>
      <c r="DL31" s="989">
        <v>0</v>
      </c>
      <c r="DM31" s="990"/>
      <c r="DN31" s="990"/>
      <c r="DO31" s="990"/>
      <c r="DP31" s="991"/>
      <c r="DQ31" s="989">
        <v>0</v>
      </c>
      <c r="DR31" s="990"/>
      <c r="DS31" s="990"/>
      <c r="DT31" s="990"/>
      <c r="DU31" s="991"/>
      <c r="DV31" s="992"/>
      <c r="DW31" s="993"/>
      <c r="DX31" s="993"/>
      <c r="DY31" s="993"/>
      <c r="DZ31" s="994"/>
      <c r="EA31" s="218"/>
    </row>
    <row r="32" spans="1:131" ht="26.25" customHeight="1" x14ac:dyDescent="0.2">
      <c r="A32" s="230">
        <v>5</v>
      </c>
      <c r="B32" s="1030" t="s">
        <v>397</v>
      </c>
      <c r="C32" s="1031"/>
      <c r="D32" s="1031"/>
      <c r="E32" s="1031"/>
      <c r="F32" s="1031"/>
      <c r="G32" s="1031"/>
      <c r="H32" s="1031"/>
      <c r="I32" s="1031"/>
      <c r="J32" s="1031"/>
      <c r="K32" s="1031"/>
      <c r="L32" s="1031"/>
      <c r="M32" s="1031"/>
      <c r="N32" s="1031"/>
      <c r="O32" s="1031"/>
      <c r="P32" s="1032"/>
      <c r="Q32" s="1038">
        <v>24776</v>
      </c>
      <c r="R32" s="1039"/>
      <c r="S32" s="1039"/>
      <c r="T32" s="1039"/>
      <c r="U32" s="1039"/>
      <c r="V32" s="1039">
        <v>28888</v>
      </c>
      <c r="W32" s="1039"/>
      <c r="X32" s="1039"/>
      <c r="Y32" s="1039"/>
      <c r="Z32" s="1039"/>
      <c r="AA32" s="1039">
        <v>-4113</v>
      </c>
      <c r="AB32" s="1039"/>
      <c r="AC32" s="1039"/>
      <c r="AD32" s="1039"/>
      <c r="AE32" s="1040"/>
      <c r="AF32" s="1035">
        <v>1740</v>
      </c>
      <c r="AG32" s="1036"/>
      <c r="AH32" s="1036"/>
      <c r="AI32" s="1036"/>
      <c r="AJ32" s="1037"/>
      <c r="AK32" s="980">
        <v>2808</v>
      </c>
      <c r="AL32" s="971"/>
      <c r="AM32" s="971"/>
      <c r="AN32" s="971"/>
      <c r="AO32" s="971"/>
      <c r="AP32" s="971">
        <v>27909</v>
      </c>
      <c r="AQ32" s="971"/>
      <c r="AR32" s="971"/>
      <c r="AS32" s="971"/>
      <c r="AT32" s="971"/>
      <c r="AU32" s="971">
        <v>15406</v>
      </c>
      <c r="AV32" s="971"/>
      <c r="AW32" s="971"/>
      <c r="AX32" s="971"/>
      <c r="AY32" s="971"/>
      <c r="AZ32" s="1041" t="s">
        <v>494</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398</v>
      </c>
      <c r="C33" s="1031"/>
      <c r="D33" s="1031"/>
      <c r="E33" s="1031"/>
      <c r="F33" s="1031"/>
      <c r="G33" s="1031"/>
      <c r="H33" s="1031"/>
      <c r="I33" s="1031"/>
      <c r="J33" s="1031"/>
      <c r="K33" s="1031"/>
      <c r="L33" s="1031"/>
      <c r="M33" s="1031"/>
      <c r="N33" s="1031"/>
      <c r="O33" s="1031"/>
      <c r="P33" s="1032"/>
      <c r="Q33" s="1038">
        <v>24994</v>
      </c>
      <c r="R33" s="1039"/>
      <c r="S33" s="1039"/>
      <c r="T33" s="1039"/>
      <c r="U33" s="1039"/>
      <c r="V33" s="1039">
        <v>24419</v>
      </c>
      <c r="W33" s="1039"/>
      <c r="X33" s="1039"/>
      <c r="Y33" s="1039"/>
      <c r="Z33" s="1039"/>
      <c r="AA33" s="1039">
        <v>576</v>
      </c>
      <c r="AB33" s="1039"/>
      <c r="AC33" s="1039"/>
      <c r="AD33" s="1039"/>
      <c r="AE33" s="1040"/>
      <c r="AF33" s="1035">
        <v>4803</v>
      </c>
      <c r="AG33" s="1036"/>
      <c r="AH33" s="1036"/>
      <c r="AI33" s="1036"/>
      <c r="AJ33" s="1037"/>
      <c r="AK33" s="980">
        <v>4616</v>
      </c>
      <c r="AL33" s="971"/>
      <c r="AM33" s="971"/>
      <c r="AN33" s="971"/>
      <c r="AO33" s="971"/>
      <c r="AP33" s="971">
        <v>172568</v>
      </c>
      <c r="AQ33" s="971"/>
      <c r="AR33" s="971"/>
      <c r="AS33" s="971"/>
      <c r="AT33" s="971"/>
      <c r="AU33" s="971">
        <v>47111</v>
      </c>
      <c r="AV33" s="971"/>
      <c r="AW33" s="971"/>
      <c r="AX33" s="971"/>
      <c r="AY33" s="971"/>
      <c r="AZ33" s="1041" t="s">
        <v>494</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399</v>
      </c>
      <c r="C34" s="1031"/>
      <c r="D34" s="1031"/>
      <c r="E34" s="1031"/>
      <c r="F34" s="1031"/>
      <c r="G34" s="1031"/>
      <c r="H34" s="1031"/>
      <c r="I34" s="1031"/>
      <c r="J34" s="1031"/>
      <c r="K34" s="1031"/>
      <c r="L34" s="1031"/>
      <c r="M34" s="1031"/>
      <c r="N34" s="1031"/>
      <c r="O34" s="1031"/>
      <c r="P34" s="1032"/>
      <c r="Q34" s="1038">
        <v>545</v>
      </c>
      <c r="R34" s="1039"/>
      <c r="S34" s="1039"/>
      <c r="T34" s="1039"/>
      <c r="U34" s="1039"/>
      <c r="V34" s="1039">
        <v>518</v>
      </c>
      <c r="W34" s="1039"/>
      <c r="X34" s="1039"/>
      <c r="Y34" s="1039"/>
      <c r="Z34" s="1039"/>
      <c r="AA34" s="1039">
        <v>27</v>
      </c>
      <c r="AB34" s="1039"/>
      <c r="AC34" s="1039"/>
      <c r="AD34" s="1039"/>
      <c r="AE34" s="1040"/>
      <c r="AF34" s="1035">
        <v>27</v>
      </c>
      <c r="AG34" s="1036"/>
      <c r="AH34" s="1036"/>
      <c r="AI34" s="1036"/>
      <c r="AJ34" s="1037"/>
      <c r="AK34" s="980">
        <v>308</v>
      </c>
      <c r="AL34" s="971"/>
      <c r="AM34" s="971"/>
      <c r="AN34" s="971"/>
      <c r="AO34" s="971"/>
      <c r="AP34" s="971">
        <v>378</v>
      </c>
      <c r="AQ34" s="971"/>
      <c r="AR34" s="971"/>
      <c r="AS34" s="971"/>
      <c r="AT34" s="971"/>
      <c r="AU34" s="971">
        <v>189</v>
      </c>
      <c r="AV34" s="971"/>
      <c r="AW34" s="971"/>
      <c r="AX34" s="971"/>
      <c r="AY34" s="971"/>
      <c r="AZ34" s="1041" t="s">
        <v>494</v>
      </c>
      <c r="BA34" s="1041"/>
      <c r="BB34" s="1041"/>
      <c r="BC34" s="1041"/>
      <c r="BD34" s="1041"/>
      <c r="BE34" s="972" t="s">
        <v>400</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401</v>
      </c>
      <c r="C35" s="1031"/>
      <c r="D35" s="1031"/>
      <c r="E35" s="1031"/>
      <c r="F35" s="1031"/>
      <c r="G35" s="1031"/>
      <c r="H35" s="1031"/>
      <c r="I35" s="1031"/>
      <c r="J35" s="1031"/>
      <c r="K35" s="1031"/>
      <c r="L35" s="1031"/>
      <c r="M35" s="1031"/>
      <c r="N35" s="1031"/>
      <c r="O35" s="1031"/>
      <c r="P35" s="1032"/>
      <c r="Q35" s="1038">
        <v>965</v>
      </c>
      <c r="R35" s="1039"/>
      <c r="S35" s="1039"/>
      <c r="T35" s="1039"/>
      <c r="U35" s="1039"/>
      <c r="V35" s="1039">
        <v>899</v>
      </c>
      <c r="W35" s="1039"/>
      <c r="X35" s="1039"/>
      <c r="Y35" s="1039"/>
      <c r="Z35" s="1039"/>
      <c r="AA35" s="1039">
        <v>66</v>
      </c>
      <c r="AB35" s="1039"/>
      <c r="AC35" s="1039"/>
      <c r="AD35" s="1039"/>
      <c r="AE35" s="1040"/>
      <c r="AF35" s="1035" t="s">
        <v>122</v>
      </c>
      <c r="AG35" s="1036"/>
      <c r="AH35" s="1036"/>
      <c r="AI35" s="1036"/>
      <c r="AJ35" s="1037"/>
      <c r="AK35" s="980">
        <v>1468</v>
      </c>
      <c r="AL35" s="971"/>
      <c r="AM35" s="971"/>
      <c r="AN35" s="971"/>
      <c r="AO35" s="971"/>
      <c r="AP35" s="971">
        <v>2980</v>
      </c>
      <c r="AQ35" s="971"/>
      <c r="AR35" s="971"/>
      <c r="AS35" s="971"/>
      <c r="AT35" s="971"/>
      <c r="AU35" s="971">
        <v>2142</v>
      </c>
      <c r="AV35" s="971"/>
      <c r="AW35" s="971"/>
      <c r="AX35" s="971"/>
      <c r="AY35" s="971"/>
      <c r="AZ35" s="1041" t="s">
        <v>494</v>
      </c>
      <c r="BA35" s="1041"/>
      <c r="BB35" s="1041"/>
      <c r="BC35" s="1041"/>
      <c r="BD35" s="1041"/>
      <c r="BE35" s="972" t="s">
        <v>400</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380</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24408</v>
      </c>
      <c r="AG63" s="959"/>
      <c r="AH63" s="959"/>
      <c r="AI63" s="959"/>
      <c r="AJ63" s="1022"/>
      <c r="AK63" s="1023"/>
      <c r="AL63" s="963"/>
      <c r="AM63" s="963"/>
      <c r="AN63" s="963"/>
      <c r="AO63" s="963"/>
      <c r="AP63" s="959">
        <v>250489</v>
      </c>
      <c r="AQ63" s="959"/>
      <c r="AR63" s="959"/>
      <c r="AS63" s="959"/>
      <c r="AT63" s="959"/>
      <c r="AU63" s="959">
        <v>64988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405</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560</v>
      </c>
      <c r="C68" s="986"/>
      <c r="D68" s="986"/>
      <c r="E68" s="986"/>
      <c r="F68" s="986"/>
      <c r="G68" s="986"/>
      <c r="H68" s="986"/>
      <c r="I68" s="986"/>
      <c r="J68" s="986"/>
      <c r="K68" s="986"/>
      <c r="L68" s="986"/>
      <c r="M68" s="986"/>
      <c r="N68" s="986"/>
      <c r="O68" s="986"/>
      <c r="P68" s="987"/>
      <c r="Q68" s="988">
        <v>308</v>
      </c>
      <c r="R68" s="982"/>
      <c r="S68" s="982"/>
      <c r="T68" s="982"/>
      <c r="U68" s="982"/>
      <c r="V68" s="982">
        <v>290</v>
      </c>
      <c r="W68" s="982"/>
      <c r="X68" s="982"/>
      <c r="Y68" s="982"/>
      <c r="Z68" s="982"/>
      <c r="AA68" s="982">
        <v>18</v>
      </c>
      <c r="AB68" s="982"/>
      <c r="AC68" s="982"/>
      <c r="AD68" s="982"/>
      <c r="AE68" s="982"/>
      <c r="AF68" s="982">
        <v>18</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561</v>
      </c>
      <c r="C69" s="975"/>
      <c r="D69" s="975"/>
      <c r="E69" s="975"/>
      <c r="F69" s="975"/>
      <c r="G69" s="975"/>
      <c r="H69" s="975"/>
      <c r="I69" s="975"/>
      <c r="J69" s="975"/>
      <c r="K69" s="975"/>
      <c r="L69" s="975"/>
      <c r="M69" s="975"/>
      <c r="N69" s="975"/>
      <c r="O69" s="975"/>
      <c r="P69" s="976"/>
      <c r="Q69" s="977">
        <v>80366</v>
      </c>
      <c r="R69" s="971"/>
      <c r="S69" s="971"/>
      <c r="T69" s="971"/>
      <c r="U69" s="971"/>
      <c r="V69" s="971">
        <v>69468</v>
      </c>
      <c r="W69" s="971"/>
      <c r="X69" s="971"/>
      <c r="Y69" s="971"/>
      <c r="Z69" s="971"/>
      <c r="AA69" s="971">
        <v>10899</v>
      </c>
      <c r="AB69" s="971"/>
      <c r="AC69" s="971"/>
      <c r="AD69" s="971"/>
      <c r="AE69" s="971"/>
      <c r="AF69" s="971">
        <v>10899</v>
      </c>
      <c r="AG69" s="971"/>
      <c r="AH69" s="971"/>
      <c r="AI69" s="971"/>
      <c r="AJ69" s="971"/>
      <c r="AK69" s="971">
        <v>13</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562</v>
      </c>
      <c r="C70" s="975"/>
      <c r="D70" s="975"/>
      <c r="E70" s="975"/>
      <c r="F70" s="975"/>
      <c r="G70" s="975"/>
      <c r="H70" s="975"/>
      <c r="I70" s="975"/>
      <c r="J70" s="975"/>
      <c r="K70" s="975"/>
      <c r="L70" s="975"/>
      <c r="M70" s="975"/>
      <c r="N70" s="975"/>
      <c r="O70" s="975"/>
      <c r="P70" s="976"/>
      <c r="Q70" s="977">
        <v>78638</v>
      </c>
      <c r="R70" s="971"/>
      <c r="S70" s="971"/>
      <c r="T70" s="971"/>
      <c r="U70" s="971"/>
      <c r="V70" s="971">
        <v>74436</v>
      </c>
      <c r="W70" s="971"/>
      <c r="X70" s="971"/>
      <c r="Y70" s="971"/>
      <c r="Z70" s="971"/>
      <c r="AA70" s="971">
        <v>4202</v>
      </c>
      <c r="AB70" s="971"/>
      <c r="AC70" s="971"/>
      <c r="AD70" s="971"/>
      <c r="AE70" s="971"/>
      <c r="AF70" s="971">
        <v>45</v>
      </c>
      <c r="AG70" s="971"/>
      <c r="AH70" s="971"/>
      <c r="AI70" s="971"/>
      <c r="AJ70" s="971"/>
      <c r="AK70" s="971">
        <v>380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563</v>
      </c>
      <c r="C71" s="975"/>
      <c r="D71" s="975"/>
      <c r="E71" s="975"/>
      <c r="F71" s="975"/>
      <c r="G71" s="975"/>
      <c r="H71" s="975"/>
      <c r="I71" s="975"/>
      <c r="J71" s="975"/>
      <c r="K71" s="975"/>
      <c r="L71" s="975"/>
      <c r="M71" s="975"/>
      <c r="N71" s="975"/>
      <c r="O71" s="975"/>
      <c r="P71" s="976"/>
      <c r="Q71" s="977">
        <v>2263</v>
      </c>
      <c r="R71" s="971"/>
      <c r="S71" s="971"/>
      <c r="T71" s="971"/>
      <c r="U71" s="971"/>
      <c r="V71" s="971">
        <v>2225</v>
      </c>
      <c r="W71" s="971"/>
      <c r="X71" s="971"/>
      <c r="Y71" s="971"/>
      <c r="Z71" s="971"/>
      <c r="AA71" s="971">
        <v>38</v>
      </c>
      <c r="AB71" s="971"/>
      <c r="AC71" s="971"/>
      <c r="AD71" s="971"/>
      <c r="AE71" s="971"/>
      <c r="AF71" s="971">
        <v>38</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564</v>
      </c>
      <c r="C72" s="975"/>
      <c r="D72" s="975"/>
      <c r="E72" s="975"/>
      <c r="F72" s="975"/>
      <c r="G72" s="975"/>
      <c r="H72" s="975"/>
      <c r="I72" s="975"/>
      <c r="J72" s="975"/>
      <c r="K72" s="975"/>
      <c r="L72" s="975"/>
      <c r="M72" s="975"/>
      <c r="N72" s="975"/>
      <c r="O72" s="975"/>
      <c r="P72" s="976"/>
      <c r="Q72" s="977">
        <v>924950</v>
      </c>
      <c r="R72" s="971"/>
      <c r="S72" s="971"/>
      <c r="T72" s="971"/>
      <c r="U72" s="971"/>
      <c r="V72" s="971">
        <v>909345</v>
      </c>
      <c r="W72" s="971"/>
      <c r="X72" s="971"/>
      <c r="Y72" s="971"/>
      <c r="Z72" s="971"/>
      <c r="AA72" s="971">
        <v>15606</v>
      </c>
      <c r="AB72" s="971"/>
      <c r="AC72" s="971"/>
      <c r="AD72" s="971"/>
      <c r="AE72" s="971"/>
      <c r="AF72" s="971">
        <v>15606</v>
      </c>
      <c r="AG72" s="971"/>
      <c r="AH72" s="971"/>
      <c r="AI72" s="971"/>
      <c r="AJ72" s="971"/>
      <c r="AK72" s="971">
        <v>9690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380</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26606</v>
      </c>
      <c r="AG88" s="959"/>
      <c r="AH88" s="959"/>
      <c r="AI88" s="959"/>
      <c r="AJ88" s="959"/>
      <c r="AK88" s="963"/>
      <c r="AL88" s="963"/>
      <c r="AM88" s="963"/>
      <c r="AN88" s="963"/>
      <c r="AO88" s="963"/>
      <c r="AP88" s="959">
        <v>0</v>
      </c>
      <c r="AQ88" s="959"/>
      <c r="AR88" s="959"/>
      <c r="AS88" s="959"/>
      <c r="AT88" s="959"/>
      <c r="AU88" s="959">
        <v>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10219</v>
      </c>
      <c r="CS102" s="953"/>
      <c r="CT102" s="953"/>
      <c r="CU102" s="953"/>
      <c r="CV102" s="954"/>
      <c r="CW102" s="952">
        <v>3305</v>
      </c>
      <c r="CX102" s="953"/>
      <c r="CY102" s="953"/>
      <c r="CZ102" s="953"/>
      <c r="DA102" s="954"/>
      <c r="DB102" s="952">
        <v>1810</v>
      </c>
      <c r="DC102" s="953"/>
      <c r="DD102" s="953"/>
      <c r="DE102" s="953"/>
      <c r="DF102" s="954"/>
      <c r="DG102" s="952">
        <v>0</v>
      </c>
      <c r="DH102" s="953"/>
      <c r="DI102" s="953"/>
      <c r="DJ102" s="953"/>
      <c r="DK102" s="954"/>
      <c r="DL102" s="952">
        <v>174</v>
      </c>
      <c r="DM102" s="953"/>
      <c r="DN102" s="953"/>
      <c r="DO102" s="953"/>
      <c r="DP102" s="954"/>
      <c r="DQ102" s="952">
        <v>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8" customFormat="1" ht="26.25" customHeight="1" x14ac:dyDescent="0.2">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50314394</v>
      </c>
      <c r="AB110" s="889"/>
      <c r="AC110" s="889"/>
      <c r="AD110" s="889"/>
      <c r="AE110" s="890"/>
      <c r="AF110" s="891">
        <v>50391851</v>
      </c>
      <c r="AG110" s="889"/>
      <c r="AH110" s="889"/>
      <c r="AI110" s="889"/>
      <c r="AJ110" s="890"/>
      <c r="AK110" s="891">
        <v>49408404</v>
      </c>
      <c r="AL110" s="889"/>
      <c r="AM110" s="889"/>
      <c r="AN110" s="889"/>
      <c r="AO110" s="890"/>
      <c r="AP110" s="892">
        <v>15.6</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470034654</v>
      </c>
      <c r="BR110" s="842"/>
      <c r="BS110" s="842"/>
      <c r="BT110" s="842"/>
      <c r="BU110" s="842"/>
      <c r="BV110" s="842">
        <v>486277033</v>
      </c>
      <c r="BW110" s="842"/>
      <c r="BX110" s="842"/>
      <c r="BY110" s="842"/>
      <c r="BZ110" s="842"/>
      <c r="CA110" s="842">
        <v>514093429</v>
      </c>
      <c r="CB110" s="842"/>
      <c r="CC110" s="842"/>
      <c r="CD110" s="842"/>
      <c r="CE110" s="842"/>
      <c r="CF110" s="866">
        <v>162.69999999999999</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4029263</v>
      </c>
      <c r="DH110" s="842"/>
      <c r="DI110" s="842"/>
      <c r="DJ110" s="842"/>
      <c r="DK110" s="842"/>
      <c r="DL110" s="842">
        <v>3443834</v>
      </c>
      <c r="DM110" s="842"/>
      <c r="DN110" s="842"/>
      <c r="DO110" s="842"/>
      <c r="DP110" s="842"/>
      <c r="DQ110" s="842">
        <v>3192721</v>
      </c>
      <c r="DR110" s="842"/>
      <c r="DS110" s="842"/>
      <c r="DT110" s="842"/>
      <c r="DU110" s="842"/>
      <c r="DV110" s="843">
        <v>1</v>
      </c>
      <c r="DW110" s="843"/>
      <c r="DX110" s="843"/>
      <c r="DY110" s="843"/>
      <c r="DZ110" s="844"/>
    </row>
    <row r="111" spans="1:131" s="218" customFormat="1" ht="26.25" customHeight="1" x14ac:dyDescent="0.2">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v>4029263</v>
      </c>
      <c r="BR111" s="817"/>
      <c r="BS111" s="817"/>
      <c r="BT111" s="817"/>
      <c r="BU111" s="817"/>
      <c r="BV111" s="817">
        <v>3443834</v>
      </c>
      <c r="BW111" s="817"/>
      <c r="BX111" s="817"/>
      <c r="BY111" s="817"/>
      <c r="BZ111" s="817"/>
      <c r="CA111" s="817">
        <v>3192721</v>
      </c>
      <c r="CB111" s="817"/>
      <c r="CC111" s="817"/>
      <c r="CD111" s="817"/>
      <c r="CE111" s="817"/>
      <c r="CF111" s="875">
        <v>1</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3333333</v>
      </c>
      <c r="AB112" s="780"/>
      <c r="AC112" s="780"/>
      <c r="AD112" s="780"/>
      <c r="AE112" s="781"/>
      <c r="AF112" s="782">
        <v>3333333</v>
      </c>
      <c r="AG112" s="780"/>
      <c r="AH112" s="780"/>
      <c r="AI112" s="780"/>
      <c r="AJ112" s="781"/>
      <c r="AK112" s="782">
        <v>3700000</v>
      </c>
      <c r="AL112" s="780"/>
      <c r="AM112" s="780"/>
      <c r="AN112" s="780"/>
      <c r="AO112" s="781"/>
      <c r="AP112" s="824">
        <v>1.2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68240587</v>
      </c>
      <c r="BR112" s="817"/>
      <c r="BS112" s="817"/>
      <c r="BT112" s="817"/>
      <c r="BU112" s="817"/>
      <c r="BV112" s="817">
        <v>66355680</v>
      </c>
      <c r="BW112" s="817"/>
      <c r="BX112" s="817"/>
      <c r="BY112" s="817"/>
      <c r="BZ112" s="817"/>
      <c r="CA112" s="817">
        <v>64987457</v>
      </c>
      <c r="CB112" s="817"/>
      <c r="CC112" s="817"/>
      <c r="CD112" s="817"/>
      <c r="CE112" s="817"/>
      <c r="CF112" s="875">
        <v>20.6</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5205317</v>
      </c>
      <c r="AB113" s="919"/>
      <c r="AC113" s="919"/>
      <c r="AD113" s="919"/>
      <c r="AE113" s="920"/>
      <c r="AF113" s="921">
        <v>4897618</v>
      </c>
      <c r="AG113" s="919"/>
      <c r="AH113" s="919"/>
      <c r="AI113" s="919"/>
      <c r="AJ113" s="920"/>
      <c r="AK113" s="921">
        <v>4954272</v>
      </c>
      <c r="AL113" s="919"/>
      <c r="AM113" s="919"/>
      <c r="AN113" s="919"/>
      <c r="AO113" s="920"/>
      <c r="AP113" s="922">
        <v>1.6</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75184113</v>
      </c>
      <c r="BR114" s="817"/>
      <c r="BS114" s="817"/>
      <c r="BT114" s="817"/>
      <c r="BU114" s="817"/>
      <c r="BV114" s="817">
        <v>79183907</v>
      </c>
      <c r="BW114" s="817"/>
      <c r="BX114" s="817"/>
      <c r="BY114" s="817"/>
      <c r="BZ114" s="817"/>
      <c r="CA114" s="817">
        <v>81390538</v>
      </c>
      <c r="CB114" s="817"/>
      <c r="CC114" s="817"/>
      <c r="CD114" s="817"/>
      <c r="CE114" s="817"/>
      <c r="CF114" s="875">
        <v>25.8</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624699</v>
      </c>
      <c r="AB115" s="919"/>
      <c r="AC115" s="919"/>
      <c r="AD115" s="919"/>
      <c r="AE115" s="920"/>
      <c r="AF115" s="921">
        <v>307982</v>
      </c>
      <c r="AG115" s="919"/>
      <c r="AH115" s="919"/>
      <c r="AI115" s="919"/>
      <c r="AJ115" s="920"/>
      <c r="AK115" s="921">
        <v>295649</v>
      </c>
      <c r="AL115" s="919"/>
      <c r="AM115" s="919"/>
      <c r="AN115" s="919"/>
      <c r="AO115" s="920"/>
      <c r="AP115" s="922">
        <v>0.1</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620359</v>
      </c>
      <c r="BR115" s="817"/>
      <c r="BS115" s="817"/>
      <c r="BT115" s="817"/>
      <c r="BU115" s="817"/>
      <c r="BV115" s="817">
        <v>520942</v>
      </c>
      <c r="BW115" s="817"/>
      <c r="BX115" s="817"/>
      <c r="BY115" s="817"/>
      <c r="BZ115" s="817"/>
      <c r="CA115" s="817">
        <v>495331</v>
      </c>
      <c r="CB115" s="817"/>
      <c r="CC115" s="817"/>
      <c r="CD115" s="817"/>
      <c r="CE115" s="817"/>
      <c r="CF115" s="875">
        <v>0.2</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59477743</v>
      </c>
      <c r="AB117" s="903"/>
      <c r="AC117" s="903"/>
      <c r="AD117" s="903"/>
      <c r="AE117" s="904"/>
      <c r="AF117" s="905">
        <v>58930784</v>
      </c>
      <c r="AG117" s="903"/>
      <c r="AH117" s="903"/>
      <c r="AI117" s="903"/>
      <c r="AJ117" s="904"/>
      <c r="AK117" s="905">
        <v>58358325</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594331</v>
      </c>
      <c r="AB119" s="889"/>
      <c r="AC119" s="889"/>
      <c r="AD119" s="889"/>
      <c r="AE119" s="890"/>
      <c r="AF119" s="891">
        <v>270147</v>
      </c>
      <c r="AG119" s="889"/>
      <c r="AH119" s="889"/>
      <c r="AI119" s="889"/>
      <c r="AJ119" s="890"/>
      <c r="AK119" s="891">
        <v>270265</v>
      </c>
      <c r="AL119" s="889"/>
      <c r="AM119" s="889"/>
      <c r="AN119" s="889"/>
      <c r="AO119" s="890"/>
      <c r="AP119" s="892">
        <v>0.1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448</v>
      </c>
      <c r="BP119" s="878"/>
      <c r="BQ119" s="879">
        <v>618108976</v>
      </c>
      <c r="BR119" s="845"/>
      <c r="BS119" s="845"/>
      <c r="BT119" s="845"/>
      <c r="BU119" s="845"/>
      <c r="BV119" s="845">
        <v>635781396</v>
      </c>
      <c r="BW119" s="845"/>
      <c r="BX119" s="845"/>
      <c r="BY119" s="845"/>
      <c r="BZ119" s="845"/>
      <c r="CA119" s="845">
        <v>664159476</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84981439</v>
      </c>
      <c r="BR120" s="842"/>
      <c r="BS120" s="842"/>
      <c r="BT120" s="842"/>
      <c r="BU120" s="842"/>
      <c r="BV120" s="842">
        <v>89334021</v>
      </c>
      <c r="BW120" s="842"/>
      <c r="BX120" s="842"/>
      <c r="BY120" s="842"/>
      <c r="BZ120" s="842"/>
      <c r="CA120" s="842">
        <v>100850548</v>
      </c>
      <c r="CB120" s="842"/>
      <c r="CC120" s="842"/>
      <c r="CD120" s="842"/>
      <c r="CE120" s="842"/>
      <c r="CF120" s="866">
        <v>31.9</v>
      </c>
      <c r="CG120" s="867"/>
      <c r="CH120" s="867"/>
      <c r="CI120" s="867"/>
      <c r="CJ120" s="867"/>
      <c r="CK120" s="868" t="s">
        <v>452</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48546654</v>
      </c>
      <c r="DH120" s="842"/>
      <c r="DI120" s="842"/>
      <c r="DJ120" s="842"/>
      <c r="DK120" s="842"/>
      <c r="DL120" s="842">
        <v>47414393</v>
      </c>
      <c r="DM120" s="842"/>
      <c r="DN120" s="842"/>
      <c r="DO120" s="842"/>
      <c r="DP120" s="842"/>
      <c r="DQ120" s="842">
        <v>47111163</v>
      </c>
      <c r="DR120" s="842"/>
      <c r="DS120" s="842"/>
      <c r="DT120" s="842"/>
      <c r="DU120" s="842"/>
      <c r="DV120" s="843">
        <v>14.9</v>
      </c>
      <c r="DW120" s="843"/>
      <c r="DX120" s="843"/>
      <c r="DY120" s="843"/>
      <c r="DZ120" s="844"/>
    </row>
    <row r="121" spans="1:130" s="218" customFormat="1" ht="26.25" customHeight="1" x14ac:dyDescent="0.2">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99319276</v>
      </c>
      <c r="BR121" s="817"/>
      <c r="BS121" s="817"/>
      <c r="BT121" s="817"/>
      <c r="BU121" s="817"/>
      <c r="BV121" s="817">
        <v>102875165</v>
      </c>
      <c r="BW121" s="817"/>
      <c r="BX121" s="817"/>
      <c r="BY121" s="817"/>
      <c r="BZ121" s="817"/>
      <c r="CA121" s="817">
        <v>112798336</v>
      </c>
      <c r="CB121" s="817"/>
      <c r="CC121" s="817"/>
      <c r="CD121" s="817"/>
      <c r="CE121" s="817"/>
      <c r="CF121" s="875">
        <v>35.700000000000003</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17296955</v>
      </c>
      <c r="DH121" s="817"/>
      <c r="DI121" s="817"/>
      <c r="DJ121" s="817"/>
      <c r="DK121" s="817"/>
      <c r="DL121" s="817">
        <v>16210072</v>
      </c>
      <c r="DM121" s="817"/>
      <c r="DN121" s="817"/>
      <c r="DO121" s="817"/>
      <c r="DP121" s="817"/>
      <c r="DQ121" s="817">
        <v>15405803</v>
      </c>
      <c r="DR121" s="817"/>
      <c r="DS121" s="817"/>
      <c r="DT121" s="817"/>
      <c r="DU121" s="817"/>
      <c r="DV121" s="794">
        <v>4.9000000000000004</v>
      </c>
      <c r="DW121" s="794"/>
      <c r="DX121" s="794"/>
      <c r="DY121" s="794"/>
      <c r="DZ121" s="795"/>
    </row>
    <row r="122" spans="1:130" s="218" customFormat="1" ht="26.25" customHeight="1" x14ac:dyDescent="0.2">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385172213</v>
      </c>
      <c r="BR122" s="845"/>
      <c r="BS122" s="845"/>
      <c r="BT122" s="845"/>
      <c r="BU122" s="845"/>
      <c r="BV122" s="845">
        <v>382583035</v>
      </c>
      <c r="BW122" s="845"/>
      <c r="BX122" s="845"/>
      <c r="BY122" s="845"/>
      <c r="BZ122" s="845"/>
      <c r="CA122" s="845">
        <v>384847156</v>
      </c>
      <c r="CB122" s="845"/>
      <c r="CC122" s="845"/>
      <c r="CD122" s="845"/>
      <c r="CE122" s="845"/>
      <c r="CF122" s="846">
        <v>121.8</v>
      </c>
      <c r="CG122" s="847"/>
      <c r="CH122" s="847"/>
      <c r="CI122" s="847"/>
      <c r="CJ122" s="847"/>
      <c r="CK122" s="869"/>
      <c r="CL122" s="855"/>
      <c r="CM122" s="855"/>
      <c r="CN122" s="855"/>
      <c r="CO122" s="856"/>
      <c r="CP122" s="835" t="s">
        <v>456</v>
      </c>
      <c r="CQ122" s="836"/>
      <c r="CR122" s="836"/>
      <c r="CS122" s="836"/>
      <c r="CT122" s="836"/>
      <c r="CU122" s="836"/>
      <c r="CV122" s="836"/>
      <c r="CW122" s="836"/>
      <c r="CX122" s="836"/>
      <c r="CY122" s="836"/>
      <c r="CZ122" s="836"/>
      <c r="DA122" s="836"/>
      <c r="DB122" s="836"/>
      <c r="DC122" s="836"/>
      <c r="DD122" s="836"/>
      <c r="DE122" s="836"/>
      <c r="DF122" s="837"/>
      <c r="DG122" s="816">
        <v>877099</v>
      </c>
      <c r="DH122" s="817"/>
      <c r="DI122" s="817"/>
      <c r="DJ122" s="817"/>
      <c r="DK122" s="817"/>
      <c r="DL122" s="817">
        <v>891597</v>
      </c>
      <c r="DM122" s="817"/>
      <c r="DN122" s="817"/>
      <c r="DO122" s="817"/>
      <c r="DP122" s="817"/>
      <c r="DQ122" s="817">
        <v>870063</v>
      </c>
      <c r="DR122" s="817"/>
      <c r="DS122" s="817"/>
      <c r="DT122" s="817"/>
      <c r="DU122" s="817"/>
      <c r="DV122" s="794">
        <v>0.3</v>
      </c>
      <c r="DW122" s="794"/>
      <c r="DX122" s="794"/>
      <c r="DY122" s="794"/>
      <c r="DZ122" s="795"/>
    </row>
    <row r="123" spans="1:130" s="218" customFormat="1" ht="26.25" customHeight="1" x14ac:dyDescent="0.2">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457</v>
      </c>
      <c r="BP123" s="878"/>
      <c r="BQ123" s="832">
        <v>569472928</v>
      </c>
      <c r="BR123" s="833"/>
      <c r="BS123" s="833"/>
      <c r="BT123" s="833"/>
      <c r="BU123" s="833"/>
      <c r="BV123" s="833">
        <v>574792221</v>
      </c>
      <c r="BW123" s="833"/>
      <c r="BX123" s="833"/>
      <c r="BY123" s="833"/>
      <c r="BZ123" s="833"/>
      <c r="CA123" s="833">
        <v>598496040</v>
      </c>
      <c r="CB123" s="833"/>
      <c r="CC123" s="833"/>
      <c r="CD123" s="833"/>
      <c r="CE123" s="833"/>
      <c r="CF123" s="748"/>
      <c r="CG123" s="749"/>
      <c r="CH123" s="749"/>
      <c r="CI123" s="749"/>
      <c r="CJ123" s="834"/>
      <c r="CK123" s="869"/>
      <c r="CL123" s="855"/>
      <c r="CM123" s="855"/>
      <c r="CN123" s="855"/>
      <c r="CO123" s="856"/>
      <c r="CP123" s="835" t="s">
        <v>458</v>
      </c>
      <c r="CQ123" s="836"/>
      <c r="CR123" s="836"/>
      <c r="CS123" s="836"/>
      <c r="CT123" s="836"/>
      <c r="CU123" s="836"/>
      <c r="CV123" s="836"/>
      <c r="CW123" s="836"/>
      <c r="CX123" s="836"/>
      <c r="CY123" s="836"/>
      <c r="CZ123" s="836"/>
      <c r="DA123" s="836"/>
      <c r="DB123" s="836"/>
      <c r="DC123" s="836"/>
      <c r="DD123" s="836"/>
      <c r="DE123" s="836"/>
      <c r="DF123" s="837"/>
      <c r="DG123" s="779">
        <v>399380</v>
      </c>
      <c r="DH123" s="780"/>
      <c r="DI123" s="780"/>
      <c r="DJ123" s="780"/>
      <c r="DK123" s="781"/>
      <c r="DL123" s="782">
        <v>942542</v>
      </c>
      <c r="DM123" s="780"/>
      <c r="DN123" s="780"/>
      <c r="DO123" s="780"/>
      <c r="DP123" s="781"/>
      <c r="DQ123" s="782">
        <v>783713</v>
      </c>
      <c r="DR123" s="780"/>
      <c r="DS123" s="780"/>
      <c r="DT123" s="780"/>
      <c r="DU123" s="781"/>
      <c r="DV123" s="824">
        <v>0.2</v>
      </c>
      <c r="DW123" s="825"/>
      <c r="DX123" s="825"/>
      <c r="DY123" s="825"/>
      <c r="DZ123" s="826"/>
    </row>
    <row r="124" spans="1:130" s="218" customFormat="1" ht="26.25" customHeight="1" thickBot="1" x14ac:dyDescent="0.25">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22627</v>
      </c>
      <c r="AB124" s="780"/>
      <c r="AC124" s="780"/>
      <c r="AD124" s="780"/>
      <c r="AE124" s="781"/>
      <c r="AF124" s="782">
        <v>30012</v>
      </c>
      <c r="AG124" s="780"/>
      <c r="AH124" s="780"/>
      <c r="AI124" s="780"/>
      <c r="AJ124" s="781"/>
      <c r="AK124" s="782">
        <v>17227</v>
      </c>
      <c r="AL124" s="780"/>
      <c r="AM124" s="780"/>
      <c r="AN124" s="780"/>
      <c r="AO124" s="781"/>
      <c r="AP124" s="824">
        <v>0</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16.399999999999999</v>
      </c>
      <c r="BR124" s="831"/>
      <c r="BS124" s="831"/>
      <c r="BT124" s="831"/>
      <c r="BU124" s="831"/>
      <c r="BV124" s="831">
        <v>20.100000000000001</v>
      </c>
      <c r="BW124" s="831"/>
      <c r="BX124" s="831"/>
      <c r="BY124" s="831"/>
      <c r="BZ124" s="831"/>
      <c r="CA124" s="831">
        <v>20.7</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1120499</v>
      </c>
      <c r="DH124" s="764"/>
      <c r="DI124" s="764"/>
      <c r="DJ124" s="764"/>
      <c r="DK124" s="765"/>
      <c r="DL124" s="766">
        <v>897076</v>
      </c>
      <c r="DM124" s="764"/>
      <c r="DN124" s="764"/>
      <c r="DO124" s="764"/>
      <c r="DP124" s="765"/>
      <c r="DQ124" s="766">
        <v>816715</v>
      </c>
      <c r="DR124" s="764"/>
      <c r="DS124" s="764"/>
      <c r="DT124" s="764"/>
      <c r="DU124" s="765"/>
      <c r="DV124" s="848">
        <v>0.3</v>
      </c>
      <c r="DW124" s="849"/>
      <c r="DX124" s="849"/>
      <c r="DY124" s="849"/>
      <c r="DZ124" s="850"/>
    </row>
    <row r="125" spans="1:130" s="218" customFormat="1" ht="26.25" customHeight="1" x14ac:dyDescent="0.2">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7741</v>
      </c>
      <c r="AB127" s="780"/>
      <c r="AC127" s="780"/>
      <c r="AD127" s="780"/>
      <c r="AE127" s="781"/>
      <c r="AF127" s="782">
        <v>7823</v>
      </c>
      <c r="AG127" s="780"/>
      <c r="AH127" s="780"/>
      <c r="AI127" s="780"/>
      <c r="AJ127" s="781"/>
      <c r="AK127" s="782">
        <v>8157</v>
      </c>
      <c r="AL127" s="780"/>
      <c r="AM127" s="780"/>
      <c r="AN127" s="780"/>
      <c r="AO127" s="781"/>
      <c r="AP127" s="824">
        <v>0</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14044183</v>
      </c>
      <c r="AB128" s="801"/>
      <c r="AC128" s="801"/>
      <c r="AD128" s="801"/>
      <c r="AE128" s="802"/>
      <c r="AF128" s="803">
        <v>14137013</v>
      </c>
      <c r="AG128" s="801"/>
      <c r="AH128" s="801"/>
      <c r="AI128" s="801"/>
      <c r="AJ128" s="802"/>
      <c r="AK128" s="803">
        <v>13875873</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v>620359</v>
      </c>
      <c r="DH128" s="791"/>
      <c r="DI128" s="791"/>
      <c r="DJ128" s="791"/>
      <c r="DK128" s="791"/>
      <c r="DL128" s="791">
        <v>520942</v>
      </c>
      <c r="DM128" s="791"/>
      <c r="DN128" s="791"/>
      <c r="DO128" s="791"/>
      <c r="DP128" s="791"/>
      <c r="DQ128" s="791">
        <v>495331</v>
      </c>
      <c r="DR128" s="791"/>
      <c r="DS128" s="791"/>
      <c r="DT128" s="791"/>
      <c r="DU128" s="791"/>
      <c r="DV128" s="792">
        <v>0.2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322781920</v>
      </c>
      <c r="AB129" s="780"/>
      <c r="AC129" s="780"/>
      <c r="AD129" s="780"/>
      <c r="AE129" s="781"/>
      <c r="AF129" s="782">
        <v>330447137</v>
      </c>
      <c r="AG129" s="780"/>
      <c r="AH129" s="780"/>
      <c r="AI129" s="780"/>
      <c r="AJ129" s="781"/>
      <c r="AK129" s="782">
        <v>340434092</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26828828</v>
      </c>
      <c r="AB130" s="780"/>
      <c r="AC130" s="780"/>
      <c r="AD130" s="780"/>
      <c r="AE130" s="781"/>
      <c r="AF130" s="782">
        <v>27026449</v>
      </c>
      <c r="AG130" s="780"/>
      <c r="AH130" s="780"/>
      <c r="AI130" s="780"/>
      <c r="AJ130" s="781"/>
      <c r="AK130" s="782">
        <v>24549054</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295953092</v>
      </c>
      <c r="AB131" s="764"/>
      <c r="AC131" s="764"/>
      <c r="AD131" s="764"/>
      <c r="AE131" s="765"/>
      <c r="AF131" s="766">
        <v>303420688</v>
      </c>
      <c r="AG131" s="764"/>
      <c r="AH131" s="764"/>
      <c r="AI131" s="764"/>
      <c r="AJ131" s="765"/>
      <c r="AK131" s="766">
        <v>315885038</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v>20.7</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6.286378654</v>
      </c>
      <c r="AB132" s="745"/>
      <c r="AC132" s="745"/>
      <c r="AD132" s="745"/>
      <c r="AE132" s="746"/>
      <c r="AF132" s="747">
        <v>5.8556725700000003</v>
      </c>
      <c r="AG132" s="745"/>
      <c r="AH132" s="745"/>
      <c r="AI132" s="745"/>
      <c r="AJ132" s="746"/>
      <c r="AK132" s="747">
        <v>6.3103330819999996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6.6</v>
      </c>
      <c r="AB133" s="724"/>
      <c r="AC133" s="724"/>
      <c r="AD133" s="724"/>
      <c r="AE133" s="725"/>
      <c r="AF133" s="723">
        <v>6.3</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ZVHzIcfUG3iSsX1iTzCbJbByWE7AZRHlU/aPwYv385E08dE7TcveDHt1HbrUdAazV0DOOay5IKiL+5aawcI5g==" saltValue="SIm3ZEa39WFCfpW0d+Eh3Q==" spinCount="100000" sheet="1" objects="1" scenarios="1" formatRows="0"/>
  <customSheetViews>
    <customSheetView guid="{AB4C3A9F-1055-4211-B266-92822AFE212E}"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Q8f0tAHHkaguUiWlfZ5rW1fxcJ+3kHTlH4O7oKW/5IAbso1862Jiw/RZmbBUp5gDwOdA+NV2dHk+h1SlM/+ZQ==" saltValue="2ayluUPpTxeMtzYaQi6NzQ==" spinCount="100000" sheet="1" objects="1" scenarios="1"/>
  <dataConsolidate/>
  <customSheetViews>
    <customSheetView guid="{AB4C3A9F-1055-4211-B266-92822AFE212E}" scale="70" showPageBreaks="1" showGridLines="0" fitToPage="1" hiddenRows="1" hiddenColumns="1" view="pageBreakPreview" topLeftCell="AA40">
      <selection activeCell="CG56" sqref="CG56"/>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uOTKQCbxAOcxAYAFhjgVnd2/R2eai3HE2QLuS4ylV75fk6UU+MaP5GvBNufq9ZEWoV/ZQYK5J16C8wNrYud2Q==" saltValue="+w8qFrnevnPtHo3NJq/dhg==" spinCount="100000" sheet="1" objects="1" scenarios="1"/>
  <dataConsolidate/>
  <customSheetViews>
    <customSheetView guid="{AB4C3A9F-1055-4211-B266-92822AFE212E}"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138473987</v>
      </c>
      <c r="AP9" s="269">
        <v>102535</v>
      </c>
      <c r="AQ9" s="270">
        <v>112291</v>
      </c>
      <c r="AR9" s="271">
        <v>-8.6999999999999993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t="s">
        <v>494</v>
      </c>
      <c r="AP10" s="272" t="s">
        <v>494</v>
      </c>
      <c r="AQ10" s="273">
        <v>121</v>
      </c>
      <c r="AR10" s="274" t="s">
        <v>494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495</v>
      </c>
      <c r="AL11" s="1131"/>
      <c r="AM11" s="1131"/>
      <c r="AN11" s="1132"/>
      <c r="AO11" s="272">
        <v>1808090</v>
      </c>
      <c r="AP11" s="272">
        <v>1339</v>
      </c>
      <c r="AQ11" s="273">
        <v>1235</v>
      </c>
      <c r="AR11" s="274">
        <v>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496</v>
      </c>
      <c r="AL12" s="1131"/>
      <c r="AM12" s="1131"/>
      <c r="AN12" s="1132"/>
      <c r="AO12" s="272" t="s">
        <v>494</v>
      </c>
      <c r="AP12" s="272" t="s">
        <v>494</v>
      </c>
      <c r="AQ12" s="273">
        <v>3</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2436905</v>
      </c>
      <c r="AP13" s="272">
        <v>1804</v>
      </c>
      <c r="AQ13" s="273">
        <v>2021</v>
      </c>
      <c r="AR13" s="274">
        <v>-10.7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1102511</v>
      </c>
      <c r="AP14" s="272">
        <v>816</v>
      </c>
      <c r="AQ14" s="273">
        <v>1404</v>
      </c>
      <c r="AR14" s="274">
        <v>-41.9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-6517362</v>
      </c>
      <c r="AP15" s="272">
        <v>-4826</v>
      </c>
      <c r="AQ15" s="273">
        <v>-7200</v>
      </c>
      <c r="AR15" s="274">
        <v>-33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137304131</v>
      </c>
      <c r="AP16" s="272">
        <v>101669</v>
      </c>
      <c r="AQ16" s="273">
        <v>109874</v>
      </c>
      <c r="AR16" s="274">
        <v>-7.5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10.65</v>
      </c>
      <c r="AP21" s="286">
        <v>11.47</v>
      </c>
      <c r="AQ21" s="287">
        <v>-0.82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101.1</v>
      </c>
      <c r="AP22" s="291">
        <v>99.8</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49408404</v>
      </c>
      <c r="AP32" s="300">
        <v>36585</v>
      </c>
      <c r="AQ32" s="301">
        <v>29025</v>
      </c>
      <c r="AR32" s="302">
        <v>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494</v>
      </c>
      <c r="AP33" s="300" t="s">
        <v>494</v>
      </c>
      <c r="AQ33" s="301">
        <v>2558</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v>3700000</v>
      </c>
      <c r="AP34" s="300">
        <v>2740</v>
      </c>
      <c r="AQ34" s="301">
        <v>21936</v>
      </c>
      <c r="AR34" s="302">
        <v>-87.5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4954272</v>
      </c>
      <c r="AP35" s="300">
        <v>3668</v>
      </c>
      <c r="AQ35" s="301">
        <v>9222</v>
      </c>
      <c r="AR35" s="302">
        <v>-60.2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t="s">
        <v>494</v>
      </c>
      <c r="AP36" s="300" t="s">
        <v>494</v>
      </c>
      <c r="AQ36" s="301">
        <v>155</v>
      </c>
      <c r="AR36" s="302" t="s">
        <v>494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v>295649</v>
      </c>
      <c r="AP37" s="300">
        <v>219</v>
      </c>
      <c r="AQ37" s="301">
        <v>1054</v>
      </c>
      <c r="AR37" s="302">
        <v>-79.2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t="s">
        <v>494</v>
      </c>
      <c r="AP38" s="303" t="s">
        <v>494</v>
      </c>
      <c r="AQ38" s="304">
        <v>1</v>
      </c>
      <c r="AR38" s="292" t="s">
        <v>494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-13875873</v>
      </c>
      <c r="AP39" s="300">
        <v>-10275</v>
      </c>
      <c r="AQ39" s="301">
        <v>-17788</v>
      </c>
      <c r="AR39" s="302">
        <v>-42.2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-24549054</v>
      </c>
      <c r="AP40" s="300">
        <v>-18178</v>
      </c>
      <c r="AQ40" s="301">
        <v>-29583</v>
      </c>
      <c r="AR40" s="302">
        <v>-38.6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19933398</v>
      </c>
      <c r="AP41" s="300">
        <v>14760</v>
      </c>
      <c r="AQ41" s="301">
        <v>16580</v>
      </c>
      <c r="AR41" s="302">
        <v>-11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68599419</v>
      </c>
      <c r="AN51" s="322">
        <v>51789</v>
      </c>
      <c r="AO51" s="323">
        <v>-7</v>
      </c>
      <c r="AP51" s="324">
        <v>58766</v>
      </c>
      <c r="AQ51" s="325">
        <v>2.9</v>
      </c>
      <c r="AR51" s="326">
        <v>-9.9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41854263</v>
      </c>
      <c r="AN52" s="330">
        <v>31598</v>
      </c>
      <c r="AO52" s="331">
        <v>-21.5</v>
      </c>
      <c r="AP52" s="332">
        <v>29363</v>
      </c>
      <c r="AQ52" s="333">
        <v>-2.5</v>
      </c>
      <c r="AR52" s="334">
        <v>-19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71658587</v>
      </c>
      <c r="AN53" s="322">
        <v>53789</v>
      </c>
      <c r="AO53" s="323">
        <v>3.9</v>
      </c>
      <c r="AP53" s="324">
        <v>62482</v>
      </c>
      <c r="AQ53" s="325">
        <v>6.3</v>
      </c>
      <c r="AR53" s="326">
        <v>-2.4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46055890</v>
      </c>
      <c r="AN54" s="330">
        <v>34571</v>
      </c>
      <c r="AO54" s="331">
        <v>9.4</v>
      </c>
      <c r="AP54" s="332">
        <v>34626</v>
      </c>
      <c r="AQ54" s="333">
        <v>17.899999999999999</v>
      </c>
      <c r="AR54" s="334">
        <v>-8.5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72586730</v>
      </c>
      <c r="AN55" s="322">
        <v>54196</v>
      </c>
      <c r="AO55" s="323">
        <v>0.8</v>
      </c>
      <c r="AP55" s="324">
        <v>59288</v>
      </c>
      <c r="AQ55" s="325">
        <v>-5.0999999999999996</v>
      </c>
      <c r="AR55" s="326">
        <v>5.9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42270665</v>
      </c>
      <c r="AN56" s="330">
        <v>31561</v>
      </c>
      <c r="AO56" s="331">
        <v>-8.6999999999999993</v>
      </c>
      <c r="AP56" s="332">
        <v>32670</v>
      </c>
      <c r="AQ56" s="333">
        <v>-5.6</v>
      </c>
      <c r="AR56" s="334">
        <v>-3.1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96423659</v>
      </c>
      <c r="AN57" s="322">
        <v>71690</v>
      </c>
      <c r="AO57" s="323">
        <v>32.299999999999997</v>
      </c>
      <c r="AP57" s="324">
        <v>63490</v>
      </c>
      <c r="AQ57" s="325">
        <v>7.1</v>
      </c>
      <c r="AR57" s="326">
        <v>25.2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47290133</v>
      </c>
      <c r="AN58" s="330">
        <v>35160</v>
      </c>
      <c r="AO58" s="331">
        <v>11.4</v>
      </c>
      <c r="AP58" s="332">
        <v>35347</v>
      </c>
      <c r="AQ58" s="333">
        <v>8.1999999999999993</v>
      </c>
      <c r="AR58" s="334">
        <v>3.2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113002844</v>
      </c>
      <c r="AN59" s="322">
        <v>83675</v>
      </c>
      <c r="AO59" s="323">
        <v>16.7</v>
      </c>
      <c r="AP59" s="324">
        <v>68481</v>
      </c>
      <c r="AQ59" s="325">
        <v>7.9</v>
      </c>
      <c r="AR59" s="326">
        <v>8.8000000000000007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48104668</v>
      </c>
      <c r="AN60" s="330">
        <v>35620</v>
      </c>
      <c r="AO60" s="331">
        <v>1.3</v>
      </c>
      <c r="AP60" s="332">
        <v>38966</v>
      </c>
      <c r="AQ60" s="333">
        <v>10.199999999999999</v>
      </c>
      <c r="AR60" s="334">
        <v>-8.9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84454248</v>
      </c>
      <c r="AN61" s="337">
        <v>63028</v>
      </c>
      <c r="AO61" s="338">
        <v>9.3000000000000007</v>
      </c>
      <c r="AP61" s="339">
        <v>62501</v>
      </c>
      <c r="AQ61" s="340">
        <v>3.8</v>
      </c>
      <c r="AR61" s="326">
        <v>5.5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45115124</v>
      </c>
      <c r="AN62" s="330">
        <v>33702</v>
      </c>
      <c r="AO62" s="331">
        <v>-1.6</v>
      </c>
      <c r="AP62" s="332">
        <v>34194</v>
      </c>
      <c r="AQ62" s="333">
        <v>5.6</v>
      </c>
      <c r="AR62" s="334">
        <v>-7.2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F43fdjGk/81czJVzTFOyLMubeCgX5Wq7QwJxjy36qWZdcqC5azRFzbCI2dz/oo40W5tbJRSzeJkxSTOnDo9d/w==" saltValue="8Wyc9SHQuEyTgY3vt9XFyQ==" spinCount="100000" sheet="1" objects="1" scenarios="1"/>
  <customSheetViews>
    <customSheetView guid="{AB4C3A9F-1055-4211-B266-92822AFE212E}"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484</v>
      </c>
    </row>
    <row r="121" spans="125:125" ht="13.5" hidden="1" customHeight="1" x14ac:dyDescent="0.2">
      <c r="DU121" s="247"/>
    </row>
  </sheetData>
  <sheetProtection algorithmName="SHA-512" hashValue="SEiqgUQ0BY4EnzrfDVMHPf+k6C8rHzWmypOnmRSwRTwet+PNtObnreS5UC8iWH4mi2MPzT6y4nFEK6z377hLwA==" saltValue="Qq4j9fFUGVMuhDjksIBa4A==" spinCount="100000" sheet="1" objects="1" scenarios="1"/>
  <dataConsolidate/>
  <customSheetViews>
    <customSheetView guid="{AB4C3A9F-1055-4211-B266-92822AFE212E}"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484</v>
      </c>
    </row>
  </sheetData>
  <sheetProtection algorithmName="SHA-512" hashValue="Ftzk5JR9QD3xnwHUy7QpDPae2OXaMMOD+NmEjlWFVJegyffE/gplc/7Ii+8xAx2VTeF4Tlti9EVEwViE2wjGNg==" saltValue="p89SHenNtjLcgW09dgN9Sg==" spinCount="100000" sheet="1" objects="1" scenarios="1"/>
  <dataConsolidate/>
  <customSheetViews>
    <customSheetView guid="{AB4C3A9F-1055-4211-B266-92822AFE212E}"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2">
      <c r="B47" s="10"/>
      <c r="C47" s="1139" t="s">
        <v>3</v>
      </c>
      <c r="D47" s="1139"/>
      <c r="E47" s="1140"/>
      <c r="F47" s="11">
        <v>7.27</v>
      </c>
      <c r="G47" s="12">
        <v>9.27</v>
      </c>
      <c r="H47" s="12">
        <v>11.65</v>
      </c>
      <c r="I47" s="12">
        <v>11.38</v>
      </c>
      <c r="J47" s="13">
        <v>11.35</v>
      </c>
    </row>
    <row r="48" spans="2:10" ht="57.75" customHeight="1" x14ac:dyDescent="0.2">
      <c r="B48" s="14"/>
      <c r="C48" s="1141" t="s">
        <v>4</v>
      </c>
      <c r="D48" s="1141"/>
      <c r="E48" s="1142"/>
      <c r="F48" s="15">
        <v>2.52</v>
      </c>
      <c r="G48" s="16">
        <v>2.2400000000000002</v>
      </c>
      <c r="H48" s="16">
        <v>1.85</v>
      </c>
      <c r="I48" s="16">
        <v>3.62</v>
      </c>
      <c r="J48" s="17">
        <v>1.61</v>
      </c>
    </row>
    <row r="49" spans="2:10" ht="57.75" customHeight="1" thickBot="1" x14ac:dyDescent="0.25">
      <c r="B49" s="18"/>
      <c r="C49" s="1143" t="s">
        <v>5</v>
      </c>
      <c r="D49" s="1143"/>
      <c r="E49" s="1144"/>
      <c r="F49" s="19">
        <v>1.87</v>
      </c>
      <c r="G49" s="20">
        <v>2.2400000000000002</v>
      </c>
      <c r="H49" s="20">
        <v>1.85</v>
      </c>
      <c r="I49" s="20">
        <v>1.82</v>
      </c>
      <c r="J49" s="21" t="s">
        <v>539</v>
      </c>
    </row>
    <row r="50" spans="2:10" ht="13.2" x14ac:dyDescent="0.2"/>
  </sheetData>
  <sheetProtection algorithmName="SHA-512" hashValue="WFupF4TqgzCHrM+0c3kTujoigm/VvikLOLv3YxUzYQHkuuWv/k+zYnJJnieyxsay3Yvj0sUm4lavOYH9bvmAKg==" saltValue="sbi/r/maGfSqjg6PJ+TveA==" spinCount="100000" sheet="1" objects="1" scenarios="1"/>
  <customSheetViews>
    <customSheetView guid="{AB4C3A9F-1055-4211-B266-92822AFE212E}"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27B147FD-D9DC-43C1-BECD-87BC20461FAF}"/>
</file>

<file path=customXml/itemProps2.xml><?xml version="1.0" encoding="utf-8"?>
<ds:datastoreItem xmlns:ds="http://schemas.openxmlformats.org/officeDocument/2006/customXml" ds:itemID="{92A389E2-EE80-4A5D-AA8D-225842B1DB58}"/>
</file>

<file path=customXml/itemProps3.xml><?xml version="1.0" encoding="utf-8"?>
<ds:datastoreItem xmlns:ds="http://schemas.openxmlformats.org/officeDocument/2006/customXml" ds:itemID="{7BCBDC9D-2824-4CD7-845B-EFD654987C36}"/>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