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財政課共通フォルダ\70各種調査\500財政比較分析表\令和６年度財政状況資料集の作成等について（都道府県・指定都市）\03_財政課作業\"/>
    </mc:Choice>
  </mc:AlternateContent>
  <xr:revisionPtr revIDLastSave="0" documentId="13_ncr:1_{6BB14DD9-C802-4A87-9B71-FF0D2CCE2519}" xr6:coauthVersionLast="47" xr6:coauthVersionMax="47" xr10:uidLastSave="{00000000-0000-0000-0000-000000000000}"/>
  <bookViews>
    <workbookView xWindow="57492" yWindow="-108" windowWidth="29016" windowHeight="15696" tabRatio="715"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102" i="12" l="1"/>
  <c r="DB102" i="12"/>
  <c r="DG102" i="12"/>
  <c r="DL102" i="12"/>
  <c r="DQ102" i="12"/>
  <c r="CR102" i="12"/>
  <c r="AU88" i="12"/>
  <c r="AP88" i="12"/>
  <c r="AF88" i="12"/>
  <c r="AU63" i="12"/>
  <c r="AP63" i="12"/>
  <c r="BG36" i="10" l="1"/>
  <c r="BG35" i="10"/>
  <c r="BG34" i="10"/>
  <c r="AO38" i="10"/>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BW39" i="10"/>
  <c r="BE39" i="10"/>
  <c r="AM39" i="10"/>
  <c r="U39" i="10"/>
  <c r="BW38" i="10"/>
  <c r="BE38" i="10"/>
  <c r="U38" i="10"/>
  <c r="BE37" i="10"/>
  <c r="CO34" i="10"/>
  <c r="CO35" i="10" s="1"/>
  <c r="CO36" i="10" s="1"/>
  <c r="CO37" i="10" s="1"/>
  <c r="CO38" i="10" s="1"/>
  <c r="CO39" i="10" s="1"/>
  <c r="CO40" i="10" s="1"/>
  <c r="CO41" i="10" s="1"/>
  <c r="CO42" i="10" s="1"/>
  <c r="CO43" i="10" s="1"/>
  <c r="BW34" i="10"/>
  <c r="BW35" i="10" s="1"/>
  <c r="BW36" i="10" s="1"/>
  <c r="BW37" i="10" s="1"/>
  <c r="C34" i="10"/>
  <c r="C35" i="10" l="1"/>
  <c r="C36" i="10" s="1"/>
  <c r="C37" i="10" s="1"/>
  <c r="C38" i="10" s="1"/>
  <c r="C39" i="10" s="1"/>
  <c r="C40" i="10" s="1"/>
  <c r="U34" i="10"/>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AM38" i="10" s="1"/>
  <c r="BE34" i="10" l="1"/>
  <c r="BE35" i="10" s="1"/>
  <c r="BE36" i="10" s="1"/>
</calcChain>
</file>

<file path=xl/sharedStrings.xml><?xml version="1.0" encoding="utf-8"?>
<sst xmlns="http://schemas.openxmlformats.org/spreadsheetml/2006/main" count="1006" uniqueCount="593">
  <si>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</si>
  <si>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</si>
  <si>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</si>
  <si>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</si>
  <si>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</si>
  <si>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</si>
  <si>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</si>
  <si>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</si>
  <si>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</si>
  <si>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</si>
  <si>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</si>
  <si>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</si>
  <si>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</si>
  <si>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</si>
  <si>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</si>
  <si>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</si>
  <si>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</si>
  <si>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</si>
  <si>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</si>
  <si>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</si>
  <si>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</si>
  <si>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</si>
  <si>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</si>
  <si>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</si>
  <si>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</si>
  <si>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</si>
  <si>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</si>
  <si>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</si>
  <si>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</si>
  <si>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</si>
  <si>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</si>
  <si>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</si>
  <si>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</si>
  <si>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</si>
  <si>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</si>
  <si>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</si>
  <si>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</si>
  <si>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</si>
  <si>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</si>
  <si>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</si>
  <si>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</si>
  <si>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</si>
  <si>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</si>
  <si>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</si>
  <si>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</si>
  <si>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</si>
  <si>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</si>
  <si>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</si>
  <si>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</si>
  <si>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</si>
  <si>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</si>
  <si>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</si>
  <si>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</si>
  <si>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</si>
  <si>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</si>
  <si>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</si>
  <si>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</si>
  <si>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</si>
  <si>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</si>
  <si>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</si>
  <si>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</si>
  <si>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</si>
  <si>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</si>
  <si>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</si>
  <si>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</si>
  <si>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</si>
  <si>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</si>
  <si>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</si>
  <si>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</si>
  <si>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</si>
  <si>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</si>
  <si>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</si>
  <si>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</si>
  <si>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</si>
  <si>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</si>
  <si>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</si>
  <si>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</si>
  <si>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</si>
  <si>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</si>
  <si>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</si>
  <si>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</si>
  <si>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</si>
  <si>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</si>
  <si>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</si>
  <si>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</si>
  <si>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</si>
  <si>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</si>
  <si>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</si>
  <si>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</si>
  <si>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</si>
  <si>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</si>
  <si>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</si>
  <si>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</si>
  <si>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</si>
  <si>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川崎市</t>
    <phoneticPr fontId="5"/>
  </si>
  <si>
    <t>地方交付税種地</t>
    <rPh sb="0" eb="2">
      <t>チホウ</t>
    </rPh>
    <rPh sb="2" eb="5">
      <t>コウフゼイ</t>
    </rPh>
    <rPh sb="5" eb="6">
      <t>シュ</t>
    </rPh>
    <rPh sb="6" eb="7">
      <t>チ</t>
    </rPh>
    <phoneticPr fontId="5"/>
  </si>
  <si>
    <t>1-9</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</si>
  <si>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</si>
  <si>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</si>
  <si>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</si>
  <si>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</si>
  <si>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</si>
  <si>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</si>
  <si>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</si>
  <si>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</si>
  <si>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</si>
  <si>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</si>
  <si>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</si>
  <si>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</si>
  <si>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</si>
  <si>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</si>
  <si>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</si>
  <si>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</si>
  <si>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</si>
  <si>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</si>
  <si>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</si>
  <si>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</si>
  <si>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</si>
  <si>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</si>
  <si>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</si>
  <si>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</si>
  <si>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</si>
  <si>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</si>
  <si>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</si>
  <si>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</si>
  <si>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</si>
  <si>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</si>
  <si>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</si>
  <si>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</si>
  <si>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</si>
  <si>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</si>
  <si>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</si>
  <si>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</si>
  <si>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</si>
  <si>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</si>
  <si>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</si>
  <si>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</si>
  <si>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</si>
  <si>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</si>
  <si>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</si>
  <si>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</si>
  <si>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</si>
  <si>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</si>
  <si>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</si>
  <si>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</si>
  <si>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</si>
  <si>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</si>
  <si>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</si>
  <si>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</si>
  <si>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</si>
  <si>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</si>
  <si>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</si>
  <si>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</si>
  <si>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</si>
  <si>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</si>
  <si>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</si>
  <si>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</si>
  <si>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</si>
  <si>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</si>
  <si>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</si>
  <si>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</si>
  <si>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</si>
  <si>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</si>
  <si>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</si>
  <si>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</si>
  <si>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</si>
  <si>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</si>
  <si>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</si>
  <si>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</si>
  <si>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</si>
  <si>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</si>
  <si>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</si>
  <si>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</si>
  <si>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</si>
  <si>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</si>
  <si>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</si>
  <si>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</si>
  <si>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</si>
  <si>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</si>
  <si>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</si>
  <si>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</si>
  <si>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</si>
  <si>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</si>
  <si>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</si>
  <si>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</si>
  <si>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</si>
  <si>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</si>
  <si>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</si>
  <si>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</si>
  <si>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</si>
  <si>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</si>
  <si>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</si>
  <si>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</si>
  <si>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</si>
  <si>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</si>
  <si>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</si>
  <si>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</si>
  <si>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</si>
  <si>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</si>
  <si>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</si>
  <si>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</si>
  <si>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</si>
  <si>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</si>
  <si>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神奈川県川崎市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</si>
  <si>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</si>
  <si>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</si>
  <si>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</si>
  <si>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</si>
  <si>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</si>
  <si>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</si>
  <si>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</si>
  <si>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</si>
  <si>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</si>
  <si>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</si>
  <si>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</si>
  <si>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</si>
  <si>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</si>
  <si>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</si>
  <si>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</si>
  <si>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</si>
  <si>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</si>
  <si>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</si>
  <si>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</si>
  <si>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</si>
  <si>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</si>
  <si>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</si>
  <si>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</si>
  <si>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</si>
  <si>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</si>
  <si>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</si>
  <si>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</si>
  <si>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</si>
  <si>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</si>
  <si>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</si>
  <si>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</si>
  <si>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</si>
  <si>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</si>
  <si>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</si>
  <si>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</si>
  <si>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</si>
  <si>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</si>
  <si>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</si>
  <si>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</si>
  <si>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</si>
  <si>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</si>
  <si>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</si>
  <si>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</si>
  <si>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</si>
  <si>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</si>
  <si>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</si>
  <si>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</si>
  <si>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</si>
  <si>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</si>
  <si>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</si>
  <si>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</si>
  <si>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</si>
  <si>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</si>
  <si>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</si>
  <si>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</si>
  <si>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</si>
  <si>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</si>
  <si>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</si>
  <si>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</si>
  <si>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</si>
  <si>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</si>
  <si>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</si>
  <si>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</si>
  <si>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</si>
  <si>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</si>
  <si>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</si>
  <si>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</si>
  <si>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</si>
  <si>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</si>
  <si>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</si>
  <si>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</si>
  <si>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</si>
  <si>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</si>
  <si>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</si>
  <si>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</si>
  <si>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</si>
  <si>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</si>
  <si>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</si>
  <si>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</si>
  <si>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</si>
  <si>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</si>
  <si>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</si>
  <si>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</si>
  <si>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</si>
  <si>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</si>
  <si>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</si>
  <si>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</si>
  <si>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</si>
  <si>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</si>
  <si>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</si>
  <si>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</si>
  <si>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</si>
  <si>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</si>
  <si>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</si>
  <si>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</si>
  <si>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</si>
  <si>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</si>
  <si>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</si>
  <si>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</si>
  <si>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</si>
  <si>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</si>
  <si>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</si>
  <si>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</si>
  <si>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</si>
  <si>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</si>
  <si>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</si>
  <si>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</si>
  <si>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</si>
  <si>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</si>
  <si>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</si>
  <si>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</si>
  <si>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</si>
  <si>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</si>
  <si>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</si>
  <si>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</si>
  <si>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</si>
  <si>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</si>
  <si>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</si>
  <si>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</si>
  <si>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</si>
  <si>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</si>
  <si>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</si>
  <si>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</si>
  <si>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</si>
  <si>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</si>
  <si>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</si>
  <si>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</si>
  <si>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</si>
  <si>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</si>
  <si>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</si>
  <si>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</si>
  <si>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</si>
  <si>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</si>
  <si>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</si>
  <si>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</si>
  <si>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</si>
  <si>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</si>
  <si>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</si>
  <si>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</si>
  <si>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</si>
  <si>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</si>
  <si>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</si>
  <si>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</si>
  <si>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</si>
  <si>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</si>
  <si>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</si>
  <si>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</si>
  <si>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</si>
  <si>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</si>
  <si>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</si>
  <si>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神奈川県川崎市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</si>
  <si>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</si>
  <si>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</si>
  <si>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</si>
  <si>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</si>
  <si>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</si>
  <si>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</si>
  <si>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</si>
  <si>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</si>
  <si>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</si>
  <si>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</si>
  <si>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</si>
  <si>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</si>
  <si>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</si>
  <si>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</si>
  <si>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</si>
  <si>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</si>
  <si>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</si>
  <si>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</si>
  <si>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</si>
  <si>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</si>
  <si>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母子父子寡婦福祉資金貸付事業特別会計</t>
    <phoneticPr fontId="5"/>
  </si>
  <si>
    <t>公害健康被害補償事業特別会計</t>
    <phoneticPr fontId="5"/>
  </si>
  <si>
    <t>勤労者福祉共済事業特別会計</t>
    <phoneticPr fontId="5"/>
  </si>
  <si>
    <t>墓地整備事業特別会計</t>
    <phoneticPr fontId="5"/>
  </si>
  <si>
    <t>公共用地先行取得等事業特別会計</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</si>
  <si>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</si>
  <si>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</si>
  <si>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</si>
  <si>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</si>
  <si>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</si>
  <si>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</si>
  <si>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</si>
  <si>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</si>
  <si>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</si>
  <si>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</si>
  <si>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</si>
  <si>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</si>
  <si>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</si>
  <si>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</si>
  <si>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競輪事業特別会計</t>
    <phoneticPr fontId="5"/>
  </si>
  <si>
    <t>国民健康保険事業特別会計</t>
    <phoneticPr fontId="5"/>
  </si>
  <si>
    <t>後期高齢者医療事業特別会計</t>
    <phoneticPr fontId="5"/>
  </si>
  <si>
    <t>介護保険事業特別会計</t>
    <phoneticPr fontId="5"/>
  </si>
  <si>
    <t>病院事業会計</t>
    <phoneticPr fontId="5"/>
  </si>
  <si>
    <t>法適用企業</t>
    <phoneticPr fontId="5"/>
  </si>
  <si>
    <t>下水道事業会計</t>
    <phoneticPr fontId="5"/>
  </si>
  <si>
    <t>水道事業会計</t>
    <phoneticPr fontId="5"/>
  </si>
  <si>
    <t>工業用水道事業会計</t>
    <phoneticPr fontId="5"/>
  </si>
  <si>
    <t>自動車運送事業会計</t>
    <phoneticPr fontId="5"/>
  </si>
  <si>
    <t>卸売市場事業特別会計</t>
    <phoneticPr fontId="5"/>
  </si>
  <si>
    <t>法非適用企業</t>
    <phoneticPr fontId="5"/>
  </si>
  <si>
    <t>港湾整備事業特別会計</t>
    <phoneticPr fontId="5"/>
  </si>
  <si>
    <t>生田緑地ゴルフ場事業特別会計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</si>
  <si>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</si>
  <si>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</si>
  <si>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</si>
  <si>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</si>
  <si>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</si>
  <si>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</si>
  <si>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</si>
  <si>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</si>
  <si>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</si>
  <si>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</si>
  <si>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</si>
  <si>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</si>
  <si>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</si>
  <si>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</si>
  <si>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</si>
  <si>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</si>
  <si>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</si>
  <si>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</si>
  <si>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</si>
  <si>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</si>
  <si>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</si>
  <si>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</si>
  <si>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</si>
  <si>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</si>
  <si>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</si>
  <si>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</si>
  <si>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</si>
  <si>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</si>
  <si>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</si>
  <si>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</si>
  <si>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</si>
  <si>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</si>
  <si>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</si>
  <si>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</si>
  <si>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</si>
  <si>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</si>
  <si>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</si>
  <si>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</si>
  <si>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</si>
  <si>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</si>
  <si>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</si>
  <si>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</si>
  <si>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</si>
  <si>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</si>
  <si>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</si>
  <si>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</si>
  <si>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</si>
  <si>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</si>
  <si>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</si>
  <si>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</si>
  <si>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</si>
  <si>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</si>
  <si>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</si>
  <si>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</si>
  <si>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</si>
  <si>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</si>
  <si>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</si>
  <si>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</si>
  <si>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</si>
  <si>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</si>
  <si>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</si>
  <si>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</si>
  <si>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</si>
  <si>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</si>
  <si>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</si>
  <si>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</si>
  <si>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</si>
  <si>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</si>
  <si>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</si>
  <si>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</si>
  <si>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</si>
  <si>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</si>
  <si>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</si>
  <si>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</si>
  <si>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</si>
  <si>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</si>
  <si>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</si>
  <si>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</si>
  <si>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</si>
  <si>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</si>
  <si>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</si>
  <si>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</si>
  <si>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</si>
  <si>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</si>
  <si>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</si>
  <si>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</si>
  <si>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</si>
  <si>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</si>
  <si>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</si>
  <si>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</si>
  <si>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</si>
  <si>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</si>
  <si>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</si>
  <si>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</si>
  <si>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</si>
  <si>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</si>
  <si>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</si>
  <si>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</si>
  <si>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</si>
  <si>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</si>
  <si>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</si>
  <si>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</si>
  <si>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</si>
  <si>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</si>
  <si>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</si>
  <si>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</si>
  <si>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</si>
  <si>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</si>
  <si>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</si>
  <si>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</si>
  <si>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</si>
  <si>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</si>
  <si>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</si>
  <si>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</si>
  <si>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</si>
  <si>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</si>
  <si>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</si>
  <si>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</si>
  <si>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</si>
  <si>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</si>
  <si>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</si>
  <si>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</si>
  <si>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</si>
  <si>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</si>
  <si>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</si>
  <si>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</si>
  <si>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</si>
  <si>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</si>
  <si>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</si>
  <si>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</si>
  <si>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</si>
  <si>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</si>
  <si>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</si>
  <si>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</si>
  <si>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</si>
  <si>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1.47</t>
  </si>
  <si>
    <t>▲ 0.16</t>
  </si>
  <si>
    <t>▲ 0.87</t>
  </si>
  <si>
    <t>工業用水道事業会計</t>
  </si>
  <si>
    <t>水道事業会計</t>
  </si>
  <si>
    <t>下水道事業会計</t>
  </si>
  <si>
    <t>一般会計</t>
  </si>
  <si>
    <t>病院事業会計</t>
  </si>
  <si>
    <t>港湾整備事業特別会計</t>
  </si>
  <si>
    <t>介護保険事業特別会計</t>
  </si>
  <si>
    <t>競輪事業特別会計</t>
  </si>
  <si>
    <t>その他会計（赤字）</t>
  </si>
  <si>
    <t>その他会計（黒字）</t>
  </si>
  <si>
    <t>R02</t>
    <phoneticPr fontId="5"/>
  </si>
  <si>
    <t>R03</t>
    <phoneticPr fontId="5"/>
  </si>
  <si>
    <t>R04</t>
    <phoneticPr fontId="5"/>
  </si>
  <si>
    <t>R05</t>
    <phoneticPr fontId="5"/>
  </si>
  <si>
    <t>R06</t>
    <phoneticPr fontId="5"/>
  </si>
  <si>
    <t>神奈川県川崎競馬組合</t>
    <rPh sb="0" eb="4">
      <t>カナガワケン</t>
    </rPh>
    <rPh sb="4" eb="6">
      <t>カワサキ</t>
    </rPh>
    <rPh sb="6" eb="8">
      <t>ケイバ</t>
    </rPh>
    <rPh sb="8" eb="10">
      <t>クミアイ</t>
    </rPh>
    <phoneticPr fontId="17"/>
  </si>
  <si>
    <t>神奈川県内広域水道企業団</t>
  </si>
  <si>
    <t>神奈川県後期高齢者医療広域連合
（一般会計）</t>
  </si>
  <si>
    <t>神奈川県後期高齢者医療広域連合
（後期高齢者医療特別会計）</t>
  </si>
  <si>
    <t>かわさき市民放送</t>
    <rPh sb="4" eb="6">
      <t>シミン</t>
    </rPh>
    <rPh sb="6" eb="8">
      <t>ホウソウ</t>
    </rPh>
    <phoneticPr fontId="3"/>
  </si>
  <si>
    <t>川崎市土地開発公社</t>
    <rPh sb="0" eb="3">
      <t>カワサキシ</t>
    </rPh>
    <rPh sb="3" eb="5">
      <t>トチ</t>
    </rPh>
    <rPh sb="5" eb="7">
      <t>カイハツ</t>
    </rPh>
    <rPh sb="7" eb="9">
      <t>コウシャ</t>
    </rPh>
    <phoneticPr fontId="3"/>
  </si>
  <si>
    <t>川崎市文化財団</t>
    <rPh sb="0" eb="3">
      <t>カワサキシ</t>
    </rPh>
    <rPh sb="3" eb="5">
      <t>ブンカ</t>
    </rPh>
    <rPh sb="5" eb="7">
      <t>ザイダン</t>
    </rPh>
    <phoneticPr fontId="3"/>
  </si>
  <si>
    <t>川崎市国際交流協会</t>
    <rPh sb="0" eb="3">
      <t>カワサキシ</t>
    </rPh>
    <rPh sb="3" eb="5">
      <t>コクサイ</t>
    </rPh>
    <rPh sb="5" eb="7">
      <t>コウリュウ</t>
    </rPh>
    <rPh sb="7" eb="9">
      <t>キョウカイ</t>
    </rPh>
    <phoneticPr fontId="3"/>
  </si>
  <si>
    <t>川崎市スポーツ協会</t>
    <rPh sb="0" eb="3">
      <t>カワサキシ</t>
    </rPh>
    <rPh sb="7" eb="9">
      <t>キョウカイ</t>
    </rPh>
    <phoneticPr fontId="3"/>
  </si>
  <si>
    <t>川崎アゼリア</t>
    <rPh sb="0" eb="2">
      <t>カワサキ</t>
    </rPh>
    <phoneticPr fontId="3"/>
  </si>
  <si>
    <t>川崎冷蔵</t>
    <rPh sb="0" eb="2">
      <t>カワサキ</t>
    </rPh>
    <rPh sb="2" eb="4">
      <t>レイゾウ</t>
    </rPh>
    <phoneticPr fontId="3"/>
  </si>
  <si>
    <t>川崎市産業振興財団</t>
    <rPh sb="0" eb="3">
      <t>カワサキシ</t>
    </rPh>
    <rPh sb="3" eb="5">
      <t>サンギョウ</t>
    </rPh>
    <rPh sb="5" eb="7">
      <t>シンコウ</t>
    </rPh>
    <rPh sb="7" eb="9">
      <t>ザイダン</t>
    </rPh>
    <phoneticPr fontId="3"/>
  </si>
  <si>
    <t>川崎未来エナジー株式会社</t>
    <rPh sb="2" eb="4">
      <t>ミライ</t>
    </rPh>
    <rPh sb="8" eb="10">
      <t>カブシキ</t>
    </rPh>
    <rPh sb="10" eb="12">
      <t>カイシャ</t>
    </rPh>
    <phoneticPr fontId="3"/>
  </si>
  <si>
    <t>川崎・横浜公害保健センター</t>
    <rPh sb="0" eb="2">
      <t>カワサキ</t>
    </rPh>
    <rPh sb="3" eb="5">
      <t>ヨコハマ</t>
    </rPh>
    <rPh sb="5" eb="7">
      <t>コウガイ</t>
    </rPh>
    <rPh sb="7" eb="9">
      <t>ホケン</t>
    </rPh>
    <phoneticPr fontId="3"/>
  </si>
  <si>
    <t>川崎市シルバー人材センター</t>
    <rPh sb="0" eb="3">
      <t>カワサキシ</t>
    </rPh>
    <rPh sb="7" eb="9">
      <t>ジンザイ</t>
    </rPh>
    <phoneticPr fontId="3"/>
  </si>
  <si>
    <t>川崎市身体障害者協会</t>
    <rPh sb="0" eb="3">
      <t>カワサキシ</t>
    </rPh>
    <rPh sb="3" eb="5">
      <t>シンタイ</t>
    </rPh>
    <rPh sb="5" eb="8">
      <t>ショウガイシャ</t>
    </rPh>
    <rPh sb="8" eb="10">
      <t>キョウカイ</t>
    </rPh>
    <phoneticPr fontId="3"/>
  </si>
  <si>
    <t>川崎市母子寡婦福祉協議会</t>
    <rPh sb="0" eb="3">
      <t>カワサキシ</t>
    </rPh>
    <rPh sb="3" eb="5">
      <t>ボシ</t>
    </rPh>
    <rPh sb="5" eb="7">
      <t>カフ</t>
    </rPh>
    <rPh sb="7" eb="9">
      <t>フクシ</t>
    </rPh>
    <rPh sb="9" eb="12">
      <t>キョウギカイ</t>
    </rPh>
    <phoneticPr fontId="3"/>
  </si>
  <si>
    <t>神奈川県住宅供給公社</t>
    <rPh sb="0" eb="4">
      <t>カナガワケン</t>
    </rPh>
    <rPh sb="4" eb="6">
      <t>ジュウタク</t>
    </rPh>
    <rPh sb="6" eb="8">
      <t>キョウキュウ</t>
    </rPh>
    <rPh sb="8" eb="10">
      <t>コウシャ</t>
    </rPh>
    <phoneticPr fontId="3"/>
  </si>
  <si>
    <t>川崎市まちづくり公社</t>
    <rPh sb="0" eb="3">
      <t>カワサキシ</t>
    </rPh>
    <rPh sb="8" eb="10">
      <t>コウシャ</t>
    </rPh>
    <phoneticPr fontId="3"/>
  </si>
  <si>
    <t>川崎市住宅供給公社</t>
    <rPh sb="0" eb="3">
      <t>カワサキシ</t>
    </rPh>
    <rPh sb="3" eb="5">
      <t>ジュウタク</t>
    </rPh>
    <rPh sb="5" eb="7">
      <t>キョウキュウ</t>
    </rPh>
    <rPh sb="7" eb="9">
      <t>コウシャ</t>
    </rPh>
    <phoneticPr fontId="3"/>
  </si>
  <si>
    <t>みぞのくち新都市</t>
    <rPh sb="5" eb="8">
      <t>シントシ</t>
    </rPh>
    <phoneticPr fontId="3"/>
  </si>
  <si>
    <t>川崎市公園緑地協会</t>
    <rPh sb="0" eb="3">
      <t>カワサキシ</t>
    </rPh>
    <rPh sb="3" eb="5">
      <t>コウエン</t>
    </rPh>
    <rPh sb="5" eb="7">
      <t>リョクチ</t>
    </rPh>
    <rPh sb="7" eb="9">
      <t>キョウカイ</t>
    </rPh>
    <phoneticPr fontId="3"/>
  </si>
  <si>
    <t>川崎臨港倉庫埠頭</t>
    <rPh sb="0" eb="2">
      <t>カワサキ</t>
    </rPh>
    <rPh sb="2" eb="4">
      <t>リンコウ</t>
    </rPh>
    <rPh sb="4" eb="6">
      <t>ソウコ</t>
    </rPh>
    <rPh sb="6" eb="8">
      <t>フトウ</t>
    </rPh>
    <phoneticPr fontId="3"/>
  </si>
  <si>
    <t>かわさきファズ</t>
  </si>
  <si>
    <t>川崎市消防防災指導公社</t>
    <rPh sb="0" eb="3">
      <t>カワサキシ</t>
    </rPh>
    <rPh sb="3" eb="5">
      <t>ショウボウ</t>
    </rPh>
    <rPh sb="5" eb="7">
      <t>ボウサイ</t>
    </rPh>
    <rPh sb="7" eb="9">
      <t>シドウ</t>
    </rPh>
    <rPh sb="9" eb="11">
      <t>コウシャ</t>
    </rPh>
    <phoneticPr fontId="3"/>
  </si>
  <si>
    <t>川崎市学校給食会</t>
    <rPh sb="0" eb="3">
      <t>カワサキシ</t>
    </rPh>
    <rPh sb="3" eb="5">
      <t>ガッコウ</t>
    </rPh>
    <rPh sb="5" eb="7">
      <t>キュウショク</t>
    </rPh>
    <rPh sb="7" eb="8">
      <t>カイ</t>
    </rPh>
    <phoneticPr fontId="3"/>
  </si>
  <si>
    <t>川崎市生涯学習財団</t>
  </si>
  <si>
    <t>鉄道整備事業基金</t>
    <rPh sb="0" eb="8">
      <t>テツドウセイビジギョウキキン</t>
    </rPh>
    <phoneticPr fontId="5"/>
  </si>
  <si>
    <t>都市整備事業基金</t>
    <rPh sb="0" eb="8">
      <t>トシセイビジギョウキキン</t>
    </rPh>
    <phoneticPr fontId="2"/>
  </si>
  <si>
    <t>災害救助基金</t>
    <rPh sb="0" eb="6">
      <t>サイガイキュウジョキキン</t>
    </rPh>
    <phoneticPr fontId="2"/>
  </si>
  <si>
    <t>資源再生化基金</t>
    <rPh sb="0" eb="7">
      <t>シゲンサイセイカキキン</t>
    </rPh>
    <phoneticPr fontId="2"/>
  </si>
  <si>
    <t>長寿社会福祉振興基金</t>
    <rPh sb="0" eb="6">
      <t>チョウジュシャカイフクシ</t>
    </rPh>
    <rPh sb="6" eb="10">
      <t>シンコウキキン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</si>
</sst>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58766</c:v>
                </c:pt>
                <c:pt idx="1">
                  <c:v>62482</c:v>
                </c:pt>
                <c:pt idx="2">
                  <c:v>59288</c:v>
                </c:pt>
                <c:pt idx="3">
                  <c:v>63490</c:v>
                </c:pt>
                <c:pt idx="4">
                  <c:v>68481</c:v>
                </c:pt>
              </c:numCache>
            </c:numRef>
          </c:val>
          <c:smooth val="0"/>
          <c:extLst>
            <c:ext xmlns:c16="http://schemas.microsoft.com/office/drawing/2014/chart" uri="{C3380CC4-5D6E-409C-BE32-E72D297353CC}">
              <c16:uniqueId val="{00000000-5E40-4432-B392-75C0EAC53E7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71795</c:v>
                </c:pt>
                <c:pt idx="1">
                  <c:v>64255</c:v>
                </c:pt>
                <c:pt idx="2">
                  <c:v>68818</c:v>
                </c:pt>
                <c:pt idx="3">
                  <c:v>78777</c:v>
                </c:pt>
                <c:pt idx="4">
                  <c:v>63036</c:v>
                </c:pt>
              </c:numCache>
            </c:numRef>
          </c:val>
          <c:smooth val="0"/>
          <c:extLst>
            <c:ext xmlns:c16="http://schemas.microsoft.com/office/drawing/2014/chart" uri="{C3380CC4-5D6E-409C-BE32-E72D297353CC}">
              <c16:uniqueId val="{00000001-5E40-4432-B392-75C0EAC53E7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0.14000000000000001</c:v>
                </c:pt>
                <c:pt idx="1">
                  <c:v>1.63</c:v>
                </c:pt>
                <c:pt idx="2">
                  <c:v>0.55000000000000004</c:v>
                </c:pt>
                <c:pt idx="3">
                  <c:v>1.1599999999999999</c:v>
                </c:pt>
                <c:pt idx="4">
                  <c:v>1.6</c:v>
                </c:pt>
              </c:numCache>
            </c:numRef>
          </c:val>
          <c:extLst>
            <c:ext xmlns:c16="http://schemas.microsoft.com/office/drawing/2014/chart" uri="{C3380CC4-5D6E-409C-BE32-E72D297353CC}">
              <c16:uniqueId val="{00000000-929B-4C5C-B403-A7344D211D1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c:v>
                </c:pt>
                <c:pt idx="1">
                  <c:v>1.97</c:v>
                </c:pt>
                <c:pt idx="2">
                  <c:v>2.2400000000000002</c:v>
                </c:pt>
                <c:pt idx="3">
                  <c:v>1.81</c:v>
                </c:pt>
                <c:pt idx="4">
                  <c:v>1.4</c:v>
                </c:pt>
              </c:numCache>
            </c:numRef>
          </c:val>
          <c:extLst>
            <c:ext xmlns:c16="http://schemas.microsoft.com/office/drawing/2014/chart" uri="{C3380CC4-5D6E-409C-BE32-E72D297353CC}">
              <c16:uniqueId val="{00000001-929B-4C5C-B403-A7344D211D1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0.04</c:v>
                </c:pt>
                <c:pt idx="1">
                  <c:v>1.73</c:v>
                </c:pt>
                <c:pt idx="2">
                  <c:v>-1.47</c:v>
                </c:pt>
                <c:pt idx="3">
                  <c:v>-0.16</c:v>
                </c:pt>
                <c:pt idx="4">
                  <c:v>-0.87</c:v>
                </c:pt>
              </c:numCache>
            </c:numRef>
          </c:val>
          <c:smooth val="0"/>
          <c:extLst>
            <c:ext xmlns:c16="http://schemas.microsoft.com/office/drawing/2014/chart" uri="{C3380CC4-5D6E-409C-BE32-E72D297353CC}">
              <c16:uniqueId val="{00000002-929B-4C5C-B403-A7344D211D1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0.09</c:v>
                </c:pt>
                <c:pt idx="2">
                  <c:v>#N/A</c:v>
                </c:pt>
                <c:pt idx="3">
                  <c:v>0.06</c:v>
                </c:pt>
                <c:pt idx="4">
                  <c:v>#N/A</c:v>
                </c:pt>
                <c:pt idx="5">
                  <c:v>7.0000000000000007E-2</c:v>
                </c:pt>
                <c:pt idx="6">
                  <c:v>#N/A</c:v>
                </c:pt>
                <c:pt idx="7">
                  <c:v>0.1</c:v>
                </c:pt>
                <c:pt idx="8">
                  <c:v>#N/A</c:v>
                </c:pt>
                <c:pt idx="9">
                  <c:v>7.0000000000000007E-2</c:v>
                </c:pt>
              </c:numCache>
            </c:numRef>
          </c:val>
          <c:extLst>
            <c:ext xmlns:c16="http://schemas.microsoft.com/office/drawing/2014/chart" uri="{C3380CC4-5D6E-409C-BE32-E72D297353CC}">
              <c16:uniqueId val="{00000000-23B4-4F6B-A7DA-E217ACDAE27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3B4-4F6B-A7DA-E217ACDAE277}"/>
            </c:ext>
          </c:extLst>
        </c:ser>
        <c:ser>
          <c:idx val="2"/>
          <c:order val="2"/>
          <c:tx>
            <c:strRef>
              <c:f>データシート!$A$29</c:f>
              <c:strCache>
                <c:ptCount val="1"/>
                <c:pt idx="0">
                  <c:v>競輪事業特別会計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0.01</c:v>
                </c:pt>
                <c:pt idx="8">
                  <c:v>#N/A</c:v>
                </c:pt>
                <c:pt idx="9">
                  <c:v>0.03</c:v>
                </c:pt>
              </c:numCache>
            </c:numRef>
          </c:val>
          <c:extLst>
            <c:ext xmlns:c16="http://schemas.microsoft.com/office/drawing/2014/chart" uri="{C3380CC4-5D6E-409C-BE32-E72D297353CC}">
              <c16:uniqueId val="{00000002-23B4-4F6B-A7DA-E217ACDAE277}"/>
            </c:ext>
          </c:extLst>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0.28999999999999998</c:v>
                </c:pt>
                <c:pt idx="2">
                  <c:v>#N/A</c:v>
                </c:pt>
                <c:pt idx="3">
                  <c:v>0.35</c:v>
                </c:pt>
                <c:pt idx="4">
                  <c:v>#N/A</c:v>
                </c:pt>
                <c:pt idx="5">
                  <c:v>0.42</c:v>
                </c:pt>
                <c:pt idx="6">
                  <c:v>#N/A</c:v>
                </c:pt>
                <c:pt idx="7">
                  <c:v>0.17</c:v>
                </c:pt>
                <c:pt idx="8">
                  <c:v>#N/A</c:v>
                </c:pt>
                <c:pt idx="9">
                  <c:v>0.28000000000000003</c:v>
                </c:pt>
              </c:numCache>
            </c:numRef>
          </c:val>
          <c:extLst>
            <c:ext xmlns:c16="http://schemas.microsoft.com/office/drawing/2014/chart" uri="{C3380CC4-5D6E-409C-BE32-E72D297353CC}">
              <c16:uniqueId val="{00000003-23B4-4F6B-A7DA-E217ACDAE277}"/>
            </c:ext>
          </c:extLst>
        </c:ser>
        <c:ser>
          <c:idx val="4"/>
          <c:order val="4"/>
          <c:tx>
            <c:strRef>
              <c:f>データシート!$A$31</c:f>
              <c:strCache>
                <c:ptCount val="1"/>
                <c:pt idx="0">
                  <c:v>港湾整備事業特別会計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0.01</c:v>
                </c:pt>
                <c:pt idx="4">
                  <c:v>#N/A</c:v>
                </c:pt>
                <c:pt idx="5">
                  <c:v>0</c:v>
                </c:pt>
                <c:pt idx="6">
                  <c:v>#N/A</c:v>
                </c:pt>
                <c:pt idx="7">
                  <c:v>0.02</c:v>
                </c:pt>
                <c:pt idx="8">
                  <c:v>#N/A</c:v>
                </c:pt>
                <c:pt idx="9">
                  <c:v>0.48</c:v>
                </c:pt>
              </c:numCache>
            </c:numRef>
          </c:val>
          <c:extLst>
            <c:ext xmlns:c16="http://schemas.microsoft.com/office/drawing/2014/chart" uri="{C3380CC4-5D6E-409C-BE32-E72D297353CC}">
              <c16:uniqueId val="{00000004-23B4-4F6B-A7DA-E217ACDAE277}"/>
            </c:ext>
          </c:extLst>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0.98</c:v>
                </c:pt>
                <c:pt idx="2">
                  <c:v>#N/A</c:v>
                </c:pt>
                <c:pt idx="3">
                  <c:v>2.14</c:v>
                </c:pt>
                <c:pt idx="4">
                  <c:v>#N/A</c:v>
                </c:pt>
                <c:pt idx="5">
                  <c:v>2.23</c:v>
                </c:pt>
                <c:pt idx="6">
                  <c:v>#N/A</c:v>
                </c:pt>
                <c:pt idx="7">
                  <c:v>1.62</c:v>
                </c:pt>
                <c:pt idx="8">
                  <c:v>#N/A</c:v>
                </c:pt>
                <c:pt idx="9">
                  <c:v>0.68</c:v>
                </c:pt>
              </c:numCache>
            </c:numRef>
          </c:val>
          <c:extLst>
            <c:ext xmlns:c16="http://schemas.microsoft.com/office/drawing/2014/chart" uri="{C3380CC4-5D6E-409C-BE32-E72D297353CC}">
              <c16:uniqueId val="{00000005-23B4-4F6B-A7DA-E217ACDAE277}"/>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0.04</c:v>
                </c:pt>
                <c:pt idx="2">
                  <c:v>#N/A</c:v>
                </c:pt>
                <c:pt idx="3">
                  <c:v>1.57</c:v>
                </c:pt>
                <c:pt idx="4">
                  <c:v>#N/A</c:v>
                </c:pt>
                <c:pt idx="5">
                  <c:v>0.49</c:v>
                </c:pt>
                <c:pt idx="6">
                  <c:v>#N/A</c:v>
                </c:pt>
                <c:pt idx="7">
                  <c:v>1.07</c:v>
                </c:pt>
                <c:pt idx="8">
                  <c:v>#N/A</c:v>
                </c:pt>
                <c:pt idx="9">
                  <c:v>1.54</c:v>
                </c:pt>
              </c:numCache>
            </c:numRef>
          </c:val>
          <c:extLst>
            <c:ext xmlns:c16="http://schemas.microsoft.com/office/drawing/2014/chart" uri="{C3380CC4-5D6E-409C-BE32-E72D297353CC}">
              <c16:uniqueId val="{00000006-23B4-4F6B-A7DA-E217ACDAE277}"/>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4.2300000000000004</c:v>
                </c:pt>
                <c:pt idx="2">
                  <c:v>#N/A</c:v>
                </c:pt>
                <c:pt idx="3">
                  <c:v>3.36</c:v>
                </c:pt>
                <c:pt idx="4">
                  <c:v>#N/A</c:v>
                </c:pt>
                <c:pt idx="5">
                  <c:v>2.66</c:v>
                </c:pt>
                <c:pt idx="6">
                  <c:v>#N/A</c:v>
                </c:pt>
                <c:pt idx="7">
                  <c:v>1.82</c:v>
                </c:pt>
                <c:pt idx="8">
                  <c:v>#N/A</c:v>
                </c:pt>
                <c:pt idx="9">
                  <c:v>1.63</c:v>
                </c:pt>
              </c:numCache>
            </c:numRef>
          </c:val>
          <c:extLst>
            <c:ext xmlns:c16="http://schemas.microsoft.com/office/drawing/2014/chart" uri="{C3380CC4-5D6E-409C-BE32-E72D297353CC}">
              <c16:uniqueId val="{00000007-23B4-4F6B-A7DA-E217ACDAE277}"/>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5.35</c:v>
                </c:pt>
                <c:pt idx="2">
                  <c:v>#N/A</c:v>
                </c:pt>
                <c:pt idx="3">
                  <c:v>5.31</c:v>
                </c:pt>
                <c:pt idx="4">
                  <c:v>#N/A</c:v>
                </c:pt>
                <c:pt idx="5">
                  <c:v>4.62</c:v>
                </c:pt>
                <c:pt idx="6">
                  <c:v>#N/A</c:v>
                </c:pt>
                <c:pt idx="7">
                  <c:v>3.83</c:v>
                </c:pt>
                <c:pt idx="8">
                  <c:v>#N/A</c:v>
                </c:pt>
                <c:pt idx="9">
                  <c:v>3.54</c:v>
                </c:pt>
              </c:numCache>
            </c:numRef>
          </c:val>
          <c:extLst>
            <c:ext xmlns:c16="http://schemas.microsoft.com/office/drawing/2014/chart" uri="{C3380CC4-5D6E-409C-BE32-E72D297353CC}">
              <c16:uniqueId val="{00000008-23B4-4F6B-A7DA-E217ACDAE277}"/>
            </c:ext>
          </c:extLst>
        </c:ser>
        <c:ser>
          <c:idx val="9"/>
          <c:order val="9"/>
          <c:tx>
            <c:strRef>
              <c:f>データシート!$A$36</c:f>
              <c:strCache>
                <c:ptCount val="1"/>
                <c:pt idx="0">
                  <c:v>工業用水道事業会計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2.35</c:v>
                </c:pt>
                <c:pt idx="2">
                  <c:v>#N/A</c:v>
                </c:pt>
                <c:pt idx="3">
                  <c:v>2.56</c:v>
                </c:pt>
                <c:pt idx="4">
                  <c:v>#N/A</c:v>
                </c:pt>
                <c:pt idx="5">
                  <c:v>2.58</c:v>
                </c:pt>
                <c:pt idx="6">
                  <c:v>#N/A</c:v>
                </c:pt>
                <c:pt idx="7">
                  <c:v>2.58</c:v>
                </c:pt>
                <c:pt idx="8">
                  <c:v>#N/A</c:v>
                </c:pt>
                <c:pt idx="9">
                  <c:v>3.76</c:v>
                </c:pt>
              </c:numCache>
            </c:numRef>
          </c:val>
          <c:extLst>
            <c:ext xmlns:c16="http://schemas.microsoft.com/office/drawing/2014/chart" uri="{C3380CC4-5D6E-409C-BE32-E72D297353CC}">
              <c16:uniqueId val="{00000009-23B4-4F6B-A7DA-E217ACDAE27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59781</c:v>
                </c:pt>
                <c:pt idx="5">
                  <c:v>59030</c:v>
                </c:pt>
                <c:pt idx="8">
                  <c:v>58577</c:v>
                </c:pt>
                <c:pt idx="11">
                  <c:v>56702</c:v>
                </c:pt>
                <c:pt idx="14">
                  <c:v>54063</c:v>
                </c:pt>
              </c:numCache>
            </c:numRef>
          </c:val>
          <c:extLst>
            <c:ext xmlns:c16="http://schemas.microsoft.com/office/drawing/2014/chart" uri="{C3380CC4-5D6E-409C-BE32-E72D297353CC}">
              <c16:uniqueId val="{00000000-B43A-4BAE-9168-75C5851CF9F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43A-4BAE-9168-75C5851CF9F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1721</c:v>
                </c:pt>
                <c:pt idx="3">
                  <c:v>1507</c:v>
                </c:pt>
                <c:pt idx="6">
                  <c:v>1515</c:v>
                </c:pt>
                <c:pt idx="9">
                  <c:v>1456</c:v>
                </c:pt>
                <c:pt idx="12">
                  <c:v>1357</c:v>
                </c:pt>
              </c:numCache>
            </c:numRef>
          </c:val>
          <c:extLst>
            <c:ext xmlns:c16="http://schemas.microsoft.com/office/drawing/2014/chart" uri="{C3380CC4-5D6E-409C-BE32-E72D297353CC}">
              <c16:uniqueId val="{00000002-B43A-4BAE-9168-75C5851CF9F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43A-4BAE-9168-75C5851CF9F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12856</c:v>
                </c:pt>
                <c:pt idx="3">
                  <c:v>12217</c:v>
                </c:pt>
                <c:pt idx="6">
                  <c:v>11982</c:v>
                </c:pt>
                <c:pt idx="9">
                  <c:v>12354</c:v>
                </c:pt>
                <c:pt idx="12">
                  <c:v>12252</c:v>
                </c:pt>
              </c:numCache>
            </c:numRef>
          </c:val>
          <c:extLst>
            <c:ext xmlns:c16="http://schemas.microsoft.com/office/drawing/2014/chart" uri="{C3380CC4-5D6E-409C-BE32-E72D297353CC}">
              <c16:uniqueId val="{00000004-B43A-4BAE-9168-75C5851CF9F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42663</c:v>
                </c:pt>
                <c:pt idx="3">
                  <c:v>42914</c:v>
                </c:pt>
                <c:pt idx="6">
                  <c:v>43641</c:v>
                </c:pt>
                <c:pt idx="9">
                  <c:v>43840</c:v>
                </c:pt>
                <c:pt idx="12">
                  <c:v>46239</c:v>
                </c:pt>
              </c:numCache>
            </c:numRef>
          </c:val>
          <c:extLst>
            <c:ext xmlns:c16="http://schemas.microsoft.com/office/drawing/2014/chart" uri="{C3380CC4-5D6E-409C-BE32-E72D297353CC}">
              <c16:uniqueId val="{00000005-B43A-4BAE-9168-75C5851CF9F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7999</c:v>
                </c:pt>
                <c:pt idx="3">
                  <c:v>7700</c:v>
                </c:pt>
                <c:pt idx="6">
                  <c:v>4641</c:v>
                </c:pt>
                <c:pt idx="9">
                  <c:v>4029</c:v>
                </c:pt>
                <c:pt idx="12">
                  <c:v>5161</c:v>
                </c:pt>
              </c:numCache>
            </c:numRef>
          </c:val>
          <c:extLst>
            <c:ext xmlns:c16="http://schemas.microsoft.com/office/drawing/2014/chart" uri="{C3380CC4-5D6E-409C-BE32-E72D297353CC}">
              <c16:uniqueId val="{00000006-B43A-4BAE-9168-75C5851CF9F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25286</c:v>
                </c:pt>
                <c:pt idx="3">
                  <c:v>25074</c:v>
                </c:pt>
                <c:pt idx="6">
                  <c:v>25251</c:v>
                </c:pt>
                <c:pt idx="9">
                  <c:v>26264</c:v>
                </c:pt>
                <c:pt idx="12">
                  <c:v>24339</c:v>
                </c:pt>
              </c:numCache>
            </c:numRef>
          </c:val>
          <c:extLst>
            <c:ext xmlns:c16="http://schemas.microsoft.com/office/drawing/2014/chart" uri="{C3380CC4-5D6E-409C-BE32-E72D297353CC}">
              <c16:uniqueId val="{00000007-B43A-4BAE-9168-75C5851CF9F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30744</c:v>
                </c:pt>
                <c:pt idx="2">
                  <c:v>#N/A</c:v>
                </c:pt>
                <c:pt idx="3">
                  <c:v>#N/A</c:v>
                </c:pt>
                <c:pt idx="4">
                  <c:v>30382</c:v>
                </c:pt>
                <c:pt idx="5">
                  <c:v>#N/A</c:v>
                </c:pt>
                <c:pt idx="6">
                  <c:v>#N/A</c:v>
                </c:pt>
                <c:pt idx="7">
                  <c:v>28453</c:v>
                </c:pt>
                <c:pt idx="8">
                  <c:v>#N/A</c:v>
                </c:pt>
                <c:pt idx="9">
                  <c:v>#N/A</c:v>
                </c:pt>
                <c:pt idx="10">
                  <c:v>31241</c:v>
                </c:pt>
                <c:pt idx="11">
                  <c:v>#N/A</c:v>
                </c:pt>
                <c:pt idx="12">
                  <c:v>#N/A</c:v>
                </c:pt>
                <c:pt idx="13">
                  <c:v>35285</c:v>
                </c:pt>
                <c:pt idx="14">
                  <c:v>#N/A</c:v>
                </c:pt>
              </c:numCache>
            </c:numRef>
          </c:val>
          <c:smooth val="0"/>
          <c:extLst>
            <c:ext xmlns:c16="http://schemas.microsoft.com/office/drawing/2014/chart" uri="{C3380CC4-5D6E-409C-BE32-E72D297353CC}">
              <c16:uniqueId val="{00000008-B43A-4BAE-9168-75C5851CF9F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396619</c:v>
                </c:pt>
                <c:pt idx="5">
                  <c:v>384700</c:v>
                </c:pt>
                <c:pt idx="8">
                  <c:v>368189</c:v>
                </c:pt>
                <c:pt idx="11">
                  <c:v>354890</c:v>
                </c:pt>
                <c:pt idx="14">
                  <c:v>344998</c:v>
                </c:pt>
              </c:numCache>
            </c:numRef>
          </c:val>
          <c:extLst>
            <c:ext xmlns:c16="http://schemas.microsoft.com/office/drawing/2014/chart" uri="{C3380CC4-5D6E-409C-BE32-E72D297353CC}">
              <c16:uniqueId val="{00000000-CBF1-4B8C-B159-AD9608DDA74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265157</c:v>
                </c:pt>
                <c:pt idx="5">
                  <c:v>260368</c:v>
                </c:pt>
                <c:pt idx="8">
                  <c:v>252985</c:v>
                </c:pt>
                <c:pt idx="11">
                  <c:v>250534</c:v>
                </c:pt>
                <c:pt idx="14">
                  <c:v>280710</c:v>
                </c:pt>
              </c:numCache>
            </c:numRef>
          </c:val>
          <c:extLst>
            <c:ext xmlns:c16="http://schemas.microsoft.com/office/drawing/2014/chart" uri="{C3380CC4-5D6E-409C-BE32-E72D297353CC}">
              <c16:uniqueId val="{00000001-CBF1-4B8C-B159-AD9608DDA74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220192</c:v>
                </c:pt>
                <c:pt idx="5">
                  <c:v>236916</c:v>
                </c:pt>
                <c:pt idx="8">
                  <c:v>260995</c:v>
                </c:pt>
                <c:pt idx="11">
                  <c:v>286104</c:v>
                </c:pt>
                <c:pt idx="14">
                  <c:v>308834</c:v>
                </c:pt>
              </c:numCache>
            </c:numRef>
          </c:val>
          <c:extLst>
            <c:ext xmlns:c16="http://schemas.microsoft.com/office/drawing/2014/chart" uri="{C3380CC4-5D6E-409C-BE32-E72D297353CC}">
              <c16:uniqueId val="{00000002-CBF1-4B8C-B159-AD9608DDA74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BF1-4B8C-B159-AD9608DDA74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BF1-4B8C-B159-AD9608DDA74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37</c:v>
                </c:pt>
                <c:pt idx="3">
                  <c:v>26</c:v>
                </c:pt>
                <c:pt idx="6">
                  <c:v>18</c:v>
                </c:pt>
                <c:pt idx="9">
                  <c:v>0</c:v>
                </c:pt>
                <c:pt idx="12">
                  <c:v>0</c:v>
                </c:pt>
              </c:numCache>
            </c:numRef>
          </c:val>
          <c:extLst>
            <c:ext xmlns:c16="http://schemas.microsoft.com/office/drawing/2014/chart" uri="{C3380CC4-5D6E-409C-BE32-E72D297353CC}">
              <c16:uniqueId val="{00000005-CBF1-4B8C-B159-AD9608DDA74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101065</c:v>
                </c:pt>
                <c:pt idx="3">
                  <c:v>102440</c:v>
                </c:pt>
                <c:pt idx="6">
                  <c:v>100836</c:v>
                </c:pt>
                <c:pt idx="9">
                  <c:v>101904</c:v>
                </c:pt>
                <c:pt idx="12">
                  <c:v>103836</c:v>
                </c:pt>
              </c:numCache>
            </c:numRef>
          </c:val>
          <c:extLst>
            <c:ext xmlns:c16="http://schemas.microsoft.com/office/drawing/2014/chart" uri="{C3380CC4-5D6E-409C-BE32-E72D297353CC}">
              <c16:uniqueId val="{00000006-CBF1-4B8C-B159-AD9608DDA74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CBF1-4B8C-B159-AD9608DDA74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149402</c:v>
                </c:pt>
                <c:pt idx="3">
                  <c:v>146905</c:v>
                </c:pt>
                <c:pt idx="6">
                  <c:v>143728</c:v>
                </c:pt>
                <c:pt idx="9">
                  <c:v>140988</c:v>
                </c:pt>
                <c:pt idx="12">
                  <c:v>145333</c:v>
                </c:pt>
              </c:numCache>
            </c:numRef>
          </c:val>
          <c:extLst>
            <c:ext xmlns:c16="http://schemas.microsoft.com/office/drawing/2014/chart" uri="{C3380CC4-5D6E-409C-BE32-E72D297353CC}">
              <c16:uniqueId val="{00000008-CBF1-4B8C-B159-AD9608DDA74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21078</c:v>
                </c:pt>
                <c:pt idx="3">
                  <c:v>18613</c:v>
                </c:pt>
                <c:pt idx="6">
                  <c:v>16143</c:v>
                </c:pt>
                <c:pt idx="9">
                  <c:v>13647</c:v>
                </c:pt>
                <c:pt idx="12">
                  <c:v>11601</c:v>
                </c:pt>
              </c:numCache>
            </c:numRef>
          </c:val>
          <c:extLst>
            <c:ext xmlns:c16="http://schemas.microsoft.com/office/drawing/2014/chart" uri="{C3380CC4-5D6E-409C-BE32-E72D297353CC}">
              <c16:uniqueId val="{00000009-CBF1-4B8C-B159-AD9608DDA74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1031630</c:v>
                </c:pt>
                <c:pt idx="3">
                  <c:v>1037830</c:v>
                </c:pt>
                <c:pt idx="6">
                  <c:v>1060052</c:v>
                </c:pt>
                <c:pt idx="9">
                  <c:v>1095169</c:v>
                </c:pt>
                <c:pt idx="12">
                  <c:v>1105720</c:v>
                </c:pt>
              </c:numCache>
            </c:numRef>
          </c:val>
          <c:extLst>
            <c:ext xmlns:c16="http://schemas.microsoft.com/office/drawing/2014/chart" uri="{C3380CC4-5D6E-409C-BE32-E72D297353CC}">
              <c16:uniqueId val="{0000000A-CBF1-4B8C-B159-AD9608DDA74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421244</c:v>
                </c:pt>
                <c:pt idx="2">
                  <c:v>#N/A</c:v>
                </c:pt>
                <c:pt idx="3">
                  <c:v>#N/A</c:v>
                </c:pt>
                <c:pt idx="4">
                  <c:v>423831</c:v>
                </c:pt>
                <c:pt idx="5">
                  <c:v>#N/A</c:v>
                </c:pt>
                <c:pt idx="6">
                  <c:v>#N/A</c:v>
                </c:pt>
                <c:pt idx="7">
                  <c:v>438607</c:v>
                </c:pt>
                <c:pt idx="8">
                  <c:v>#N/A</c:v>
                </c:pt>
                <c:pt idx="9">
                  <c:v>#N/A</c:v>
                </c:pt>
                <c:pt idx="10">
                  <c:v>460179</c:v>
                </c:pt>
                <c:pt idx="11">
                  <c:v>#N/A</c:v>
                </c:pt>
                <c:pt idx="12">
                  <c:v>#N/A</c:v>
                </c:pt>
                <c:pt idx="13">
                  <c:v>431949</c:v>
                </c:pt>
                <c:pt idx="14">
                  <c:v>#N/A</c:v>
                </c:pt>
              </c:numCache>
            </c:numRef>
          </c:val>
          <c:smooth val="0"/>
          <c:extLst>
            <c:ext xmlns:c16="http://schemas.microsoft.com/office/drawing/2014/chart" uri="{C3380CC4-5D6E-409C-BE32-E72D297353CC}">
              <c16:uniqueId val="{0000000B-CBF1-4B8C-B159-AD9608DDA74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8817</c:v>
                </c:pt>
                <c:pt idx="1">
                  <c:v>7351</c:v>
                </c:pt>
                <c:pt idx="2">
                  <c:v>5862</c:v>
                </c:pt>
              </c:numCache>
            </c:numRef>
          </c:val>
          <c:extLst>
            <c:ext xmlns:c16="http://schemas.microsoft.com/office/drawing/2014/chart" uri="{C3380CC4-5D6E-409C-BE32-E72D297353CC}">
              <c16:uniqueId val="{00000000-9964-441A-8D68-6587A444C458}"/>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1724</c:v>
                </c:pt>
                <c:pt idx="1">
                  <c:v>1779</c:v>
                </c:pt>
                <c:pt idx="2">
                  <c:v>1873</c:v>
                </c:pt>
              </c:numCache>
            </c:numRef>
          </c:val>
          <c:extLst>
            <c:ext xmlns:c16="http://schemas.microsoft.com/office/drawing/2014/chart" uri="{C3380CC4-5D6E-409C-BE32-E72D297353CC}">
              <c16:uniqueId val="{00000001-9964-441A-8D68-6587A444C458}"/>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23844</c:v>
                </c:pt>
                <c:pt idx="1">
                  <c:v>24272</c:v>
                </c:pt>
                <c:pt idx="2">
                  <c:v>23074</c:v>
                </c:pt>
              </c:numCache>
            </c:numRef>
          </c:val>
          <c:extLst>
            <c:ext xmlns:c16="http://schemas.microsoft.com/office/drawing/2014/chart" uri="{C3380CC4-5D6E-409C-BE32-E72D297353CC}">
              <c16:uniqueId val="{00000002-9964-441A-8D68-6587A444C458}"/>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令和３年度は、元利償還金の減等により実質公債費比率の分子は減少した。</a:t>
          </a:r>
        </a:p>
        <a:p>
          <a:r>
            <a:rPr kumimoji="1" lang="ja-JP" altLang="en-US" sz="1400">
              <a:latin typeface="ＭＳ ゴシック" pitchFamily="49" charset="-128"/>
              <a:ea typeface="ＭＳ ゴシック" pitchFamily="49" charset="-128"/>
            </a:rPr>
            <a:t>令和４年度は、減債基金積立不足算定額の減等により実質公債費比率の分子は減少した。</a:t>
          </a:r>
        </a:p>
        <a:p>
          <a:r>
            <a:rPr kumimoji="1" lang="ja-JP" altLang="en-US" sz="1400">
              <a:latin typeface="ＭＳ ゴシック" pitchFamily="49" charset="-128"/>
              <a:ea typeface="ＭＳ ゴシック" pitchFamily="49" charset="-128"/>
            </a:rPr>
            <a:t>令和５年度は、元利償還金の増により実質公債費比率の分子は増加した。</a:t>
          </a:r>
        </a:p>
        <a:p>
          <a:r>
            <a:rPr kumimoji="1" lang="ja-JP" altLang="en-US" sz="1400">
              <a:latin typeface="ＭＳ ゴシック" pitchFamily="49" charset="-128"/>
              <a:ea typeface="ＭＳ ゴシック" pitchFamily="49" charset="-128"/>
            </a:rPr>
            <a:t>令和６年度は、満期一括償還地方債に係る年度割相当額の増等により実質公債費比率の分子は増加した。</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減債基金の積立は、ルールどおり行っているが、財源対策として減債基金から借入を行っていることにより積立不足が生じている。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令和３年度は、将来負担額については、地方債現在高の増などにより増加したため、控除額（地方債現在高に係る基準財政需要額算入見込額）が増となったものの、将来負担比率の分子は増加した。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令和４年度は、将来負担額については、地方債現在高の増などにより増加したため、控除額（地方債現在高に係る基準財政需要額算入見込額）が増となったものの、将来負担比率の分子は増加した。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令和５年度は、将来負担額については、地方債現在高の増などにより増加したため、控除額（地方債現在高に係る基準財政需要額算入見込額）が増となったものの、将来負担比率の分子は増加した。 </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令和６年度は、将来負担額については、地方債現在高の増などにより増加したが、控除額（充当可能基金等）も増となったため、将来負担比率の分子は減少した。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神奈川県川崎市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1,489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　過年度の国庫負担金等の超過受入分を国に返還したことによる減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　減債基金運用利子の積立による増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緑化基金　　　　　：「全国都市緑化かわさきフェア」に係る事業等への充当による減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市営住宅等修繕基金：市営住宅修繕事業への充当額の増による減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財政調整基金については、今後も年度途中で発生した新たな課題に機動的に対応する補正予算の財源などとして活用するため、各年度の決算剰余金等の積立を行う。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その他特定目的基金については、各基金の目的に沿った積立や取崩を計画的に行う。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・鉄道整備基金　　　　：鉄道及び軌道整備事業並びに新駅設置及び駅改良の資金に充当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・都市整備基金　　  　：都市計画事業及び都市施設の整備事業の資金に充当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・災害救助基金　　　　：災害救助法に基づく費用の至便の財源に充当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・資源再生化基金　　　：資源再生化事業の資金に充当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・長寿社会福祉振興基金：地域福祉事業の資金に充当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「全国都市緑化かわさきフェア」に係る事業等への充当による緑化基金の減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基金の設置目的となっている事業等の効率的、効果的な執行に資するよう、適切な積立や取崩を行う。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補正予算の財源として活用している。令和４年度については、国庫返還分への対応分の取り崩しを行ったものの、剰余金処分等の積立てにより残高が増加した。令和５年度及び令和６年度は、国庫返還分への対応分の取り崩しを行ったことで残高は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今後も年度途中で発生した新たな課題に機動的に対応する補正予算の財源などとして活用するため、各年度の決算剰余金等の積立を行う。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減債基金運用利子分の積立による増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今後も減債基金運用利子の積立を行い、不測の財源不足等に対応する。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神奈川県川崎市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1,535,141
1,479,291
142.96
821,547,303
811,845,119
6,728,187
419,203,322
859,648,551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8.4
111.4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市民の所得水準や土地価格水準の高いことなどから基準財政収入額が大きい一方で、市域面積が小さいことや高齢化率が比較的低いことなどから基準財政需要額が小さいため、類似団体平均値と比較して指数が高いものとなってい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36</xdr:row>
      <xdr:rowOff>88900</xdr:rowOff>
    </xdr:from>
    <xdr:to>
      <xdr:col>23</xdr:col>
      <xdr:colOff>133350</xdr:colOff>
      <xdr:row>37</xdr:row>
      <xdr:rowOff>20864</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6261100"/>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117220</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975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145143</xdr:rowOff>
    </xdr:from>
    <xdr:to>
      <xdr:col>23</xdr:col>
      <xdr:colOff>184150</xdr:colOff>
      <xdr:row>41</xdr:row>
      <xdr:rowOff>75293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37</xdr:row>
      <xdr:rowOff>20864</xdr:rowOff>
    </xdr:from>
    <xdr:to>
      <xdr:col>19</xdr:col>
      <xdr:colOff>133350</xdr:colOff>
      <xdr:row>37</xdr:row>
      <xdr:rowOff>55336</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flipV="1">
          <a:off x="3225800" y="63645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145143</xdr:rowOff>
    </xdr:from>
    <xdr:to>
      <xdr:col>19</xdr:col>
      <xdr:colOff>184150</xdr:colOff>
      <xdr:row>41</xdr:row>
      <xdr:rowOff>75293</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60070</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08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37</xdr:row>
      <xdr:rowOff>55336</xdr:rowOff>
    </xdr:from>
    <xdr:to>
      <xdr:col>15</xdr:col>
      <xdr:colOff>82550</xdr:colOff>
      <xdr:row>37</xdr:row>
      <xdr:rowOff>55336</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398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110672</xdr:rowOff>
    </xdr:from>
    <xdr:to>
      <xdr:col>15</xdr:col>
      <xdr:colOff>133350</xdr:colOff>
      <xdr:row>41</xdr:row>
      <xdr:rowOff>40822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25599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37</xdr:row>
      <xdr:rowOff>20864</xdr:rowOff>
    </xdr:from>
    <xdr:to>
      <xdr:col>11</xdr:col>
      <xdr:colOff>31750</xdr:colOff>
      <xdr:row>37</xdr:row>
      <xdr:rowOff>55336</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36451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110672</xdr:rowOff>
    </xdr:from>
    <xdr:to>
      <xdr:col>11</xdr:col>
      <xdr:colOff>82550</xdr:colOff>
      <xdr:row>41</xdr:row>
      <xdr:rowOff>40822</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25599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41728</xdr:rowOff>
    </xdr:from>
    <xdr:to>
      <xdr:col>7</xdr:col>
      <xdr:colOff>31750</xdr:colOff>
      <xdr:row>40</xdr:row>
      <xdr:rowOff>143328</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128105</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36</xdr:row>
      <xdr:rowOff>38100</xdr:rowOff>
    </xdr:from>
    <xdr:to>
      <xdr:col>23</xdr:col>
      <xdr:colOff>184150</xdr:colOff>
      <xdr:row>36</xdr:row>
      <xdr:rowOff>139700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35</xdr:row>
      <xdr:rowOff>130827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36</xdr:row>
      <xdr:rowOff>141514</xdr:rowOff>
    </xdr:from>
    <xdr:to>
      <xdr:col>19</xdr:col>
      <xdr:colOff>184150</xdr:colOff>
      <xdr:row>37</xdr:row>
      <xdr:rowOff>71664</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35</xdr:row>
      <xdr:rowOff>81841</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082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37</xdr:row>
      <xdr:rowOff>4536</xdr:rowOff>
    </xdr:from>
    <xdr:to>
      <xdr:col>15</xdr:col>
      <xdr:colOff>133350</xdr:colOff>
      <xdr:row>37</xdr:row>
      <xdr:rowOff>106136</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35</xdr:row>
      <xdr:rowOff>116313</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37</xdr:row>
      <xdr:rowOff>4536</xdr:rowOff>
    </xdr:from>
    <xdr:to>
      <xdr:col>11</xdr:col>
      <xdr:colOff>82550</xdr:colOff>
      <xdr:row>37</xdr:row>
      <xdr:rowOff>106136</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116313</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141514</xdr:rowOff>
    </xdr:from>
    <xdr:to>
      <xdr:col>7</xdr:col>
      <xdr:colOff>31750</xdr:colOff>
      <xdr:row>37</xdr:row>
      <xdr:rowOff>71664</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35</xdr:row>
      <xdr:rowOff>81841</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３年度は、地方消費税交付金の増、財源対策による臨時財政対策債の増加等により低下した。令和４年度は、個人市民税や固定資産税等の経常一般財源の増加等により低下した。令和５年度は、個人市民税や固定資産税等の経常一般財源は増加したものの、児童福祉費や衛生費など扶助費の増や特別会計繰出金の増等により上昇した。</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令和６年度は、固定資産税等の経常一般財源は増加したものの、給与改定に伴う人件費の増や物価高騰による物件費の増等により上昇した。</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今後とも、財政の柔軟性を確保できるよう社会保障関連経費の増加ペースの低減に努める。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19755</xdr:rowOff>
    </xdr:from>
    <xdr:to>
      <xdr:col>23</xdr:col>
      <xdr:colOff>133350</xdr:colOff>
      <xdr:row>67</xdr:row>
      <xdr:rowOff>4939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9963855"/>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148466</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6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4939</xdr:rowOff>
    </xdr:from>
    <xdr:to>
      <xdr:col>24</xdr:col>
      <xdr:colOff>12700</xdr:colOff>
      <xdr:row>67</xdr:row>
      <xdr:rowOff>4939</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9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106132</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70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19755</xdr:rowOff>
    </xdr:from>
    <xdr:to>
      <xdr:col>24</xdr:col>
      <xdr:colOff>12700</xdr:colOff>
      <xdr:row>58</xdr:row>
      <xdr:rowOff>19755</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996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154517</xdr:rowOff>
    </xdr:from>
    <xdr:to>
      <xdr:col>23</xdr:col>
      <xdr:colOff>133350</xdr:colOff>
      <xdr:row>65</xdr:row>
      <xdr:rowOff>93133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0955867"/>
          <a:ext cx="8382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93432</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7233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76905</xdr:rowOff>
    </xdr:from>
    <xdr:to>
      <xdr:col>23</xdr:col>
      <xdr:colOff>184150</xdr:colOff>
      <xdr:row>64</xdr:row>
      <xdr:rowOff>7055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87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141111</xdr:rowOff>
    </xdr:from>
    <xdr:to>
      <xdr:col>19</xdr:col>
      <xdr:colOff>133350</xdr:colOff>
      <xdr:row>63</xdr:row>
      <xdr:rowOff>154517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94246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141111</xdr:rowOff>
    </xdr:from>
    <xdr:to>
      <xdr:col>19</xdr:col>
      <xdr:colOff>184150</xdr:colOff>
      <xdr:row>63</xdr:row>
      <xdr:rowOff>71261</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77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81438</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53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141111</xdr:rowOff>
    </xdr:from>
    <xdr:to>
      <xdr:col>15</xdr:col>
      <xdr:colOff>82550</xdr:colOff>
      <xdr:row>64</xdr:row>
      <xdr:rowOff>9878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2336800" y="109424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127705</xdr:rowOff>
    </xdr:from>
    <xdr:to>
      <xdr:col>15</xdr:col>
      <xdr:colOff>133350</xdr:colOff>
      <xdr:row>63</xdr:row>
      <xdr:rowOff>57855</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7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68032</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52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9878</xdr:rowOff>
    </xdr:from>
    <xdr:to>
      <xdr:col>11</xdr:col>
      <xdr:colOff>31750</xdr:colOff>
      <xdr:row>64</xdr:row>
      <xdr:rowOff>23283</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9826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14817</xdr:rowOff>
    </xdr:from>
    <xdr:to>
      <xdr:col>11</xdr:col>
      <xdr:colOff>82550</xdr:colOff>
      <xdr:row>60</xdr:row>
      <xdr:rowOff>116417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126594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117122</xdr:rowOff>
    </xdr:from>
    <xdr:to>
      <xdr:col>7</xdr:col>
      <xdr:colOff>31750</xdr:colOff>
      <xdr:row>64</xdr:row>
      <xdr:rowOff>47272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57449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068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42333</xdr:rowOff>
    </xdr:from>
    <xdr:to>
      <xdr:col>23</xdr:col>
      <xdr:colOff>184150</xdr:colOff>
      <xdr:row>65</xdr:row>
      <xdr:rowOff>143933</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14410</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15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103717</xdr:rowOff>
    </xdr:from>
    <xdr:to>
      <xdr:col>19</xdr:col>
      <xdr:colOff>184150</xdr:colOff>
      <xdr:row>64</xdr:row>
      <xdr:rowOff>33867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18644</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90311</xdr:rowOff>
    </xdr:from>
    <xdr:to>
      <xdr:col>15</xdr:col>
      <xdr:colOff>133350</xdr:colOff>
      <xdr:row>64</xdr:row>
      <xdr:rowOff>20461</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89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5238</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97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130528</xdr:rowOff>
    </xdr:from>
    <xdr:to>
      <xdr:col>11</xdr:col>
      <xdr:colOff>82550</xdr:colOff>
      <xdr:row>64</xdr:row>
      <xdr:rowOff>60678</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93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45455</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101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143933</xdr:rowOff>
    </xdr:from>
    <xdr:to>
      <xdr:col>7</xdr:col>
      <xdr:colOff>31750</xdr:colOff>
      <xdr:row>64</xdr:row>
      <xdr:rowOff>74083</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58860</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[172,173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人口一人当たり人件費は、令和３年度は、会計年度任用職員にかかる報酬の増等により増加した。令和５年度は、定年引上げによる退職者の減による退職手当の減等により減少した。令和６年度は、給与改定及び定年退職者の増による退職手当の増等により増加した。</a:t>
          </a:r>
        </a:p>
        <a:p>
          <a:r>
            <a:rPr kumimoji="1" lang="ja-JP" altLang="en-US" sz="1100">
              <a:latin typeface="ＭＳ Ｐゴシック" panose="020B0600070205080204" pitchFamily="50" charset="-128"/>
              <a:ea typeface="ＭＳ Ｐゴシック" panose="020B0600070205080204" pitchFamily="50" charset="-128"/>
            </a:rPr>
            <a:t>人口一人当たり物件費は、令和３年度は、新型コロナウイルスワクチン接種の実施や学校給食費の公会計化の開始に伴う学校給食物資購入費の増により増加した。令和４年度は、物価高騰に伴う光熱費の増により増加した。令和５年度は、新型コロナウイルス感染症対策に係る経費の減等により減少した。令和６年度は、物価高騰に伴う指定管理委託料の増等により増加し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83</xdr:row>
      <xdr:rowOff>122298</xdr:rowOff>
    </xdr:from>
    <xdr:to>
      <xdr:col>23</xdr:col>
      <xdr:colOff>133350</xdr:colOff>
      <xdr:row>89</xdr:row>
      <xdr:rowOff>81263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4352648"/>
          <a:ext cx="0" cy="9876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53340</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12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81263</xdr:rowOff>
    </xdr:from>
    <xdr:to>
      <xdr:col>24</xdr:col>
      <xdr:colOff>12700</xdr:colOff>
      <xdr:row>89</xdr:row>
      <xdr:rowOff>81263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40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37225</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4096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83</xdr:row>
      <xdr:rowOff>122298</xdr:rowOff>
    </xdr:from>
    <xdr:to>
      <xdr:col>24</xdr:col>
      <xdr:colOff>12700</xdr:colOff>
      <xdr:row>83</xdr:row>
      <xdr:rowOff>122298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4352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30139</xdr:rowOff>
    </xdr:from>
    <xdr:to>
      <xdr:col>23</xdr:col>
      <xdr:colOff>133350</xdr:colOff>
      <xdr:row>85</xdr:row>
      <xdr:rowOff>84184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431939"/>
          <a:ext cx="838200" cy="22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86</xdr:row>
      <xdr:rowOff>5238</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74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33161</xdr:rowOff>
    </xdr:from>
    <xdr:to>
      <xdr:col>23</xdr:col>
      <xdr:colOff>184150</xdr:colOff>
      <xdr:row>86</xdr:row>
      <xdr:rowOff>134761</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77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30139</xdr:rowOff>
    </xdr:from>
    <xdr:to>
      <xdr:col>19</xdr:col>
      <xdr:colOff>133350</xdr:colOff>
      <xdr:row>85</xdr:row>
      <xdr:rowOff>4869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431939"/>
          <a:ext cx="889000" cy="146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85</xdr:row>
      <xdr:rowOff>14877</xdr:rowOff>
    </xdr:from>
    <xdr:to>
      <xdr:col>19</xdr:col>
      <xdr:colOff>184150</xdr:colOff>
      <xdr:row>85</xdr:row>
      <xdr:rowOff>116477</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588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101254</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6745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121665</xdr:rowOff>
    </xdr:from>
    <xdr:to>
      <xdr:col>15</xdr:col>
      <xdr:colOff>82550</xdr:colOff>
      <xdr:row>85</xdr:row>
      <xdr:rowOff>4869</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523465"/>
          <a:ext cx="889000" cy="54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85</xdr:row>
      <xdr:rowOff>170805</xdr:rowOff>
    </xdr:from>
    <xdr:to>
      <xdr:col>15</xdr:col>
      <xdr:colOff>133350</xdr:colOff>
      <xdr:row>86</xdr:row>
      <xdr:rowOff>100955</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74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85732</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830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73273</xdr:rowOff>
    </xdr:from>
    <xdr:to>
      <xdr:col>11</xdr:col>
      <xdr:colOff>31750</xdr:colOff>
      <xdr:row>84</xdr:row>
      <xdr:rowOff>121665</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132173"/>
          <a:ext cx="889000" cy="391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85</xdr:row>
      <xdr:rowOff>57105</xdr:rowOff>
    </xdr:from>
    <xdr:to>
      <xdr:col>11</xdr:col>
      <xdr:colOff>82550</xdr:colOff>
      <xdr:row>85</xdr:row>
      <xdr:rowOff>158705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63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143482</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71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90343</xdr:rowOff>
    </xdr:from>
    <xdr:to>
      <xdr:col>7</xdr:col>
      <xdr:colOff>31750</xdr:colOff>
      <xdr:row>84</xdr:row>
      <xdr:rowOff>20493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32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5270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40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33384</xdr:rowOff>
    </xdr:from>
    <xdr:to>
      <xdr:col>23</xdr:col>
      <xdr:colOff>184150</xdr:colOff>
      <xdr:row>85</xdr:row>
      <xdr:rowOff>134984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60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49911</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451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150789</xdr:rowOff>
    </xdr:from>
    <xdr:to>
      <xdr:col>19</xdr:col>
      <xdr:colOff>184150</xdr:colOff>
      <xdr:row>84</xdr:row>
      <xdr:rowOff>80939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381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91116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150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125519</xdr:rowOff>
    </xdr:from>
    <xdr:to>
      <xdr:col>15</xdr:col>
      <xdr:colOff>133350</xdr:colOff>
      <xdr:row>85</xdr:row>
      <xdr:rowOff>55669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527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65846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296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70865</xdr:rowOff>
    </xdr:from>
    <xdr:to>
      <xdr:col>11</xdr:col>
      <xdr:colOff>82550</xdr:colOff>
      <xdr:row>85</xdr:row>
      <xdr:rowOff>1015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472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11192</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24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22473</xdr:rowOff>
    </xdr:from>
    <xdr:to>
      <xdr:col>7</xdr:col>
      <xdr:colOff>31750</xdr:colOff>
      <xdr:row>82</xdr:row>
      <xdr:rowOff>124073</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08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134250</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850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高齢層職員の原則昇給停止措置及び職員構成の変動等により指数が低下した。令和４年度は、職員構成の変動により指数が微増したが、令和５年度は、職員構成の変動等により指数が低下した。令和６年度は職員構成の変動が指数増加の要因となったものの、国との給料表の引上率の差異により相殺され、結果として前年度から指数の変動はなかった。今後も引き続き、適正な給与水準の確保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12157"/>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99786</xdr:rowOff>
    </xdr:from>
    <xdr:to>
      <xdr:col>81</xdr:col>
      <xdr:colOff>44450</xdr:colOff>
      <xdr:row>84</xdr:row>
      <xdr:rowOff>99786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5015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99077</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99786</xdr:rowOff>
    </xdr:from>
    <xdr:to>
      <xdr:col>77</xdr:col>
      <xdr:colOff>44450</xdr:colOff>
      <xdr:row>85</xdr:row>
      <xdr:rowOff>100693</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501586"/>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117021</xdr:rowOff>
    </xdr:from>
    <xdr:to>
      <xdr:col>77</xdr:col>
      <xdr:colOff>95250</xdr:colOff>
      <xdr:row>84</xdr:row>
      <xdr:rowOff>47171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66221</xdr:rowOff>
    </xdr:from>
    <xdr:to>
      <xdr:col>72</xdr:col>
      <xdr:colOff>203200</xdr:colOff>
      <xdr:row>85</xdr:row>
      <xdr:rowOff>100693</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63947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48079</xdr:rowOff>
    </xdr:from>
    <xdr:to>
      <xdr:col>73</xdr:col>
      <xdr:colOff>44450</xdr:colOff>
      <xdr:row>83</xdr:row>
      <xdr:rowOff>149679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159856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66221</xdr:rowOff>
    </xdr:from>
    <xdr:to>
      <xdr:col>68</xdr:col>
      <xdr:colOff>152400</xdr:colOff>
      <xdr:row>86</xdr:row>
      <xdr:rowOff>32657</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639471"/>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48079</xdr:rowOff>
    </xdr:from>
    <xdr:to>
      <xdr:col>68</xdr:col>
      <xdr:colOff>203200</xdr:colOff>
      <xdr:row>83</xdr:row>
      <xdr:rowOff>149679</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159856</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48986</xdr:rowOff>
    </xdr:from>
    <xdr:to>
      <xdr:col>81</xdr:col>
      <xdr:colOff>95250</xdr:colOff>
      <xdr:row>84</xdr:row>
      <xdr:rowOff>150586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21063</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42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48986</xdr:rowOff>
    </xdr:from>
    <xdr:to>
      <xdr:col>77</xdr:col>
      <xdr:colOff>95250</xdr:colOff>
      <xdr:row>84</xdr:row>
      <xdr:rowOff>150586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135363</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53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49893</xdr:rowOff>
    </xdr:from>
    <xdr:to>
      <xdr:col>73</xdr:col>
      <xdr:colOff>44450</xdr:colOff>
      <xdr:row>85</xdr:row>
      <xdr:rowOff>151493</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15421</xdr:rowOff>
    </xdr:from>
    <xdr:to>
      <xdr:col>68</xdr:col>
      <xdr:colOff>203200</xdr:colOff>
      <xdr:row>85</xdr:row>
      <xdr:rowOff>117021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101798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153307</xdr:rowOff>
    </xdr:from>
    <xdr:to>
      <xdr:col>64</xdr:col>
      <xdr:colOff>152400</xdr:colOff>
      <xdr:row>86</xdr:row>
      <xdr:rowOff>83457</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68234</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panose="020B0600070205080204" pitchFamily="50" charset="-128"/>
              <a:ea typeface="ＭＳ Ｐゴシック" panose="020B0600070205080204" pitchFamily="50" charset="-128"/>
            </a:rPr>
            <a:t>平成</a:t>
          </a:r>
          <a:r>
            <a:rPr kumimoji="1" lang="en-US" altLang="ja-JP" sz="1000">
              <a:latin typeface="ＭＳ Ｐゴシック" panose="020B0600070205080204" pitchFamily="50" charset="-128"/>
              <a:ea typeface="ＭＳ Ｐゴシック" panose="020B0600070205080204" pitchFamily="50" charset="-128"/>
            </a:rPr>
            <a:t>14</a:t>
          </a:r>
          <a:r>
            <a:rPr kumimoji="1" lang="ja-JP" altLang="en-US" sz="1000">
              <a:latin typeface="ＭＳ Ｐゴシック" panose="020B0600070205080204" pitchFamily="50" charset="-128"/>
              <a:ea typeface="ＭＳ Ｐゴシック" panose="020B0600070205080204" pitchFamily="50" charset="-128"/>
            </a:rPr>
            <a:t>年度から平成</a:t>
          </a:r>
          <a:r>
            <a:rPr kumimoji="1" lang="en-US" altLang="ja-JP" sz="1000">
              <a:latin typeface="ＭＳ Ｐゴシック" panose="020B0600070205080204" pitchFamily="50" charset="-128"/>
              <a:ea typeface="ＭＳ Ｐゴシック" panose="020B0600070205080204" pitchFamily="50" charset="-128"/>
            </a:rPr>
            <a:t>25</a:t>
          </a:r>
          <a:r>
            <a:rPr kumimoji="1" lang="ja-JP" altLang="en-US" sz="1000">
              <a:latin typeface="ＭＳ Ｐゴシック" panose="020B0600070205080204" pitchFamily="50" charset="-128"/>
              <a:ea typeface="ＭＳ Ｐゴシック" panose="020B0600070205080204" pitchFamily="50" charset="-128"/>
            </a:rPr>
            <a:t>年度までの</a:t>
          </a:r>
          <a:r>
            <a:rPr kumimoji="1" lang="en-US" altLang="ja-JP" sz="1000">
              <a:latin typeface="ＭＳ Ｐゴシック" panose="020B0600070205080204" pitchFamily="50" charset="-128"/>
              <a:ea typeface="ＭＳ Ｐゴシック" panose="020B0600070205080204" pitchFamily="50" charset="-128"/>
            </a:rPr>
            <a:t>4</a:t>
          </a:r>
          <a:r>
            <a:rPr kumimoji="1" lang="ja-JP" altLang="en-US" sz="1000">
              <a:latin typeface="ＭＳ Ｐゴシック" panose="020B0600070205080204" pitchFamily="50" charset="-128"/>
              <a:ea typeface="ＭＳ Ｐゴシック" panose="020B0600070205080204" pitchFamily="50" charset="-128"/>
            </a:rPr>
            <a:t>次にわたる行財政改革プランの取組により、委託化、指定管理者制度の導入等の行政体制の再整備を行い、スリム化を図ることで、約</a:t>
          </a:r>
          <a:r>
            <a:rPr kumimoji="1" lang="en-US" altLang="ja-JP" sz="1000">
              <a:latin typeface="ＭＳ Ｐゴシック" panose="020B0600070205080204" pitchFamily="50" charset="-128"/>
              <a:ea typeface="ＭＳ Ｐゴシック" panose="020B0600070205080204" pitchFamily="50" charset="-128"/>
            </a:rPr>
            <a:t>3,000</a:t>
          </a:r>
          <a:r>
            <a:rPr kumimoji="1" lang="ja-JP" altLang="en-US" sz="1000">
              <a:latin typeface="ＭＳ Ｐゴシック" panose="020B0600070205080204" pitchFamily="50" charset="-128"/>
              <a:ea typeface="ＭＳ Ｐゴシック" panose="020B0600070205080204" pitchFamily="50" charset="-128"/>
            </a:rPr>
            <a:t>人の職員数を削減した。また、市役所内部の改革の推進に向け、平成</a:t>
          </a:r>
          <a:r>
            <a:rPr kumimoji="1" lang="en-US" altLang="ja-JP" sz="1000">
              <a:latin typeface="ＭＳ Ｐゴシック" panose="020B0600070205080204" pitchFamily="50" charset="-128"/>
              <a:ea typeface="ＭＳ Ｐゴシック" panose="020B0600070205080204" pitchFamily="50" charset="-128"/>
            </a:rPr>
            <a:t>26</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3</a:t>
          </a:r>
          <a:r>
            <a:rPr kumimoji="1" lang="ja-JP" altLang="en-US" sz="1000">
              <a:latin typeface="ＭＳ Ｐゴシック" panose="020B0600070205080204" pitchFamily="50" charset="-128"/>
              <a:ea typeface="ＭＳ Ｐゴシック" panose="020B0600070205080204" pitchFamily="50" charset="-128"/>
            </a:rPr>
            <a:t>月策定の「川崎市行財政運営に関する改革プログラム」、平成</a:t>
          </a:r>
          <a:r>
            <a:rPr kumimoji="1" lang="en-US" altLang="ja-JP" sz="1000">
              <a:latin typeface="ＭＳ Ｐゴシック" panose="020B0600070205080204" pitchFamily="50" charset="-128"/>
              <a:ea typeface="ＭＳ Ｐゴシック" panose="020B0600070205080204" pitchFamily="50" charset="-128"/>
            </a:rPr>
            <a:t>28</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3</a:t>
          </a:r>
          <a:r>
            <a:rPr kumimoji="1" lang="ja-JP" altLang="en-US" sz="1000">
              <a:latin typeface="ＭＳ Ｐゴシック" panose="020B0600070205080204" pitchFamily="50" charset="-128"/>
              <a:ea typeface="ＭＳ Ｐゴシック" panose="020B0600070205080204" pitchFamily="50" charset="-128"/>
            </a:rPr>
            <a:t>月策定の「川崎市行財政改革プログラム」、平成</a:t>
          </a:r>
          <a:r>
            <a:rPr kumimoji="1" lang="en-US" altLang="ja-JP" sz="1000">
              <a:latin typeface="ＭＳ Ｐゴシック" panose="020B0600070205080204" pitchFamily="50" charset="-128"/>
              <a:ea typeface="ＭＳ Ｐゴシック" panose="020B0600070205080204" pitchFamily="50" charset="-128"/>
            </a:rPr>
            <a:t>30</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3</a:t>
          </a:r>
          <a:r>
            <a:rPr kumimoji="1" lang="ja-JP" altLang="en-US" sz="1000">
              <a:latin typeface="ＭＳ Ｐゴシック" panose="020B0600070205080204" pitchFamily="50" charset="-128"/>
              <a:ea typeface="ＭＳ Ｐゴシック" panose="020B0600070205080204" pitchFamily="50" charset="-128"/>
            </a:rPr>
            <a:t>月策定の「川崎市行財政改革第</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期プログラム」に基づき、資源物収集、給食調理等の業務の委託化や、施設譲渡等による公立保育所の民営化などに取り組んできた。令和６年度についても、令和</a:t>
          </a:r>
          <a:r>
            <a:rPr kumimoji="1" lang="en-US" altLang="ja-JP" sz="1000">
              <a:latin typeface="ＭＳ Ｐゴシック" panose="020B0600070205080204" pitchFamily="50" charset="-128"/>
              <a:ea typeface="ＭＳ Ｐゴシック" panose="020B0600070205080204" pitchFamily="50" charset="-128"/>
            </a:rPr>
            <a:t>4</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3</a:t>
          </a:r>
          <a:r>
            <a:rPr kumimoji="1" lang="ja-JP" altLang="en-US" sz="1000">
              <a:latin typeface="ＭＳ Ｐゴシック" panose="020B0600070205080204" pitchFamily="50" charset="-128"/>
              <a:ea typeface="ＭＳ Ｐゴシック" panose="020B0600070205080204" pitchFamily="50" charset="-128"/>
            </a:rPr>
            <a:t>月に策定した「川崎市行財政改革第３期プログラム（計画期間：令和</a:t>
          </a:r>
          <a:r>
            <a:rPr kumimoji="1" lang="en-US" altLang="ja-JP" sz="1000">
              <a:latin typeface="ＭＳ Ｐゴシック" panose="020B0600070205080204" pitchFamily="50" charset="-128"/>
              <a:ea typeface="ＭＳ Ｐゴシック" panose="020B0600070205080204" pitchFamily="50" charset="-128"/>
            </a:rPr>
            <a:t>4</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7</a:t>
          </a:r>
          <a:r>
            <a:rPr kumimoji="1" lang="ja-JP" altLang="en-US" sz="1000">
              <a:latin typeface="ＭＳ Ｐゴシック" panose="020B0600070205080204" pitchFamily="50" charset="-128"/>
              <a:ea typeface="ＭＳ Ｐゴシック" panose="020B0600070205080204" pitchFamily="50" charset="-128"/>
            </a:rPr>
            <a:t>年度）」に基づき、これまでの取組に加えて、学校給食調理業務の委託化や学校用務業務等の執行体制の見直し等により、簡素で効率的・効果的な執行体制の構築に取り組んでおり、今後も、限りある人材を最大限に活用した組織の最適化に取り組む。</a:t>
          </a: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151130</xdr:rowOff>
    </xdr:from>
    <xdr:to>
      <xdr:col>81</xdr:col>
      <xdr:colOff>44450</xdr:colOff>
      <xdr:row>66</xdr:row>
      <xdr:rowOff>39116</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95230"/>
          <a:ext cx="0" cy="12595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11193</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326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39116</xdr:rowOff>
    </xdr:from>
    <xdr:to>
      <xdr:col>81</xdr:col>
      <xdr:colOff>133350</xdr:colOff>
      <xdr:row>66</xdr:row>
      <xdr:rowOff>39116</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354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66057</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151130</xdr:rowOff>
    </xdr:from>
    <xdr:to>
      <xdr:col>81</xdr:col>
      <xdr:colOff>133350</xdr:colOff>
      <xdr:row>58</xdr:row>
      <xdr:rowOff>151130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117094</xdr:rowOff>
    </xdr:from>
    <xdr:to>
      <xdr:col>81</xdr:col>
      <xdr:colOff>44450</xdr:colOff>
      <xdr:row>61</xdr:row>
      <xdr:rowOff>22860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404094"/>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71899</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701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99822</xdr:rowOff>
    </xdr:from>
    <xdr:to>
      <xdr:col>81</xdr:col>
      <xdr:colOff>95250</xdr:colOff>
      <xdr:row>63</xdr:row>
      <xdr:rowOff>29972</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64008</xdr:rowOff>
    </xdr:from>
    <xdr:to>
      <xdr:col>77</xdr:col>
      <xdr:colOff>44450</xdr:colOff>
      <xdr:row>60</xdr:row>
      <xdr:rowOff>117094</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351008"/>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56388</xdr:rowOff>
    </xdr:from>
    <xdr:to>
      <xdr:col>77</xdr:col>
      <xdr:colOff>95250</xdr:colOff>
      <xdr:row>62</xdr:row>
      <xdr:rowOff>157988</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142765</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77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158242</xdr:rowOff>
    </xdr:from>
    <xdr:to>
      <xdr:col>72</xdr:col>
      <xdr:colOff>203200</xdr:colOff>
      <xdr:row>60</xdr:row>
      <xdr:rowOff>64008</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27379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32258</xdr:rowOff>
    </xdr:from>
    <xdr:to>
      <xdr:col>73</xdr:col>
      <xdr:colOff>44450</xdr:colOff>
      <xdr:row>62</xdr:row>
      <xdr:rowOff>133858</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118635</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158242</xdr:rowOff>
    </xdr:from>
    <xdr:to>
      <xdr:col>68</xdr:col>
      <xdr:colOff>152400</xdr:colOff>
      <xdr:row>59</xdr:row>
      <xdr:rowOff>163068</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3512800" y="1027379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22606</xdr:rowOff>
    </xdr:from>
    <xdr:to>
      <xdr:col>68</xdr:col>
      <xdr:colOff>203200</xdr:colOff>
      <xdr:row>62</xdr:row>
      <xdr:rowOff>124206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65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108983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73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8128</xdr:rowOff>
    </xdr:from>
    <xdr:to>
      <xdr:col>64</xdr:col>
      <xdr:colOff>152400</xdr:colOff>
      <xdr:row>62</xdr:row>
      <xdr:rowOff>109728</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94505</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143510</xdr:rowOff>
    </xdr:from>
    <xdr:to>
      <xdr:col>81</xdr:col>
      <xdr:colOff>95250</xdr:colOff>
      <xdr:row>61</xdr:row>
      <xdr:rowOff>73660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160037</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27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66294</xdr:rowOff>
    </xdr:from>
    <xdr:to>
      <xdr:col>77</xdr:col>
      <xdr:colOff>95250</xdr:colOff>
      <xdr:row>60</xdr:row>
      <xdr:rowOff>167894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35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6621</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122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13208</xdr:rowOff>
    </xdr:from>
    <xdr:to>
      <xdr:col>73</xdr:col>
      <xdr:colOff>44450</xdr:colOff>
      <xdr:row>60</xdr:row>
      <xdr:rowOff>114808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30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124985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06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107442</xdr:rowOff>
    </xdr:from>
    <xdr:to>
      <xdr:col>68</xdr:col>
      <xdr:colOff>203200</xdr:colOff>
      <xdr:row>60</xdr:row>
      <xdr:rowOff>37592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22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47769</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999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112268</xdr:rowOff>
    </xdr:from>
    <xdr:to>
      <xdr:col>64</xdr:col>
      <xdr:colOff>152400</xdr:colOff>
      <xdr:row>60</xdr:row>
      <xdr:rowOff>42418</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22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52595</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999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令和５年度は、満期一括償還積立金の増等により比率が低下し、令和６年度も同率となっている。本市では、令和８年</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月に「今後の財政運営の基本的な考え方」を改定し、その１つに「将来負担の抑制」として、市債を適切に活用しながらも、若い世代や子どもたちにとって過度な将来負担とならないように、中長期的にプライマリーバランスの安定的な黒字の確保に努め、市債残高を適正に管理することを位置付けている。今後も、これらの考え方に基づき、「必要な施策・事業の着実な推進」と「持続可能な行財政基盤の構築」の両立に向けた財政運営を進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6" name="公債費負担の状況グラフ枠">
          <a:extLst>
            <a:ext uri="{FF2B5EF4-FFF2-40B4-BE49-F238E27FC236}">
              <a16:creationId xmlns:a16="http://schemas.microsoft.com/office/drawing/2014/main" id="{00000000-0008-0000-0300-000078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21872</xdr:rowOff>
    </xdr:from>
    <xdr:to>
      <xdr:col>81</xdr:col>
      <xdr:colOff>44450</xdr:colOff>
      <xdr:row>45</xdr:row>
      <xdr:rowOff>127705</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7018000" y="6194072"/>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99782</xdr:rowOff>
    </xdr:from>
    <xdr:ext cx="762000" cy="259045"/>
    <xdr:sp macro="" textlink="">
      <xdr:nvSpPr>
        <xdr:cNvPr id="378" name="公債費負担の状況最小値テキスト">
          <a:extLst>
            <a:ext uri="{FF2B5EF4-FFF2-40B4-BE49-F238E27FC236}">
              <a16:creationId xmlns:a16="http://schemas.microsoft.com/office/drawing/2014/main" id="{00000000-0008-0000-0300-00007A010000}"/>
            </a:ext>
          </a:extLst>
        </xdr:cNvPr>
        <xdr:cNvSpPr txBox="1"/>
      </xdr:nvSpPr>
      <xdr:spPr>
        <a:xfrm>
          <a:off x="17106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127705</xdr:rowOff>
    </xdr:from>
    <xdr:to>
      <xdr:col>81</xdr:col>
      <xdr:colOff>133350</xdr:colOff>
      <xdr:row>45</xdr:row>
      <xdr:rowOff>127705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108249</xdr:rowOff>
    </xdr:from>
    <xdr:ext cx="762000" cy="259045"/>
    <xdr:sp macro="" textlink="">
      <xdr:nvSpPr>
        <xdr:cNvPr id="380" name="公債費負担の状況最大値テキスト">
          <a:extLst>
            <a:ext uri="{FF2B5EF4-FFF2-40B4-BE49-F238E27FC236}">
              <a16:creationId xmlns:a16="http://schemas.microsoft.com/office/drawing/2014/main" id="{00000000-0008-0000-0300-00007C010000}"/>
            </a:ext>
          </a:extLst>
        </xdr:cNvPr>
        <xdr:cNvSpPr txBox="1"/>
      </xdr:nvSpPr>
      <xdr:spPr>
        <a:xfrm>
          <a:off x="17106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21872</xdr:rowOff>
    </xdr:from>
    <xdr:to>
      <xdr:col>81</xdr:col>
      <xdr:colOff>133350</xdr:colOff>
      <xdr:row>36</xdr:row>
      <xdr:rowOff>21872</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929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105833</xdr:rowOff>
    </xdr:from>
    <xdr:to>
      <xdr:col>81</xdr:col>
      <xdr:colOff>44450</xdr:colOff>
      <xdr:row>42</xdr:row>
      <xdr:rowOff>105833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179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146349</xdr:rowOff>
    </xdr:from>
    <xdr:ext cx="762000" cy="259045"/>
    <xdr:sp macro="" textlink="">
      <xdr:nvSpPr>
        <xdr:cNvPr id="383" name="公債費負担の状況平均値テキスト">
          <a:extLst>
            <a:ext uri="{FF2B5EF4-FFF2-40B4-BE49-F238E27FC236}">
              <a16:creationId xmlns:a16="http://schemas.microsoft.com/office/drawing/2014/main" id="{00000000-0008-0000-0300-00007F010000}"/>
            </a:ext>
          </a:extLst>
        </xdr:cNvPr>
        <xdr:cNvSpPr txBox="1"/>
      </xdr:nvSpPr>
      <xdr:spPr>
        <a:xfrm>
          <a:off x="17106900" y="68328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129822</xdr:rowOff>
    </xdr:from>
    <xdr:to>
      <xdr:col>81</xdr:col>
      <xdr:colOff>95250</xdr:colOff>
      <xdr:row>41</xdr:row>
      <xdr:rowOff>59972</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9672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105833</xdr:rowOff>
    </xdr:from>
    <xdr:to>
      <xdr:col>77</xdr:col>
      <xdr:colOff>44450</xdr:colOff>
      <xdr:row>42</xdr:row>
      <xdr:rowOff>119239</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5290800" y="73067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156633</xdr:rowOff>
    </xdr:from>
    <xdr:to>
      <xdr:col>77</xdr:col>
      <xdr:colOff>95250</xdr:colOff>
      <xdr:row>41</xdr:row>
      <xdr:rowOff>86783</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96960</xdr:rowOff>
    </xdr:from>
    <xdr:ext cx="7366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798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119239</xdr:rowOff>
    </xdr:from>
    <xdr:to>
      <xdr:col>72</xdr:col>
      <xdr:colOff>203200</xdr:colOff>
      <xdr:row>42</xdr:row>
      <xdr:rowOff>132645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4401800" y="73201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11995</xdr:rowOff>
    </xdr:from>
    <xdr:to>
      <xdr:col>73</xdr:col>
      <xdr:colOff>44450</xdr:colOff>
      <xdr:row>41</xdr:row>
      <xdr:rowOff>113595</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5240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123772</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909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92428</xdr:rowOff>
    </xdr:from>
    <xdr:to>
      <xdr:col>68</xdr:col>
      <xdr:colOff>152400</xdr:colOff>
      <xdr:row>42</xdr:row>
      <xdr:rowOff>132645</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3512800" y="729332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52211</xdr:rowOff>
    </xdr:from>
    <xdr:to>
      <xdr:col>68</xdr:col>
      <xdr:colOff>203200</xdr:colOff>
      <xdr:row>41</xdr:row>
      <xdr:rowOff>153811</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4351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163988</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020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79022</xdr:rowOff>
    </xdr:from>
    <xdr:to>
      <xdr:col>64</xdr:col>
      <xdr:colOff>152400</xdr:colOff>
      <xdr:row>42</xdr:row>
      <xdr:rowOff>9172</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3462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19349</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131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55033</xdr:rowOff>
    </xdr:from>
    <xdr:to>
      <xdr:col>81</xdr:col>
      <xdr:colOff>95250</xdr:colOff>
      <xdr:row>42</xdr:row>
      <xdr:rowOff>156633</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967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27110</xdr:rowOff>
    </xdr:from>
    <xdr:ext cx="762000" cy="259045"/>
    <xdr:sp macro="" textlink="">
      <xdr:nvSpPr>
        <xdr:cNvPr id="402" name="公債費負担の状況該当値テキスト">
          <a:extLst>
            <a:ext uri="{FF2B5EF4-FFF2-40B4-BE49-F238E27FC236}">
              <a16:creationId xmlns:a16="http://schemas.microsoft.com/office/drawing/2014/main" id="{00000000-0008-0000-0300-000092010000}"/>
            </a:ext>
          </a:extLst>
        </xdr:cNvPr>
        <xdr:cNvSpPr txBox="1"/>
      </xdr:nvSpPr>
      <xdr:spPr>
        <a:xfrm>
          <a:off x="17106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55033</xdr:rowOff>
    </xdr:from>
    <xdr:to>
      <xdr:col>77</xdr:col>
      <xdr:colOff>95250</xdr:colOff>
      <xdr:row>42</xdr:row>
      <xdr:rowOff>156633</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6129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141410</xdr:rowOff>
    </xdr:from>
    <xdr:ext cx="7366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798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68439</xdr:rowOff>
    </xdr:from>
    <xdr:to>
      <xdr:col>73</xdr:col>
      <xdr:colOff>44450</xdr:colOff>
      <xdr:row>42</xdr:row>
      <xdr:rowOff>170039</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5240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154816</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909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81845</xdr:rowOff>
    </xdr:from>
    <xdr:to>
      <xdr:col>68</xdr:col>
      <xdr:colOff>203200</xdr:colOff>
      <xdr:row>43</xdr:row>
      <xdr:rowOff>11995</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4351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168222</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4020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41628</xdr:rowOff>
    </xdr:from>
    <xdr:to>
      <xdr:col>64</xdr:col>
      <xdr:colOff>152400</xdr:colOff>
      <xdr:row>42</xdr:row>
      <xdr:rowOff>143228</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3462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128005</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131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令和６年度は、標準税収入額の増や減債基金の増による充当可能基金の増等により、比率が低下した。本市では、令和８年</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月に「今後の財政運営の基本的な考え方」を改定し、その１つに「将来負担の抑制」として、市債を適切に活用しながらも、若い世代や子どもたちにとって過度な将来負担とならないように、中長期的にプライマリーバランスの安定的な黒字の確保に努め、市債残高を適正に管理することを位置付けている。今後も、これらの考え方に基づき、「必要な施策・事業の着実な推進」と「持続可能な行財政基盤の構築」の両立に向けた財政運営を進める。</a:t>
          </a:r>
        </a:p>
      </xdr:txBody>
    </xdr:sp>
    <xdr:clientData/>
  </xdr:twoCellAnchor>
  <xdr:oneCellAnchor>
    <xdr:from>
      <xdr:col>61</xdr:col>
      <xdr:colOff>6350</xdr:colOff>
      <xdr:row>10</xdr:row>
      <xdr:rowOff>63500</xdr:rowOff>
    </xdr:from>
    <xdr:ext cx="298543" cy="225703"/>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a:extLst>
            <a:ext uri="{FF2B5EF4-FFF2-40B4-BE49-F238E27FC236}">
              <a16:creationId xmlns:a16="http://schemas.microsoft.com/office/drawing/2014/main" id="{00000000-0008-0000-0300-0000B4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64618</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7018000" y="2451100"/>
          <a:ext cx="0" cy="15568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36695</xdr:rowOff>
    </xdr:from>
    <xdr:ext cx="762000" cy="259045"/>
    <xdr:sp macro="" textlink="">
      <xdr:nvSpPr>
        <xdr:cNvPr id="438" name="将来負担の状況最小値テキスト">
          <a:extLst>
            <a:ext uri="{FF2B5EF4-FFF2-40B4-BE49-F238E27FC236}">
              <a16:creationId xmlns:a16="http://schemas.microsoft.com/office/drawing/2014/main" id="{00000000-0008-0000-0300-0000B6010000}"/>
            </a:ext>
          </a:extLst>
        </xdr:cNvPr>
        <xdr:cNvSpPr txBox="1"/>
      </xdr:nvSpPr>
      <xdr:spPr>
        <a:xfrm>
          <a:off x="17106900" y="398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64618</xdr:rowOff>
    </xdr:from>
    <xdr:to>
      <xdr:col>81</xdr:col>
      <xdr:colOff>133350</xdr:colOff>
      <xdr:row>23</xdr:row>
      <xdr:rowOff>64618</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400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0" name="将来負担の状況最大値テキスト">
          <a:extLst>
            <a:ext uri="{FF2B5EF4-FFF2-40B4-BE49-F238E27FC236}">
              <a16:creationId xmlns:a16="http://schemas.microsoft.com/office/drawing/2014/main" id="{00000000-0008-0000-0300-0000B8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97333</xdr:rowOff>
    </xdr:from>
    <xdr:to>
      <xdr:col>81</xdr:col>
      <xdr:colOff>44450</xdr:colOff>
      <xdr:row>21</xdr:row>
      <xdr:rowOff>45568</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6179800" y="3526333"/>
          <a:ext cx="838200" cy="119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72610</xdr:rowOff>
    </xdr:from>
    <xdr:ext cx="762000" cy="25904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8158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56083</xdr:rowOff>
    </xdr:from>
    <xdr:to>
      <xdr:col>81</xdr:col>
      <xdr:colOff>95250</xdr:colOff>
      <xdr:row>17</xdr:row>
      <xdr:rowOff>157683</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97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21</xdr:row>
      <xdr:rowOff>37846</xdr:rowOff>
    </xdr:from>
    <xdr:to>
      <xdr:col>77</xdr:col>
      <xdr:colOff>44450</xdr:colOff>
      <xdr:row>21</xdr:row>
      <xdr:rowOff>45568</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5290800" y="3638296"/>
          <a:ext cx="889000" cy="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17</xdr:row>
      <xdr:rowOff>93726</xdr:rowOff>
    </xdr:from>
    <xdr:to>
      <xdr:col>77</xdr:col>
      <xdr:colOff>95250</xdr:colOff>
      <xdr:row>18</xdr:row>
      <xdr:rowOff>23876</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30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34053</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777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21</xdr:row>
      <xdr:rowOff>37846</xdr:rowOff>
    </xdr:from>
    <xdr:to>
      <xdr:col>72</xdr:col>
      <xdr:colOff>203200</xdr:colOff>
      <xdr:row>21</xdr:row>
      <xdr:rowOff>41707</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4401800" y="3638296"/>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17</xdr:row>
      <xdr:rowOff>138125</xdr:rowOff>
    </xdr:from>
    <xdr:to>
      <xdr:col>73</xdr:col>
      <xdr:colOff>44450</xdr:colOff>
      <xdr:row>18</xdr:row>
      <xdr:rowOff>68275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305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78452</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82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28194</xdr:rowOff>
    </xdr:from>
    <xdr:to>
      <xdr:col>68</xdr:col>
      <xdr:colOff>152400</xdr:colOff>
      <xdr:row>21</xdr:row>
      <xdr:rowOff>41707</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3512800" y="3628644"/>
          <a:ext cx="889000" cy="1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16866</xdr:rowOff>
    </xdr:from>
    <xdr:to>
      <xdr:col>68</xdr:col>
      <xdr:colOff>203200</xdr:colOff>
      <xdr:row>18</xdr:row>
      <xdr:rowOff>118466</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4351000" y="3102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128643</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28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145237</xdr:rowOff>
    </xdr:from>
    <xdr:to>
      <xdr:col>64</xdr:col>
      <xdr:colOff>152400</xdr:colOff>
      <xdr:row>19</xdr:row>
      <xdr:rowOff>75387</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3462000" y="323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85564</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300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46533</xdr:rowOff>
    </xdr:from>
    <xdr:to>
      <xdr:col>81</xdr:col>
      <xdr:colOff>95250</xdr:colOff>
      <xdr:row>20</xdr:row>
      <xdr:rowOff>148133</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967200" y="347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20</xdr:row>
      <xdr:rowOff>18610</xdr:rowOff>
    </xdr:from>
    <xdr:ext cx="762000" cy="259045"/>
    <xdr:sp macro="" textlink="">
      <xdr:nvSpPr>
        <xdr:cNvPr id="462" name="将来負担の状況該当値テキスト">
          <a:extLst>
            <a:ext uri="{FF2B5EF4-FFF2-40B4-BE49-F238E27FC236}">
              <a16:creationId xmlns:a16="http://schemas.microsoft.com/office/drawing/2014/main" id="{00000000-0008-0000-0300-0000CE010000}"/>
            </a:ext>
          </a:extLst>
        </xdr:cNvPr>
        <xdr:cNvSpPr txBox="1"/>
      </xdr:nvSpPr>
      <xdr:spPr>
        <a:xfrm>
          <a:off x="17106900" y="3447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166218</xdr:rowOff>
    </xdr:from>
    <xdr:to>
      <xdr:col>77</xdr:col>
      <xdr:colOff>95250</xdr:colOff>
      <xdr:row>21</xdr:row>
      <xdr:rowOff>96368</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129000" y="3595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81145</xdr:rowOff>
    </xdr:from>
    <xdr:ext cx="7366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798800" y="3681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158496</xdr:rowOff>
    </xdr:from>
    <xdr:to>
      <xdr:col>73</xdr:col>
      <xdr:colOff>44450</xdr:colOff>
      <xdr:row>21</xdr:row>
      <xdr:rowOff>88646</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5240000" y="358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73423</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909800" y="367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162357</xdr:rowOff>
    </xdr:from>
    <xdr:to>
      <xdr:col>68</xdr:col>
      <xdr:colOff>203200</xdr:colOff>
      <xdr:row>21</xdr:row>
      <xdr:rowOff>92507</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4351000" y="359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77284</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020800" y="367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148844</xdr:rowOff>
    </xdr:from>
    <xdr:to>
      <xdr:col>64</xdr:col>
      <xdr:colOff>152400</xdr:colOff>
      <xdr:row>21</xdr:row>
      <xdr:rowOff>78994</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3462000" y="357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21</xdr:row>
      <xdr:rowOff>63771</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3131800" y="366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神奈川県川崎市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1,535,141
1,479,291
142.96
821,547,303
811,845,119
6,728,187
419,203,322
859,648,551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8.4
111.4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50">
              <a:latin typeface="ＭＳ Ｐゴシック" panose="020B0600070205080204" pitchFamily="50" charset="-128"/>
              <a:ea typeface="ＭＳ Ｐゴシック" panose="020B0600070205080204" pitchFamily="50" charset="-128"/>
            </a:rPr>
            <a:t>これまでの</a:t>
          </a:r>
          <a:r>
            <a:rPr kumimoji="1" lang="en-US" altLang="ja-JP" sz="950">
              <a:latin typeface="ＭＳ Ｐゴシック" panose="020B0600070205080204" pitchFamily="50" charset="-128"/>
              <a:ea typeface="ＭＳ Ｐゴシック" panose="020B0600070205080204" pitchFamily="50" charset="-128"/>
            </a:rPr>
            <a:t>4</a:t>
          </a:r>
          <a:r>
            <a:rPr kumimoji="1" lang="ja-JP" altLang="en-US" sz="950">
              <a:latin typeface="ＭＳ Ｐゴシック" panose="020B0600070205080204" pitchFamily="50" charset="-128"/>
              <a:ea typeface="ＭＳ Ｐゴシック" panose="020B0600070205080204" pitchFamily="50" charset="-128"/>
            </a:rPr>
            <a:t>次にわたる行財政改革プランに基づく取組により、平成</a:t>
          </a:r>
          <a:r>
            <a:rPr kumimoji="1" lang="en-US" altLang="ja-JP" sz="950">
              <a:latin typeface="ＭＳ Ｐゴシック" panose="020B0600070205080204" pitchFamily="50" charset="-128"/>
              <a:ea typeface="ＭＳ Ｐゴシック" panose="020B0600070205080204" pitchFamily="50" charset="-128"/>
            </a:rPr>
            <a:t>14</a:t>
          </a:r>
          <a:r>
            <a:rPr kumimoji="1" lang="ja-JP" altLang="en-US" sz="950">
              <a:latin typeface="ＭＳ Ｐゴシック" panose="020B0600070205080204" pitchFamily="50" charset="-128"/>
              <a:ea typeface="ＭＳ Ｐゴシック" panose="020B0600070205080204" pitchFamily="50" charset="-128"/>
            </a:rPr>
            <a:t>年度から平成</a:t>
          </a:r>
          <a:r>
            <a:rPr kumimoji="1" lang="en-US" altLang="ja-JP" sz="950">
              <a:latin typeface="ＭＳ Ｐゴシック" panose="020B0600070205080204" pitchFamily="50" charset="-128"/>
              <a:ea typeface="ＭＳ Ｐゴシック" panose="020B0600070205080204" pitchFamily="50" charset="-128"/>
            </a:rPr>
            <a:t>25</a:t>
          </a:r>
          <a:r>
            <a:rPr kumimoji="1" lang="ja-JP" altLang="en-US" sz="950">
              <a:latin typeface="ＭＳ Ｐゴシック" panose="020B0600070205080204" pitchFamily="50" charset="-128"/>
              <a:ea typeface="ＭＳ Ｐゴシック" panose="020B0600070205080204" pitchFamily="50" charset="-128"/>
            </a:rPr>
            <a:t>年度において約</a:t>
          </a:r>
          <a:r>
            <a:rPr kumimoji="1" lang="en-US" altLang="ja-JP" sz="950">
              <a:latin typeface="ＭＳ Ｐゴシック" panose="020B0600070205080204" pitchFamily="50" charset="-128"/>
              <a:ea typeface="ＭＳ Ｐゴシック" panose="020B0600070205080204" pitchFamily="50" charset="-128"/>
            </a:rPr>
            <a:t>3,000</a:t>
          </a:r>
          <a:r>
            <a:rPr kumimoji="1" lang="ja-JP" altLang="en-US" sz="950">
              <a:latin typeface="ＭＳ Ｐゴシック" panose="020B0600070205080204" pitchFamily="50" charset="-128"/>
              <a:ea typeface="ＭＳ Ｐゴシック" panose="020B0600070205080204" pitchFamily="50" charset="-128"/>
            </a:rPr>
            <a:t>人の職員を削減した。直近の傾向としては、令和３年度は、会計年度任用職員にかかる報酬が増となったものの、地方消費税交付金、臨時財政対策債等の増加による経常一般財源の増加により比率が低下した。令和４年度は、例月給の引き上げや職員数の増により人件費は増となっているものの、市税収入の増等による経常一般財源の増により、比率は横ばいとなった。令和５年度は、市税収入の増等による経常一般財源の増とともに、定年引上げによる退職者の減により人件費の減となり比率も低下した。令和６年度は、市税収入の増等により経常一般財源は増加したものの、例月給の引き上げや定年退職者の増により人件費が増となり比率が上昇した。</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a:extLst>
            <a:ext uri="{FF2B5EF4-FFF2-40B4-BE49-F238E27FC236}">
              <a16:creationId xmlns:a16="http://schemas.microsoft.com/office/drawing/2014/main" id="{00000000-0008-0000-0400-000040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55563</xdr:rowOff>
    </xdr:from>
    <xdr:to>
      <xdr:col>24</xdr:col>
      <xdr:colOff>25400</xdr:colOff>
      <xdr:row>41</xdr:row>
      <xdr:rowOff>98425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4826000" y="5713413"/>
          <a:ext cx="0" cy="1414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70502</xdr:rowOff>
    </xdr:from>
    <xdr:ext cx="762000" cy="259045"/>
    <xdr:sp macro="" textlink="">
      <xdr:nvSpPr>
        <xdr:cNvPr id="66" name="人件費最小値テキスト">
          <a:extLst>
            <a:ext uri="{FF2B5EF4-FFF2-40B4-BE49-F238E27FC236}">
              <a16:creationId xmlns:a16="http://schemas.microsoft.com/office/drawing/2014/main" id="{00000000-0008-0000-0400-000042000000}"/>
            </a:ext>
          </a:extLst>
        </xdr:cNvPr>
        <xdr:cNvSpPr txBox="1"/>
      </xdr:nvSpPr>
      <xdr:spPr>
        <a:xfrm>
          <a:off x="4914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98425</xdr:rowOff>
    </xdr:from>
    <xdr:to>
      <xdr:col>24</xdr:col>
      <xdr:colOff>114300</xdr:colOff>
      <xdr:row>41</xdr:row>
      <xdr:rowOff>98425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141940</xdr:rowOff>
    </xdr:from>
    <xdr:ext cx="762000" cy="259045"/>
    <xdr:sp macro="" textlink="">
      <xdr:nvSpPr>
        <xdr:cNvPr id="68" name="人件費最大値テキスト">
          <a:extLst>
            <a:ext uri="{FF2B5EF4-FFF2-40B4-BE49-F238E27FC236}">
              <a16:creationId xmlns:a16="http://schemas.microsoft.com/office/drawing/2014/main" id="{00000000-0008-0000-0400-000044000000}"/>
            </a:ext>
          </a:extLst>
        </xdr:cNvPr>
        <xdr:cNvSpPr txBox="1"/>
      </xdr:nvSpPr>
      <xdr:spPr>
        <a:xfrm>
          <a:off x="4914900" y="5456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55563</xdr:rowOff>
    </xdr:from>
    <xdr:to>
      <xdr:col>24</xdr:col>
      <xdr:colOff>114300</xdr:colOff>
      <xdr:row>33</xdr:row>
      <xdr:rowOff>55563</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4737100" y="5713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112713</xdr:rowOff>
    </xdr:from>
    <xdr:to>
      <xdr:col>24</xdr:col>
      <xdr:colOff>25400</xdr:colOff>
      <xdr:row>38</xdr:row>
      <xdr:rowOff>169863</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3987800" y="6456363"/>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149877</xdr:rowOff>
    </xdr:from>
    <xdr:ext cx="762000" cy="259045"/>
    <xdr:sp macro="" textlink="">
      <xdr:nvSpPr>
        <xdr:cNvPr id="71" name="人件費平均値テキスト">
          <a:extLst>
            <a:ext uri="{FF2B5EF4-FFF2-40B4-BE49-F238E27FC236}">
              <a16:creationId xmlns:a16="http://schemas.microsoft.com/office/drawing/2014/main" id="{00000000-0008-0000-0400-000047000000}"/>
            </a:ext>
          </a:extLst>
        </xdr:cNvPr>
        <xdr:cNvSpPr txBox="1"/>
      </xdr:nvSpPr>
      <xdr:spPr>
        <a:xfrm>
          <a:off x="4914900" y="632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4775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112713</xdr:rowOff>
    </xdr:from>
    <xdr:to>
      <xdr:col>19</xdr:col>
      <xdr:colOff>187325</xdr:colOff>
      <xdr:row>38</xdr:row>
      <xdr:rowOff>112713</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3098800" y="6456363"/>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104775</xdr:rowOff>
    </xdr:from>
    <xdr:to>
      <xdr:col>20</xdr:col>
      <xdr:colOff>38100</xdr:colOff>
      <xdr:row>37</xdr:row>
      <xdr:rowOff>34925</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39370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45102</xdr:rowOff>
    </xdr:from>
    <xdr:ext cx="7366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606800" y="6045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112713</xdr:rowOff>
    </xdr:from>
    <xdr:to>
      <xdr:col>15</xdr:col>
      <xdr:colOff>98425</xdr:colOff>
      <xdr:row>38</xdr:row>
      <xdr:rowOff>112713</xdr:rowOff>
    </xdr:to>
    <xdr:cxnSp macro="">
      <xdr:nvCxnSpPr>
        <xdr:cNvPr id="76" name="直線コネクタ 75">
          <a:extLst>
            <a:ext uri="{FF2B5EF4-FFF2-40B4-BE49-F238E27FC236}">
              <a16:creationId xmlns:a16="http://schemas.microsoft.com/office/drawing/2014/main" id="{00000000-0008-0000-0400-00004C000000}"/>
            </a:ext>
          </a:extLst>
        </xdr:cNvPr>
        <xdr:cNvCxnSpPr/>
      </xdr:nvCxnSpPr>
      <xdr:spPr>
        <a:xfrm>
          <a:off x="2209800" y="66278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133350</xdr:rowOff>
    </xdr:from>
    <xdr:to>
      <xdr:col>15</xdr:col>
      <xdr:colOff>149225</xdr:colOff>
      <xdr:row>38</xdr:row>
      <xdr:rowOff>63500</xdr:rowOff>
    </xdr:to>
    <xdr:sp macro="" textlink="">
      <xdr:nvSpPr>
        <xdr:cNvPr id="77" name="フローチャート: 判断 76">
          <a:extLst>
            <a:ext uri="{FF2B5EF4-FFF2-40B4-BE49-F238E27FC236}">
              <a16:creationId xmlns:a16="http://schemas.microsoft.com/office/drawing/2014/main" id="{00000000-0008-0000-0400-00004D000000}"/>
            </a:ext>
          </a:extLst>
        </xdr:cNvPr>
        <xdr:cNvSpPr/>
      </xdr:nvSpPr>
      <xdr:spPr>
        <a:xfrm>
          <a:off x="3048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73677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717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112713</xdr:rowOff>
    </xdr:from>
    <xdr:to>
      <xdr:col>11</xdr:col>
      <xdr:colOff>9525</xdr:colOff>
      <xdr:row>39</xdr:row>
      <xdr:rowOff>69850</xdr:rowOff>
    </xdr:to>
    <xdr:cxnSp macro="">
      <xdr:nvCxnSpPr>
        <xdr:cNvPr id="79" name="直線コネクタ 78">
          <a:extLst>
            <a:ext uri="{FF2B5EF4-FFF2-40B4-BE49-F238E27FC236}">
              <a16:creationId xmlns:a16="http://schemas.microsoft.com/office/drawing/2014/main" id="{00000000-0008-0000-0400-00004F000000}"/>
            </a:ext>
          </a:extLst>
        </xdr:cNvPr>
        <xdr:cNvCxnSpPr/>
      </xdr:nvCxnSpPr>
      <xdr:spPr>
        <a:xfrm flipV="1">
          <a:off x="1320800" y="6627813"/>
          <a:ext cx="889000" cy="128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161925</xdr:rowOff>
    </xdr:from>
    <xdr:to>
      <xdr:col>11</xdr:col>
      <xdr:colOff>60325</xdr:colOff>
      <xdr:row>37</xdr:row>
      <xdr:rowOff>92075</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21590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102252</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828800" y="610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104775</xdr:rowOff>
    </xdr:from>
    <xdr:to>
      <xdr:col>6</xdr:col>
      <xdr:colOff>171450</xdr:colOff>
      <xdr:row>39</xdr:row>
      <xdr:rowOff>34925</xdr:rowOff>
    </xdr:to>
    <xdr:sp macro="" textlink="">
      <xdr:nvSpPr>
        <xdr:cNvPr id="82" name="フローチャート: 判断 81">
          <a:extLst>
            <a:ext uri="{FF2B5EF4-FFF2-40B4-BE49-F238E27FC236}">
              <a16:creationId xmlns:a16="http://schemas.microsoft.com/office/drawing/2014/main" id="{00000000-0008-0000-0400-000052000000}"/>
            </a:ext>
          </a:extLst>
        </xdr:cNvPr>
        <xdr:cNvSpPr/>
      </xdr:nvSpPr>
      <xdr:spPr>
        <a:xfrm>
          <a:off x="1270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45102</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939800" y="63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119063</xdr:rowOff>
    </xdr:from>
    <xdr:to>
      <xdr:col>24</xdr:col>
      <xdr:colOff>76200</xdr:colOff>
      <xdr:row>39</xdr:row>
      <xdr:rowOff>49213</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4775200" y="663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91140</xdr:rowOff>
    </xdr:from>
    <xdr:ext cx="762000" cy="259045"/>
    <xdr:sp macro="" textlink="">
      <xdr:nvSpPr>
        <xdr:cNvPr id="90" name="人件費該当値テキスト">
          <a:extLst>
            <a:ext uri="{FF2B5EF4-FFF2-40B4-BE49-F238E27FC236}">
              <a16:creationId xmlns:a16="http://schemas.microsoft.com/office/drawing/2014/main" id="{00000000-0008-0000-0400-00005A000000}"/>
            </a:ext>
          </a:extLst>
        </xdr:cNvPr>
        <xdr:cNvSpPr txBox="1"/>
      </xdr:nvSpPr>
      <xdr:spPr>
        <a:xfrm>
          <a:off x="4914900" y="660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61913</xdr:rowOff>
    </xdr:from>
    <xdr:to>
      <xdr:col>20</xdr:col>
      <xdr:colOff>38100</xdr:colOff>
      <xdr:row>37</xdr:row>
      <xdr:rowOff>163513</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937000" y="640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148290</xdr:rowOff>
    </xdr:from>
    <xdr:ext cx="7366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3606800" y="649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61913</xdr:rowOff>
    </xdr:from>
    <xdr:to>
      <xdr:col>15</xdr:col>
      <xdr:colOff>149225</xdr:colOff>
      <xdr:row>38</xdr:row>
      <xdr:rowOff>163513</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3048000" y="657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148290</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2717800" y="6663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61913</xdr:rowOff>
    </xdr:from>
    <xdr:to>
      <xdr:col>11</xdr:col>
      <xdr:colOff>60325</xdr:colOff>
      <xdr:row>38</xdr:row>
      <xdr:rowOff>163513</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2159000" y="657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148290</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1828800" y="6663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19050</xdr:rowOff>
    </xdr:from>
    <xdr:to>
      <xdr:col>6</xdr:col>
      <xdr:colOff>171450</xdr:colOff>
      <xdr:row>39</xdr:row>
      <xdr:rowOff>120650</xdr:rowOff>
    </xdr:to>
    <xdr:sp macro="" textlink="">
      <xdr:nvSpPr>
        <xdr:cNvPr id="97" name="楕円 96">
          <a:extLst>
            <a:ext uri="{FF2B5EF4-FFF2-40B4-BE49-F238E27FC236}">
              <a16:creationId xmlns:a16="http://schemas.microsoft.com/office/drawing/2014/main" id="{00000000-0008-0000-0400-000061000000}"/>
            </a:ext>
          </a:extLst>
        </xdr:cNvPr>
        <xdr:cNvSpPr/>
      </xdr:nvSpPr>
      <xdr:spPr>
        <a:xfrm>
          <a:off x="1270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105427</xdr:rowOff>
    </xdr:from>
    <xdr:ext cx="762000" cy="259045"/>
    <xdr:sp macro="" textlink="">
      <xdr:nvSpPr>
        <xdr:cNvPr id="98" name="テキスト ボックス 97">
          <a:extLst>
            <a:ext uri="{FF2B5EF4-FFF2-40B4-BE49-F238E27FC236}">
              <a16:creationId xmlns:a16="http://schemas.microsoft.com/office/drawing/2014/main" id="{00000000-0008-0000-0400-000062000000}"/>
            </a:ext>
          </a:extLst>
        </xdr:cNvPr>
        <xdr:cNvSpPr txBox="1"/>
      </xdr:nvSpPr>
      <xdr:spPr>
        <a:xfrm>
          <a:off x="939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a:extLst>
            <a:ext uri="{FF2B5EF4-FFF2-40B4-BE49-F238E27FC236}">
              <a16:creationId xmlns:a16="http://schemas.microsoft.com/office/drawing/2014/main" id="{00000000-0008-0000-0400-00006C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令和３年度は、かわさき</a:t>
          </a:r>
          <a:r>
            <a:rPr kumimoji="1" lang="en-US" altLang="ja-JP" sz="1300">
              <a:latin typeface="ＭＳ Ｐゴシック" panose="020B0600070205080204" pitchFamily="50" charset="-128"/>
              <a:ea typeface="ＭＳ Ｐゴシック" panose="020B0600070205080204" pitchFamily="50" charset="-128"/>
            </a:rPr>
            <a:t>GIGA</a:t>
          </a:r>
          <a:r>
            <a:rPr kumimoji="1" lang="ja-JP" altLang="en-US" sz="1300">
              <a:latin typeface="ＭＳ Ｐゴシック" panose="020B0600070205080204" pitchFamily="50" charset="-128"/>
              <a:ea typeface="ＭＳ Ｐゴシック" panose="020B0600070205080204" pitchFamily="50" charset="-128"/>
            </a:rPr>
            <a:t>スクール構想の推進により上昇した。令和４年度は、光熱費の増により、比率は上昇した。令和５年度は、学校給食の委託化や物価高騰による学校給食物資購入費の増等があったものの、個人市民税や固定資産税等の増による経常一般財源の増加により比率は横ばいとなった。令和６年度は、学校における</a:t>
          </a:r>
          <a:r>
            <a:rPr kumimoji="1" lang="en-US" altLang="ja-JP" sz="1300">
              <a:latin typeface="ＭＳ Ｐゴシック" panose="020B0600070205080204" pitchFamily="50" charset="-128"/>
              <a:ea typeface="ＭＳ Ｐゴシック" panose="020B0600070205080204" pitchFamily="50" charset="-128"/>
            </a:rPr>
            <a:t>GIGA</a:t>
          </a:r>
          <a:r>
            <a:rPr kumimoji="1" lang="ja-JP" altLang="en-US" sz="1300">
              <a:latin typeface="ＭＳ Ｐゴシック" panose="020B0600070205080204" pitchFamily="50" charset="-128"/>
              <a:ea typeface="ＭＳ Ｐゴシック" panose="020B0600070205080204" pitchFamily="50" charset="-128"/>
            </a:rPr>
            <a:t>端末の導入台数増や廃棄物処理センターの稼働開始等により、比率が上昇した。</a:t>
          </a:r>
        </a:p>
      </xdr:txBody>
    </xdr:sp>
    <xdr:clientData/>
  </xdr:twoCellAnchor>
  <xdr:oneCellAnchor>
    <xdr:from>
      <xdr:col>62</xdr:col>
      <xdr:colOff>6350</xdr:colOff>
      <xdr:row>9</xdr:row>
      <xdr:rowOff>107950</xdr:rowOff>
    </xdr:from>
    <xdr:ext cx="298543" cy="225703"/>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110671</xdr:rowOff>
    </xdr:from>
    <xdr:to>
      <xdr:col>82</xdr:col>
      <xdr:colOff>107950</xdr:colOff>
      <xdr:row>21</xdr:row>
      <xdr:rowOff>151493</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168071"/>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123570</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72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151493</xdr:rowOff>
    </xdr:from>
    <xdr:to>
      <xdr:col>82</xdr:col>
      <xdr:colOff>196850</xdr:colOff>
      <xdr:row>21</xdr:row>
      <xdr:rowOff>151493</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51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25598</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19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110671</xdr:rowOff>
    </xdr:from>
    <xdr:to>
      <xdr:col>82</xdr:col>
      <xdr:colOff>196850</xdr:colOff>
      <xdr:row>12</xdr:row>
      <xdr:rowOff>110671</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168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20864</xdr:rowOff>
    </xdr:from>
    <xdr:to>
      <xdr:col>82</xdr:col>
      <xdr:colOff>107950</xdr:colOff>
      <xdr:row>18</xdr:row>
      <xdr:rowOff>45357</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5671800" y="2935514"/>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100891</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501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84364</xdr:rowOff>
    </xdr:from>
    <xdr:to>
      <xdr:col>82</xdr:col>
      <xdr:colOff>158750</xdr:colOff>
      <xdr:row>16</xdr:row>
      <xdr:rowOff>14514</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20864</xdr:rowOff>
    </xdr:from>
    <xdr:to>
      <xdr:col>78</xdr:col>
      <xdr:colOff>69850</xdr:colOff>
      <xdr:row>17</xdr:row>
      <xdr:rowOff>20864</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4782800" y="29355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2721</xdr:rowOff>
    </xdr:from>
    <xdr:to>
      <xdr:col>78</xdr:col>
      <xdr:colOff>120650</xdr:colOff>
      <xdr:row>15</xdr:row>
      <xdr:rowOff>104321</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114498</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34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159657</xdr:rowOff>
    </xdr:from>
    <xdr:to>
      <xdr:col>73</xdr:col>
      <xdr:colOff>180975</xdr:colOff>
      <xdr:row>17</xdr:row>
      <xdr:rowOff>20864</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a:off x="13893800" y="29028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125186</xdr:rowOff>
    </xdr:from>
    <xdr:to>
      <xdr:col>74</xdr:col>
      <xdr:colOff>31750</xdr:colOff>
      <xdr:row>15</xdr:row>
      <xdr:rowOff>55336</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5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65513</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294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61686</xdr:rowOff>
    </xdr:from>
    <xdr:to>
      <xdr:col>69</xdr:col>
      <xdr:colOff>92075</xdr:colOff>
      <xdr:row>16</xdr:row>
      <xdr:rowOff>159657</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a:off x="13004800" y="2804886"/>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149679</xdr:rowOff>
    </xdr:from>
    <xdr:to>
      <xdr:col>69</xdr:col>
      <xdr:colOff>142875</xdr:colOff>
      <xdr:row>14</xdr:row>
      <xdr:rowOff>79829</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37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90006</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59871</xdr:rowOff>
    </xdr:from>
    <xdr:to>
      <xdr:col>65</xdr:col>
      <xdr:colOff>53975</xdr:colOff>
      <xdr:row>14</xdr:row>
      <xdr:rowOff>161471</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46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198</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166007</xdr:rowOff>
    </xdr:from>
    <xdr:to>
      <xdr:col>82</xdr:col>
      <xdr:colOff>158750</xdr:colOff>
      <xdr:row>18</xdr:row>
      <xdr:rowOff>96157</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3080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138084</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141514</xdr:rowOff>
    </xdr:from>
    <xdr:to>
      <xdr:col>78</xdr:col>
      <xdr:colOff>120650</xdr:colOff>
      <xdr:row>17</xdr:row>
      <xdr:rowOff>71664</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88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56441</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2971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141514</xdr:rowOff>
    </xdr:from>
    <xdr:to>
      <xdr:col>74</xdr:col>
      <xdr:colOff>31750</xdr:colOff>
      <xdr:row>17</xdr:row>
      <xdr:rowOff>71664</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88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56441</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108857</xdr:rowOff>
    </xdr:from>
    <xdr:to>
      <xdr:col>69</xdr:col>
      <xdr:colOff>142875</xdr:colOff>
      <xdr:row>17</xdr:row>
      <xdr:rowOff>39007</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85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23784</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10886</xdr:rowOff>
    </xdr:from>
    <xdr:to>
      <xdr:col>65</xdr:col>
      <xdr:colOff>53975</xdr:colOff>
      <xdr:row>16</xdr:row>
      <xdr:rowOff>112486</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754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97263</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284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850">
              <a:latin typeface="ＭＳ Ｐゴシック" panose="020B0600070205080204" pitchFamily="50" charset="-128"/>
              <a:ea typeface="ＭＳ Ｐゴシック" panose="020B0600070205080204" pitchFamily="50" charset="-128"/>
            </a:rPr>
            <a:t>保育所の待機児童対策などの子育て支援施策の強化や障害福祉サービスの利用者の増等により比率の分子は概ね上昇傾向にある。</a:t>
          </a:r>
        </a:p>
        <a:p>
          <a:r>
            <a:rPr kumimoji="1" lang="ja-JP" altLang="en-US" sz="850">
              <a:latin typeface="ＭＳ Ｐゴシック" panose="020B0600070205080204" pitchFamily="50" charset="-128"/>
              <a:ea typeface="ＭＳ Ｐゴシック" panose="020B0600070205080204" pitchFamily="50" charset="-128"/>
            </a:rPr>
            <a:t>令和３年度は、地方消費税交付金、臨時対策事業債等の増加により経常一般財源が増加したものの重度障害者医療費助成の増等による社会福祉費の増加や児童福祉費等の増加により比率が増加した。令和４年度は、民間認可保育所受入定員の増により児童福祉費等が増となっているものの、市税収入の増等による経常一般財源の増により、比率は横ばいとなった。令和５年度は、個人市民税や固定資産税等による経常一般財源が増加したものの、自立支援医療（精神通院医療）事業費の増による児童福祉費の増加や障害者グループホーム等事業及び障害者（児）ホームヘルプサービス事業等における事業費の増による衛生費の増加等により比率が上昇した。令和６年度は、児童手当扶助費や民間保育所運営費が増加したが、市税収入の増等による経常一般財源の増により、比率は横ばいとなった。</a:t>
          </a: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0" name="扶助費グラフ枠">
          <a:extLst>
            <a:ext uri="{FF2B5EF4-FFF2-40B4-BE49-F238E27FC236}">
              <a16:creationId xmlns:a16="http://schemas.microsoft.com/office/drawing/2014/main" id="{00000000-0008-0000-0400-0000B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20865</xdr:rowOff>
    </xdr:from>
    <xdr:to>
      <xdr:col>24</xdr:col>
      <xdr:colOff>25400</xdr:colOff>
      <xdr:row>61</xdr:row>
      <xdr:rowOff>20865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4826000" y="91077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164392</xdr:rowOff>
    </xdr:from>
    <xdr:ext cx="762000" cy="259045"/>
    <xdr:sp macro="" textlink="">
      <xdr:nvSpPr>
        <xdr:cNvPr id="192" name="扶助費最小値テキスト">
          <a:extLst>
            <a:ext uri="{FF2B5EF4-FFF2-40B4-BE49-F238E27FC236}">
              <a16:creationId xmlns:a16="http://schemas.microsoft.com/office/drawing/2014/main" id="{00000000-0008-0000-0400-0000C0000000}"/>
            </a:ext>
          </a:extLst>
        </xdr:cNvPr>
        <xdr:cNvSpPr txBox="1"/>
      </xdr:nvSpPr>
      <xdr:spPr>
        <a:xfrm>
          <a:off x="4914900" y="1045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20865</xdr:rowOff>
    </xdr:from>
    <xdr:to>
      <xdr:col>24</xdr:col>
      <xdr:colOff>114300</xdr:colOff>
      <xdr:row>61</xdr:row>
      <xdr:rowOff>20865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10479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107242</xdr:rowOff>
    </xdr:from>
    <xdr:ext cx="762000" cy="259045"/>
    <xdr:sp macro="" textlink="">
      <xdr:nvSpPr>
        <xdr:cNvPr id="194" name="扶助費最大値テキスト">
          <a:extLst>
            <a:ext uri="{FF2B5EF4-FFF2-40B4-BE49-F238E27FC236}">
              <a16:creationId xmlns:a16="http://schemas.microsoft.com/office/drawing/2014/main" id="{00000000-0008-0000-0400-0000C2000000}"/>
            </a:ext>
          </a:extLst>
        </xdr:cNvPr>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20865</xdr:rowOff>
    </xdr:from>
    <xdr:to>
      <xdr:col>24</xdr:col>
      <xdr:colOff>114300</xdr:colOff>
      <xdr:row>53</xdr:row>
      <xdr:rowOff>20865</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167822</xdr:rowOff>
    </xdr:from>
    <xdr:to>
      <xdr:col>24</xdr:col>
      <xdr:colOff>25400</xdr:colOff>
      <xdr:row>59</xdr:row>
      <xdr:rowOff>167822</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3987800" y="102833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149877</xdr:rowOff>
    </xdr:from>
    <xdr:ext cx="762000" cy="259045"/>
    <xdr:sp macro="" textlink="">
      <xdr:nvSpPr>
        <xdr:cNvPr id="197" name="扶助費平均値テキスト">
          <a:extLst>
            <a:ext uri="{FF2B5EF4-FFF2-40B4-BE49-F238E27FC236}">
              <a16:creationId xmlns:a16="http://schemas.microsoft.com/office/drawing/2014/main" id="{00000000-0008-0000-0400-0000C5000000}"/>
            </a:ext>
          </a:extLst>
        </xdr:cNvPr>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102507</xdr:rowOff>
    </xdr:from>
    <xdr:to>
      <xdr:col>19</xdr:col>
      <xdr:colOff>187325</xdr:colOff>
      <xdr:row>59</xdr:row>
      <xdr:rowOff>167822</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3098800" y="102180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68035</xdr:rowOff>
    </xdr:from>
    <xdr:to>
      <xdr:col>20</xdr:col>
      <xdr:colOff>38100</xdr:colOff>
      <xdr:row>57</xdr:row>
      <xdr:rowOff>169635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937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8362</xdr:rowOff>
    </xdr:from>
    <xdr:ext cx="7366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606800" y="9609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102507</xdr:rowOff>
    </xdr:from>
    <xdr:to>
      <xdr:col>15</xdr:col>
      <xdr:colOff>98425</xdr:colOff>
      <xdr:row>59</xdr:row>
      <xdr:rowOff>102507</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a:off x="2209800" y="102180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92528</xdr:rowOff>
    </xdr:from>
    <xdr:to>
      <xdr:col>15</xdr:col>
      <xdr:colOff>149225</xdr:colOff>
      <xdr:row>57</xdr:row>
      <xdr:rowOff>22678</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32855</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37193</xdr:rowOff>
    </xdr:from>
    <xdr:to>
      <xdr:col>11</xdr:col>
      <xdr:colOff>9525</xdr:colOff>
      <xdr:row>59</xdr:row>
      <xdr:rowOff>102507</xdr:rowOff>
    </xdr:to>
    <xdr:cxnSp macro="">
      <xdr:nvCxnSpPr>
        <xdr:cNvPr id="205" name="直線コネクタ 204">
          <a:extLst>
            <a:ext uri="{FF2B5EF4-FFF2-40B4-BE49-F238E27FC236}">
              <a16:creationId xmlns:a16="http://schemas.microsoft.com/office/drawing/2014/main" id="{00000000-0008-0000-0400-0000CD000000}"/>
            </a:ext>
          </a:extLst>
        </xdr:cNvPr>
        <xdr:cNvCxnSpPr/>
      </xdr:nvCxnSpPr>
      <xdr:spPr>
        <a:xfrm>
          <a:off x="1320800" y="101527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133350</xdr:rowOff>
    </xdr:from>
    <xdr:to>
      <xdr:col>11</xdr:col>
      <xdr:colOff>60325</xdr:colOff>
      <xdr:row>56</xdr:row>
      <xdr:rowOff>63500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73677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27215</xdr:rowOff>
    </xdr:from>
    <xdr:to>
      <xdr:col>6</xdr:col>
      <xdr:colOff>171450</xdr:colOff>
      <xdr:row>56</xdr:row>
      <xdr:rowOff>128815</xdr:rowOff>
    </xdr:to>
    <xdr:sp macro="" textlink="">
      <xdr:nvSpPr>
        <xdr:cNvPr id="208" name="フローチャート: 判断 207">
          <a:extLst>
            <a:ext uri="{FF2B5EF4-FFF2-40B4-BE49-F238E27FC236}">
              <a16:creationId xmlns:a16="http://schemas.microsoft.com/office/drawing/2014/main" id="{00000000-0008-0000-0400-0000D0000000}"/>
            </a:ext>
          </a:extLst>
        </xdr:cNvPr>
        <xdr:cNvSpPr/>
      </xdr:nvSpPr>
      <xdr:spPr>
        <a:xfrm>
          <a:off x="1270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138992</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939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117022</xdr:rowOff>
    </xdr:from>
    <xdr:to>
      <xdr:col>24</xdr:col>
      <xdr:colOff>76200</xdr:colOff>
      <xdr:row>60</xdr:row>
      <xdr:rowOff>47172</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4775200" y="1023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89099</xdr:rowOff>
    </xdr:from>
    <xdr:ext cx="762000" cy="259045"/>
    <xdr:sp macro="" textlink="">
      <xdr:nvSpPr>
        <xdr:cNvPr id="216" name="扶助費該当値テキスト">
          <a:extLst>
            <a:ext uri="{FF2B5EF4-FFF2-40B4-BE49-F238E27FC236}">
              <a16:creationId xmlns:a16="http://schemas.microsoft.com/office/drawing/2014/main" id="{00000000-0008-0000-0400-0000D8000000}"/>
            </a:ext>
          </a:extLst>
        </xdr:cNvPr>
        <xdr:cNvSpPr txBox="1"/>
      </xdr:nvSpPr>
      <xdr:spPr>
        <a:xfrm>
          <a:off x="49149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117022</xdr:rowOff>
    </xdr:from>
    <xdr:to>
      <xdr:col>20</xdr:col>
      <xdr:colOff>38100</xdr:colOff>
      <xdr:row>60</xdr:row>
      <xdr:rowOff>47172</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937000" y="1023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31949</xdr:rowOff>
    </xdr:from>
    <xdr:ext cx="7366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3606800" y="1031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51707</xdr:rowOff>
    </xdr:from>
    <xdr:to>
      <xdr:col>15</xdr:col>
      <xdr:colOff>149225</xdr:colOff>
      <xdr:row>59</xdr:row>
      <xdr:rowOff>153307</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3048000" y="10167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138084</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2717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51707</xdr:rowOff>
    </xdr:from>
    <xdr:to>
      <xdr:col>11</xdr:col>
      <xdr:colOff>60325</xdr:colOff>
      <xdr:row>59</xdr:row>
      <xdr:rowOff>153307</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2159000" y="10167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138084</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828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157843</xdr:rowOff>
    </xdr:from>
    <xdr:to>
      <xdr:col>6</xdr:col>
      <xdr:colOff>171450</xdr:colOff>
      <xdr:row>59</xdr:row>
      <xdr:rowOff>87993</xdr:rowOff>
    </xdr:to>
    <xdr:sp macro="" textlink="">
      <xdr:nvSpPr>
        <xdr:cNvPr id="223" name="楕円 222">
          <a:extLst>
            <a:ext uri="{FF2B5EF4-FFF2-40B4-BE49-F238E27FC236}">
              <a16:creationId xmlns:a16="http://schemas.microsoft.com/office/drawing/2014/main" id="{00000000-0008-0000-0400-0000DF000000}"/>
            </a:ext>
          </a:extLst>
        </xdr:cNvPr>
        <xdr:cNvSpPr/>
      </xdr:nvSpPr>
      <xdr:spPr>
        <a:xfrm>
          <a:off x="12700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72770</xdr:rowOff>
    </xdr:from>
    <xdr:ext cx="762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939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4" name="正方形/長方形 233">
          <a:extLst>
            <a:ext uri="{FF2B5EF4-FFF2-40B4-BE49-F238E27FC236}">
              <a16:creationId xmlns:a16="http://schemas.microsoft.com/office/drawing/2014/main" id="{00000000-0008-0000-0400-0000E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３年度は、要介護認定者数の増等による介護サービス費の増により介護保険事業特別会計への繰出金が増加したこと等により比率は上昇した。令和４年度は、令和３年度に引き続き、介護保険事業特別会計への繰出金が増加したものの、市税収入の増等による経常一般財源の増により、比率は低下した。令和５年度は、国民健康保険事業会計や介護保険事業特別会計への繰出金が増加したこと等により比率は上昇した。令和６年度は、保険料収入の増による国民健康保険事業会計への繰出金の減等により比率が低下した。</a:t>
          </a:r>
        </a:p>
      </xdr:txBody>
    </xdr:sp>
    <xdr:clientData/>
  </xdr:twoCellAnchor>
  <xdr:oneCellAnchor>
    <xdr:from>
      <xdr:col>62</xdr:col>
      <xdr:colOff>6350</xdr:colOff>
      <xdr:row>49</xdr:row>
      <xdr:rowOff>107950</xdr:rowOff>
    </xdr:from>
    <xdr:ext cx="298543" cy="225703"/>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1" name="その他グラフ枠">
          <a:extLst>
            <a:ext uri="{FF2B5EF4-FFF2-40B4-BE49-F238E27FC236}">
              <a16:creationId xmlns:a16="http://schemas.microsoft.com/office/drawing/2014/main" id="{00000000-0008-0000-0400-0000F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107950</xdr:rowOff>
    </xdr:from>
    <xdr:to>
      <xdr:col>82</xdr:col>
      <xdr:colOff>107950</xdr:colOff>
      <xdr:row>62</xdr:row>
      <xdr:rowOff>12700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6510000" y="91948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156227</xdr:rowOff>
    </xdr:from>
    <xdr:ext cx="762000" cy="259045"/>
    <xdr:sp macro="" textlink="">
      <xdr:nvSpPr>
        <xdr:cNvPr id="253" name="その他最小値テキスト">
          <a:extLst>
            <a:ext uri="{FF2B5EF4-FFF2-40B4-BE49-F238E27FC236}">
              <a16:creationId xmlns:a16="http://schemas.microsoft.com/office/drawing/2014/main" id="{00000000-0008-0000-0400-0000FD000000}"/>
            </a:ext>
          </a:extLst>
        </xdr:cNvPr>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12700</xdr:rowOff>
    </xdr:from>
    <xdr:to>
      <xdr:col>82</xdr:col>
      <xdr:colOff>196850</xdr:colOff>
      <xdr:row>62</xdr:row>
      <xdr:rowOff>12700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22877</xdr:rowOff>
    </xdr:from>
    <xdr:ext cx="762000" cy="259045"/>
    <xdr:sp macro="" textlink="">
      <xdr:nvSpPr>
        <xdr:cNvPr id="255" name="その他最大値テキスト">
          <a:extLst>
            <a:ext uri="{FF2B5EF4-FFF2-40B4-BE49-F238E27FC236}">
              <a16:creationId xmlns:a16="http://schemas.microsoft.com/office/drawing/2014/main" id="{00000000-0008-0000-0400-0000FF000000}"/>
            </a:ext>
          </a:extLst>
        </xdr:cNvPr>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107950</xdr:rowOff>
    </xdr:from>
    <xdr:to>
      <xdr:col>82</xdr:col>
      <xdr:colOff>196850</xdr:colOff>
      <xdr:row>53</xdr:row>
      <xdr:rowOff>107950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53</xdr:row>
      <xdr:rowOff>165100</xdr:rowOff>
    </xdr:from>
    <xdr:to>
      <xdr:col>82</xdr:col>
      <xdr:colOff>107950</xdr:colOff>
      <xdr:row>54</xdr:row>
      <xdr:rowOff>69850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5671800" y="92519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67327</xdr:rowOff>
    </xdr:from>
    <xdr:ext cx="762000" cy="259045"/>
    <xdr:sp macro="" textlink="">
      <xdr:nvSpPr>
        <xdr:cNvPr id="258" name="その他平均値テキスト">
          <a:extLst>
            <a:ext uri="{FF2B5EF4-FFF2-40B4-BE49-F238E27FC236}">
              <a16:creationId xmlns:a16="http://schemas.microsoft.com/office/drawing/2014/main" id="{00000000-0008-0000-0400-000002010000}"/>
            </a:ext>
          </a:extLst>
        </xdr:cNvPr>
        <xdr:cNvSpPr txBox="1"/>
      </xdr:nvSpPr>
      <xdr:spPr>
        <a:xfrm>
          <a:off x="16598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95250</xdr:rowOff>
    </xdr:from>
    <xdr:to>
      <xdr:col>82</xdr:col>
      <xdr:colOff>158750</xdr:colOff>
      <xdr:row>57</xdr:row>
      <xdr:rowOff>25400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6459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53</xdr:row>
      <xdr:rowOff>127000</xdr:rowOff>
    </xdr:from>
    <xdr:to>
      <xdr:col>78</xdr:col>
      <xdr:colOff>69850</xdr:colOff>
      <xdr:row>54</xdr:row>
      <xdr:rowOff>69850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4782800" y="92138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114300</xdr:rowOff>
    </xdr:from>
    <xdr:to>
      <xdr:col>78</xdr:col>
      <xdr:colOff>120650</xdr:colOff>
      <xdr:row>57</xdr:row>
      <xdr:rowOff>44450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29227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53</xdr:row>
      <xdr:rowOff>127000</xdr:rowOff>
    </xdr:from>
    <xdr:to>
      <xdr:col>73</xdr:col>
      <xdr:colOff>180975</xdr:colOff>
      <xdr:row>54</xdr:row>
      <xdr:rowOff>12700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flipV="1">
          <a:off x="13893800" y="9213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38100</xdr:rowOff>
    </xdr:from>
    <xdr:to>
      <xdr:col>74</xdr:col>
      <xdr:colOff>31750</xdr:colOff>
      <xdr:row>56</xdr:row>
      <xdr:rowOff>139700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4732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124477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53</xdr:row>
      <xdr:rowOff>127000</xdr:rowOff>
    </xdr:from>
    <xdr:to>
      <xdr:col>69</xdr:col>
      <xdr:colOff>92075</xdr:colOff>
      <xdr:row>54</xdr:row>
      <xdr:rowOff>12700</xdr:rowOff>
    </xdr:to>
    <xdr:cxnSp macro="">
      <xdr:nvCxnSpPr>
        <xdr:cNvPr id="266" name="直線コネクタ 265">
          <a:extLst>
            <a:ext uri="{FF2B5EF4-FFF2-40B4-BE49-F238E27FC236}">
              <a16:creationId xmlns:a16="http://schemas.microsoft.com/office/drawing/2014/main" id="{00000000-0008-0000-0400-00000A010000}"/>
            </a:ext>
          </a:extLst>
        </xdr:cNvPr>
        <xdr:cNvCxnSpPr/>
      </xdr:nvCxnSpPr>
      <xdr:spPr>
        <a:xfrm>
          <a:off x="13004800" y="9213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114300</xdr:rowOff>
    </xdr:from>
    <xdr:to>
      <xdr:col>69</xdr:col>
      <xdr:colOff>142875</xdr:colOff>
      <xdr:row>56</xdr:row>
      <xdr:rowOff>44450</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3843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29227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57150</xdr:rowOff>
    </xdr:from>
    <xdr:to>
      <xdr:col>65</xdr:col>
      <xdr:colOff>53975</xdr:colOff>
      <xdr:row>56</xdr:row>
      <xdr:rowOff>158750</xdr:rowOff>
    </xdr:to>
    <xdr:sp macro="" textlink="">
      <xdr:nvSpPr>
        <xdr:cNvPr id="269" name="フローチャート: 判断 268">
          <a:extLst>
            <a:ext uri="{FF2B5EF4-FFF2-40B4-BE49-F238E27FC236}">
              <a16:creationId xmlns:a16="http://schemas.microsoft.com/office/drawing/2014/main" id="{00000000-0008-0000-0400-00000D010000}"/>
            </a:ext>
          </a:extLst>
        </xdr:cNvPr>
        <xdr:cNvSpPr/>
      </xdr:nvSpPr>
      <xdr:spPr>
        <a:xfrm>
          <a:off x="12954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143527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53</xdr:row>
      <xdr:rowOff>114300</xdr:rowOff>
    </xdr:from>
    <xdr:to>
      <xdr:col>82</xdr:col>
      <xdr:colOff>158750</xdr:colOff>
      <xdr:row>54</xdr:row>
      <xdr:rowOff>44450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64592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22877</xdr:rowOff>
    </xdr:from>
    <xdr:ext cx="762000" cy="259045"/>
    <xdr:sp macro="" textlink="">
      <xdr:nvSpPr>
        <xdr:cNvPr id="277" name="その他該当値テキスト">
          <a:extLst>
            <a:ext uri="{FF2B5EF4-FFF2-40B4-BE49-F238E27FC236}">
              <a16:creationId xmlns:a16="http://schemas.microsoft.com/office/drawing/2014/main" id="{00000000-0008-0000-0400-000015010000}"/>
            </a:ext>
          </a:extLst>
        </xdr:cNvPr>
        <xdr:cNvSpPr txBox="1"/>
      </xdr:nvSpPr>
      <xdr:spPr>
        <a:xfrm>
          <a:off x="16598900" y="910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19050</xdr:rowOff>
    </xdr:from>
    <xdr:to>
      <xdr:col>78</xdr:col>
      <xdr:colOff>120650</xdr:colOff>
      <xdr:row>54</xdr:row>
      <xdr:rowOff>120650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5621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52</xdr:row>
      <xdr:rowOff>130827</xdr:rowOff>
    </xdr:from>
    <xdr:ext cx="7366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5290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53</xdr:row>
      <xdr:rowOff>76200</xdr:rowOff>
    </xdr:from>
    <xdr:to>
      <xdr:col>74</xdr:col>
      <xdr:colOff>31750</xdr:colOff>
      <xdr:row>54</xdr:row>
      <xdr:rowOff>6350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4732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16527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4401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53</xdr:row>
      <xdr:rowOff>133350</xdr:rowOff>
    </xdr:from>
    <xdr:to>
      <xdr:col>69</xdr:col>
      <xdr:colOff>142875</xdr:colOff>
      <xdr:row>54</xdr:row>
      <xdr:rowOff>63500</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3843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73677</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3512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53</xdr:row>
      <xdr:rowOff>76200</xdr:rowOff>
    </xdr:from>
    <xdr:to>
      <xdr:col>65</xdr:col>
      <xdr:colOff>53975</xdr:colOff>
      <xdr:row>54</xdr:row>
      <xdr:rowOff>6350</xdr:rowOff>
    </xdr:to>
    <xdr:sp macro="" textlink="">
      <xdr:nvSpPr>
        <xdr:cNvPr id="284" name="楕円 283">
          <a:extLst>
            <a:ext uri="{FF2B5EF4-FFF2-40B4-BE49-F238E27FC236}">
              <a16:creationId xmlns:a16="http://schemas.microsoft.com/office/drawing/2014/main" id="{00000000-0008-0000-0400-00001C010000}"/>
            </a:ext>
          </a:extLst>
        </xdr:cNvPr>
        <xdr:cNvSpPr/>
      </xdr:nvSpPr>
      <xdr:spPr>
        <a:xfrm>
          <a:off x="12954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52</xdr:row>
      <xdr:rowOff>16527</xdr:rowOff>
    </xdr:from>
    <xdr:ext cx="762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623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5" name="正方形/長方形 294">
          <a:extLst>
            <a:ext uri="{FF2B5EF4-FFF2-40B4-BE49-F238E27FC236}">
              <a16:creationId xmlns:a16="http://schemas.microsoft.com/office/drawing/2014/main" id="{00000000-0008-0000-0400-00002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民間保育所運営費の減や川崎市看護師養成確保事業団の解散に伴う運営補助の減により低下した。令和４年度は、民間保育所運営費の増はあるものの、比率は横ばいとなった。令和５年度は、自動車運送事業会計への繰出金の増や市制記念多摩川花火大会事業費等の増により上昇した。令和６年度は、市税等過誤納還付金の減や自動車運送事業会計への繰出金の減により低下した。</a:t>
          </a:r>
        </a:p>
      </xdr:txBody>
    </xdr:sp>
    <xdr:clientData/>
  </xdr:twoCellAnchor>
  <xdr:oneCellAnchor>
    <xdr:from>
      <xdr:col>62</xdr:col>
      <xdr:colOff>6350</xdr:colOff>
      <xdr:row>29</xdr:row>
      <xdr:rowOff>107950</xdr:rowOff>
    </xdr:from>
    <xdr:ext cx="298543" cy="225703"/>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a:extLst>
            <a:ext uri="{FF2B5EF4-FFF2-40B4-BE49-F238E27FC236}">
              <a16:creationId xmlns:a16="http://schemas.microsoft.com/office/drawing/2014/main" id="{00000000-0008-0000-0400-00003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104140</xdr:rowOff>
    </xdr:from>
    <xdr:to>
      <xdr:col>82</xdr:col>
      <xdr:colOff>107950</xdr:colOff>
      <xdr:row>41</xdr:row>
      <xdr:rowOff>138430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6510000" y="593344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110507</xdr:rowOff>
    </xdr:from>
    <xdr:ext cx="762000" cy="259045"/>
    <xdr:sp macro="" textlink="">
      <xdr:nvSpPr>
        <xdr:cNvPr id="312" name="補助費等最小値テキスト">
          <a:extLst>
            <a:ext uri="{FF2B5EF4-FFF2-40B4-BE49-F238E27FC236}">
              <a16:creationId xmlns:a16="http://schemas.microsoft.com/office/drawing/2014/main" id="{00000000-0008-0000-0400-000038010000}"/>
            </a:ext>
          </a:extLst>
        </xdr:cNvPr>
        <xdr:cNvSpPr txBox="1"/>
      </xdr:nvSpPr>
      <xdr:spPr>
        <a:xfrm>
          <a:off x="16598900" y="713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138430</xdr:rowOff>
    </xdr:from>
    <xdr:to>
      <xdr:col>82</xdr:col>
      <xdr:colOff>196850</xdr:colOff>
      <xdr:row>41</xdr:row>
      <xdr:rowOff>138430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716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19067</xdr:rowOff>
    </xdr:from>
    <xdr:ext cx="762000" cy="259045"/>
    <xdr:sp macro="" textlink="">
      <xdr:nvSpPr>
        <xdr:cNvPr id="314" name="補助費等最大値テキスト">
          <a:extLst>
            <a:ext uri="{FF2B5EF4-FFF2-40B4-BE49-F238E27FC236}">
              <a16:creationId xmlns:a16="http://schemas.microsoft.com/office/drawing/2014/main" id="{00000000-0008-0000-0400-00003A010000}"/>
            </a:ext>
          </a:extLst>
        </xdr:cNvPr>
        <xdr:cNvSpPr txBox="1"/>
      </xdr:nvSpPr>
      <xdr:spPr>
        <a:xfrm>
          <a:off x="16598900" y="5676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104140</xdr:rowOff>
    </xdr:from>
    <xdr:to>
      <xdr:col>82</xdr:col>
      <xdr:colOff>196850</xdr:colOff>
      <xdr:row>34</xdr:row>
      <xdr:rowOff>104140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5933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104140</xdr:rowOff>
    </xdr:from>
    <xdr:to>
      <xdr:col>82</xdr:col>
      <xdr:colOff>107950</xdr:colOff>
      <xdr:row>37</xdr:row>
      <xdr:rowOff>1270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5671800" y="62763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17" name="補助費等平均値テキスト">
          <a:extLst>
            <a:ext uri="{FF2B5EF4-FFF2-40B4-BE49-F238E27FC236}">
              <a16:creationId xmlns:a16="http://schemas.microsoft.com/office/drawing/2014/main" id="{00000000-0008-0000-0400-00003D010000}"/>
            </a:ext>
          </a:extLst>
        </xdr:cNvPr>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104140</xdr:rowOff>
    </xdr:from>
    <xdr:to>
      <xdr:col>78</xdr:col>
      <xdr:colOff>69850</xdr:colOff>
      <xdr:row>37</xdr:row>
      <xdr:rowOff>1270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4782800" y="62763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156210</xdr:rowOff>
    </xdr:from>
    <xdr:to>
      <xdr:col>78</xdr:col>
      <xdr:colOff>120650</xdr:colOff>
      <xdr:row>38</xdr:row>
      <xdr:rowOff>86360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5621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71137</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104140</xdr:rowOff>
    </xdr:from>
    <xdr:to>
      <xdr:col>73</xdr:col>
      <xdr:colOff>180975</xdr:colOff>
      <xdr:row>36</xdr:row>
      <xdr:rowOff>104140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a:off x="13893800" y="6276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133350</xdr:rowOff>
    </xdr:from>
    <xdr:to>
      <xdr:col>74</xdr:col>
      <xdr:colOff>31750</xdr:colOff>
      <xdr:row>38</xdr:row>
      <xdr:rowOff>63500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4732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48277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104140</xdr:rowOff>
    </xdr:from>
    <xdr:to>
      <xdr:col>69</xdr:col>
      <xdr:colOff>92075</xdr:colOff>
      <xdr:row>36</xdr:row>
      <xdr:rowOff>149860</xdr:rowOff>
    </xdr:to>
    <xdr:cxnSp macro="">
      <xdr:nvCxnSpPr>
        <xdr:cNvPr id="325" name="直線コネクタ 324">
          <a:extLst>
            <a:ext uri="{FF2B5EF4-FFF2-40B4-BE49-F238E27FC236}">
              <a16:creationId xmlns:a16="http://schemas.microsoft.com/office/drawing/2014/main" id="{00000000-0008-0000-0400-000045010000}"/>
            </a:ext>
          </a:extLst>
        </xdr:cNvPr>
        <xdr:cNvCxnSpPr/>
      </xdr:nvCxnSpPr>
      <xdr:spPr>
        <a:xfrm flipV="1">
          <a:off x="13004800" y="6276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110490</xdr:rowOff>
    </xdr:from>
    <xdr:to>
      <xdr:col>69</xdr:col>
      <xdr:colOff>142875</xdr:colOff>
      <xdr:row>38</xdr:row>
      <xdr:rowOff>40640</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3843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25417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30480</xdr:rowOff>
    </xdr:from>
    <xdr:to>
      <xdr:col>65</xdr:col>
      <xdr:colOff>53975</xdr:colOff>
      <xdr:row>38</xdr:row>
      <xdr:rowOff>132080</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2954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116857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53340</xdr:rowOff>
    </xdr:from>
    <xdr:to>
      <xdr:col>82</xdr:col>
      <xdr:colOff>158750</xdr:colOff>
      <xdr:row>36</xdr:row>
      <xdr:rowOff>154940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69867</xdr:rowOff>
    </xdr:from>
    <xdr:ext cx="762000" cy="259045"/>
    <xdr:sp macro="" textlink="">
      <xdr:nvSpPr>
        <xdr:cNvPr id="336" name="補助費等該当値テキスト">
          <a:extLst>
            <a:ext uri="{FF2B5EF4-FFF2-40B4-BE49-F238E27FC236}">
              <a16:creationId xmlns:a16="http://schemas.microsoft.com/office/drawing/2014/main" id="{00000000-0008-0000-0400-000050010000}"/>
            </a:ext>
          </a:extLst>
        </xdr:cNvPr>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121920</xdr:rowOff>
    </xdr:from>
    <xdr:to>
      <xdr:col>78</xdr:col>
      <xdr:colOff>120650</xdr:colOff>
      <xdr:row>37</xdr:row>
      <xdr:rowOff>52070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62247</xdr:rowOff>
    </xdr:from>
    <xdr:ext cx="7366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5290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53340</xdr:rowOff>
    </xdr:from>
    <xdr:to>
      <xdr:col>74</xdr:col>
      <xdr:colOff>31750</xdr:colOff>
      <xdr:row>36</xdr:row>
      <xdr:rowOff>154940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165117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53340</xdr:rowOff>
    </xdr:from>
    <xdr:to>
      <xdr:col>69</xdr:col>
      <xdr:colOff>142875</xdr:colOff>
      <xdr:row>36</xdr:row>
      <xdr:rowOff>154940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3843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165117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99060</xdr:rowOff>
    </xdr:from>
    <xdr:to>
      <xdr:col>65</xdr:col>
      <xdr:colOff>53975</xdr:colOff>
      <xdr:row>37</xdr:row>
      <xdr:rowOff>29210</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39387</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50">
              <a:latin typeface="ＭＳ Ｐゴシック" panose="020B0600070205080204" pitchFamily="50" charset="-128"/>
              <a:ea typeface="ＭＳ Ｐゴシック" panose="020B0600070205080204" pitchFamily="50" charset="-128"/>
            </a:rPr>
            <a:t>令和３年度は、公債償還元金の増があったものの、地方消費税交付金、臨時財政対策債等の増加による経常一般財源の増加により比率が低下した。令和４年度は、公債償還元金の増があったものの、個人市民税や固定資産税等の増による経常一般財源の増加により比率が低下した。令和５年度は、公債償還元金の増があったものの、個人市民税や固定資産税等の増による経常一般財源の増加により比率は横ばいとなった。</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95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95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950">
              <a:solidFill>
                <a:schemeClr val="dk1"/>
              </a:solidFill>
              <a:effectLst/>
              <a:latin typeface="ＭＳ Ｐゴシック" panose="020B0600070205080204" pitchFamily="50" charset="-128"/>
              <a:ea typeface="ＭＳ Ｐゴシック" panose="020B0600070205080204" pitchFamily="50" charset="-128"/>
              <a:cs typeface="+mn-cs"/>
            </a:rPr>
            <a:t>、公債償還元金の増があったものの、固定資産税等の増による経常一般財源の増加により比率は横ばいとなった。</a:t>
          </a:r>
          <a:r>
            <a:rPr kumimoji="1" lang="ja-JP" altLang="en-US" sz="950">
              <a:latin typeface="ＭＳ Ｐゴシック" panose="020B0600070205080204" pitchFamily="50" charset="-128"/>
              <a:ea typeface="ＭＳ Ｐゴシック" panose="020B0600070205080204" pitchFamily="50" charset="-128"/>
            </a:rPr>
            <a:t>今後は市立学校体育館等への空調設備の整備や連続立体交差事業等により投資的経費が増加する見込みであるが、市債発行にあたっては、実質公債費比率や市債現在高に留意しながら、適正な活用に努める。</a:t>
          </a:r>
        </a:p>
      </xdr:txBody>
    </xdr:sp>
    <xdr:clientData/>
  </xdr:twoCellAnchor>
  <xdr:oneCellAnchor>
    <xdr:from>
      <xdr:col>3</xdr:col>
      <xdr:colOff>123825</xdr:colOff>
      <xdr:row>69</xdr:row>
      <xdr:rowOff>107950</xdr:rowOff>
    </xdr:from>
    <xdr:ext cx="298543" cy="225703"/>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3" name="公債費グラフ枠">
          <a:extLst>
            <a:ext uri="{FF2B5EF4-FFF2-40B4-BE49-F238E27FC236}">
              <a16:creationId xmlns:a16="http://schemas.microsoft.com/office/drawing/2014/main" id="{00000000-0008-0000-0400-00007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159657</xdr:rowOff>
    </xdr:from>
    <xdr:to>
      <xdr:col>24</xdr:col>
      <xdr:colOff>25400</xdr:colOff>
      <xdr:row>81</xdr:row>
      <xdr:rowOff>37193</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flipV="1">
          <a:off x="4826000" y="12504057"/>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9270</xdr:rowOff>
    </xdr:from>
    <xdr:ext cx="762000" cy="259045"/>
    <xdr:sp macro="" textlink="">
      <xdr:nvSpPr>
        <xdr:cNvPr id="375" name="公債費最小値テキスト">
          <a:extLst>
            <a:ext uri="{FF2B5EF4-FFF2-40B4-BE49-F238E27FC236}">
              <a16:creationId xmlns:a16="http://schemas.microsoft.com/office/drawing/2014/main" id="{00000000-0008-0000-0400-000077010000}"/>
            </a:ext>
          </a:extLst>
        </xdr:cNvPr>
        <xdr:cNvSpPr txBox="1"/>
      </xdr:nvSpPr>
      <xdr:spPr>
        <a:xfrm>
          <a:off x="4914900" y="1389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37193</xdr:rowOff>
    </xdr:from>
    <xdr:to>
      <xdr:col>24</xdr:col>
      <xdr:colOff>114300</xdr:colOff>
      <xdr:row>81</xdr:row>
      <xdr:rowOff>37193</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4737100" y="13924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74584</xdr:rowOff>
    </xdr:from>
    <xdr:ext cx="762000" cy="259045"/>
    <xdr:sp macro="" textlink="">
      <xdr:nvSpPr>
        <xdr:cNvPr id="377" name="公債費最大値テキスト">
          <a:extLst>
            <a:ext uri="{FF2B5EF4-FFF2-40B4-BE49-F238E27FC236}">
              <a16:creationId xmlns:a16="http://schemas.microsoft.com/office/drawing/2014/main" id="{00000000-0008-0000-0400-000079010000}"/>
            </a:ext>
          </a:extLst>
        </xdr:cNvPr>
        <xdr:cNvSpPr txBox="1"/>
      </xdr:nvSpPr>
      <xdr:spPr>
        <a:xfrm>
          <a:off x="4914900" y="12247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159657</xdr:rowOff>
    </xdr:from>
    <xdr:to>
      <xdr:col>24</xdr:col>
      <xdr:colOff>114300</xdr:colOff>
      <xdr:row>72</xdr:row>
      <xdr:rowOff>159657</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4737100" y="12504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159657</xdr:rowOff>
    </xdr:from>
    <xdr:to>
      <xdr:col>24</xdr:col>
      <xdr:colOff>25400</xdr:colOff>
      <xdr:row>76</xdr:row>
      <xdr:rowOff>159657</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a:off x="3987800" y="131898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76399</xdr:rowOff>
    </xdr:from>
    <xdr:ext cx="762000" cy="259045"/>
    <xdr:sp macro="" textlink="">
      <xdr:nvSpPr>
        <xdr:cNvPr id="380" name="公債費平均値テキスト">
          <a:extLst>
            <a:ext uri="{FF2B5EF4-FFF2-40B4-BE49-F238E27FC236}">
              <a16:creationId xmlns:a16="http://schemas.microsoft.com/office/drawing/2014/main" id="{00000000-0008-0000-0400-00007C010000}"/>
            </a:ext>
          </a:extLst>
        </xdr:cNvPr>
        <xdr:cNvSpPr txBox="1"/>
      </xdr:nvSpPr>
      <xdr:spPr>
        <a:xfrm>
          <a:off x="4914900" y="12935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59871</xdr:rowOff>
    </xdr:from>
    <xdr:to>
      <xdr:col>24</xdr:col>
      <xdr:colOff>76200</xdr:colOff>
      <xdr:row>76</xdr:row>
      <xdr:rowOff>161471</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159657</xdr:rowOff>
    </xdr:from>
    <xdr:to>
      <xdr:col>19</xdr:col>
      <xdr:colOff>187325</xdr:colOff>
      <xdr:row>76</xdr:row>
      <xdr:rowOff>159657</xdr:rowOff>
    </xdr:to>
    <xdr:cxnSp macro="">
      <xdr:nvCxnSpPr>
        <xdr:cNvPr id="382" name="直線コネクタ 381">
          <a:extLst>
            <a:ext uri="{FF2B5EF4-FFF2-40B4-BE49-F238E27FC236}">
              <a16:creationId xmlns:a16="http://schemas.microsoft.com/office/drawing/2014/main" id="{00000000-0008-0000-0400-00007E010000}"/>
            </a:ext>
          </a:extLst>
        </xdr:cNvPr>
        <xdr:cNvCxnSpPr/>
      </xdr:nvCxnSpPr>
      <xdr:spPr>
        <a:xfrm>
          <a:off x="3098800" y="131898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100693</xdr:rowOff>
    </xdr:from>
    <xdr:to>
      <xdr:col>20</xdr:col>
      <xdr:colOff>38100</xdr:colOff>
      <xdr:row>78</xdr:row>
      <xdr:rowOff>30843</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3937000" y="1330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15620</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3388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159657</xdr:rowOff>
    </xdr:from>
    <xdr:to>
      <xdr:col>15</xdr:col>
      <xdr:colOff>98425</xdr:colOff>
      <xdr:row>77</xdr:row>
      <xdr:rowOff>20864</xdr:rowOff>
    </xdr:to>
    <xdr:cxnSp macro="">
      <xdr:nvCxnSpPr>
        <xdr:cNvPr id="385" name="直線コネクタ 384">
          <a:extLst>
            <a:ext uri="{FF2B5EF4-FFF2-40B4-BE49-F238E27FC236}">
              <a16:creationId xmlns:a16="http://schemas.microsoft.com/office/drawing/2014/main" id="{00000000-0008-0000-0400-000081010000}"/>
            </a:ext>
          </a:extLst>
        </xdr:cNvPr>
        <xdr:cNvCxnSpPr/>
      </xdr:nvCxnSpPr>
      <xdr:spPr>
        <a:xfrm flipV="1">
          <a:off x="2209800" y="131898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133350</xdr:rowOff>
    </xdr:from>
    <xdr:to>
      <xdr:col>15</xdr:col>
      <xdr:colOff>149225</xdr:colOff>
      <xdr:row>78</xdr:row>
      <xdr:rowOff>63500</xdr:rowOff>
    </xdr:to>
    <xdr:sp macro="" textlink="">
      <xdr:nvSpPr>
        <xdr:cNvPr id="386" name="フローチャート: 判断 385">
          <a:extLst>
            <a:ext uri="{FF2B5EF4-FFF2-40B4-BE49-F238E27FC236}">
              <a16:creationId xmlns:a16="http://schemas.microsoft.com/office/drawing/2014/main" id="{00000000-0008-0000-0400-000082010000}"/>
            </a:ext>
          </a:extLst>
        </xdr:cNvPr>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48277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20864</xdr:rowOff>
    </xdr:from>
    <xdr:to>
      <xdr:col>11</xdr:col>
      <xdr:colOff>9525</xdr:colOff>
      <xdr:row>77</xdr:row>
      <xdr:rowOff>69850</xdr:rowOff>
    </xdr:to>
    <xdr:cxnSp macro="">
      <xdr:nvCxnSpPr>
        <xdr:cNvPr id="388" name="直線コネクタ 387">
          <a:extLst>
            <a:ext uri="{FF2B5EF4-FFF2-40B4-BE49-F238E27FC236}">
              <a16:creationId xmlns:a16="http://schemas.microsoft.com/office/drawing/2014/main" id="{00000000-0008-0000-0400-000084010000}"/>
            </a:ext>
          </a:extLst>
        </xdr:cNvPr>
        <xdr:cNvCxnSpPr/>
      </xdr:nvCxnSpPr>
      <xdr:spPr>
        <a:xfrm flipV="1">
          <a:off x="1320800" y="1322251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117021</xdr:rowOff>
    </xdr:from>
    <xdr:to>
      <xdr:col>11</xdr:col>
      <xdr:colOff>60325</xdr:colOff>
      <xdr:row>78</xdr:row>
      <xdr:rowOff>47171</xdr:rowOff>
    </xdr:to>
    <xdr:sp macro="" textlink="">
      <xdr:nvSpPr>
        <xdr:cNvPr id="389" name="フローチャート: 判断 388">
          <a:extLst>
            <a:ext uri="{FF2B5EF4-FFF2-40B4-BE49-F238E27FC236}">
              <a16:creationId xmlns:a16="http://schemas.microsoft.com/office/drawing/2014/main" id="{00000000-0008-0000-0400-000085010000}"/>
            </a:ext>
          </a:extLst>
        </xdr:cNvPr>
        <xdr:cNvSpPr/>
      </xdr:nvSpPr>
      <xdr:spPr>
        <a:xfrm>
          <a:off x="2159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31948</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340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59871</xdr:rowOff>
    </xdr:from>
    <xdr:to>
      <xdr:col>6</xdr:col>
      <xdr:colOff>171450</xdr:colOff>
      <xdr:row>78</xdr:row>
      <xdr:rowOff>161471</xdr:rowOff>
    </xdr:to>
    <xdr:sp macro="" textlink="">
      <xdr:nvSpPr>
        <xdr:cNvPr id="391" name="フローチャート: 判断 390">
          <a:extLst>
            <a:ext uri="{FF2B5EF4-FFF2-40B4-BE49-F238E27FC236}">
              <a16:creationId xmlns:a16="http://schemas.microsoft.com/office/drawing/2014/main" id="{00000000-0008-0000-0400-000087010000}"/>
            </a:ext>
          </a:extLst>
        </xdr:cNvPr>
        <xdr:cNvSpPr/>
      </xdr:nvSpPr>
      <xdr:spPr>
        <a:xfrm>
          <a:off x="1270000" y="13432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146248</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351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108857</xdr:rowOff>
    </xdr:from>
    <xdr:to>
      <xdr:col>24</xdr:col>
      <xdr:colOff>76200</xdr:colOff>
      <xdr:row>77</xdr:row>
      <xdr:rowOff>39007</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4775200" y="1313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80934</xdr:rowOff>
    </xdr:from>
    <xdr:ext cx="762000" cy="259045"/>
    <xdr:sp macro="" textlink="">
      <xdr:nvSpPr>
        <xdr:cNvPr id="399" name="公債費該当値テキスト">
          <a:extLst>
            <a:ext uri="{FF2B5EF4-FFF2-40B4-BE49-F238E27FC236}">
              <a16:creationId xmlns:a16="http://schemas.microsoft.com/office/drawing/2014/main" id="{00000000-0008-0000-0400-00008F010000}"/>
            </a:ext>
          </a:extLst>
        </xdr:cNvPr>
        <xdr:cNvSpPr txBox="1"/>
      </xdr:nvSpPr>
      <xdr:spPr>
        <a:xfrm>
          <a:off x="4914900" y="1311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108857</xdr:rowOff>
    </xdr:from>
    <xdr:to>
      <xdr:col>20</xdr:col>
      <xdr:colOff>38100</xdr:colOff>
      <xdr:row>77</xdr:row>
      <xdr:rowOff>39007</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3937000" y="1313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49184</xdr:rowOff>
    </xdr:from>
    <xdr:ext cx="7366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3606800" y="1290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108857</xdr:rowOff>
    </xdr:from>
    <xdr:to>
      <xdr:col>15</xdr:col>
      <xdr:colOff>149225</xdr:colOff>
      <xdr:row>77</xdr:row>
      <xdr:rowOff>39007</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3048000" y="1313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49184</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2717800" y="1290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141514</xdr:rowOff>
    </xdr:from>
    <xdr:to>
      <xdr:col>11</xdr:col>
      <xdr:colOff>60325</xdr:colOff>
      <xdr:row>77</xdr:row>
      <xdr:rowOff>71664</xdr:rowOff>
    </xdr:to>
    <xdr:sp macro="" textlink="">
      <xdr:nvSpPr>
        <xdr:cNvPr id="404" name="楕円 403">
          <a:extLst>
            <a:ext uri="{FF2B5EF4-FFF2-40B4-BE49-F238E27FC236}">
              <a16:creationId xmlns:a16="http://schemas.microsoft.com/office/drawing/2014/main" id="{00000000-0008-0000-0400-000094010000}"/>
            </a:ext>
          </a:extLst>
        </xdr:cNvPr>
        <xdr:cNvSpPr/>
      </xdr:nvSpPr>
      <xdr:spPr>
        <a:xfrm>
          <a:off x="2159000" y="13171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81841</xdr:rowOff>
    </xdr:from>
    <xdr:ext cx="762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828800" y="1294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19050</xdr:rowOff>
    </xdr:from>
    <xdr:to>
      <xdr:col>6</xdr:col>
      <xdr:colOff>171450</xdr:colOff>
      <xdr:row>77</xdr:row>
      <xdr:rowOff>120650</xdr:rowOff>
    </xdr:to>
    <xdr:sp macro="" textlink="">
      <xdr:nvSpPr>
        <xdr:cNvPr id="406" name="楕円 405">
          <a:extLst>
            <a:ext uri="{FF2B5EF4-FFF2-40B4-BE49-F238E27FC236}">
              <a16:creationId xmlns:a16="http://schemas.microsoft.com/office/drawing/2014/main" id="{00000000-0008-0000-0400-000096010000}"/>
            </a:ext>
          </a:extLst>
        </xdr:cNvPr>
        <xdr:cNvSpPr/>
      </xdr:nvSpPr>
      <xdr:spPr>
        <a:xfrm>
          <a:off x="1270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6" name="正方形/長方形 415">
          <a:extLst>
            <a:ext uri="{FF2B5EF4-FFF2-40B4-BE49-F238E27FC236}">
              <a16:creationId xmlns:a16="http://schemas.microsoft.com/office/drawing/2014/main" id="{00000000-0008-0000-0400-0000A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7" name="正方形/長方形 416">
          <a:extLst>
            <a:ext uri="{FF2B5EF4-FFF2-40B4-BE49-F238E27FC236}">
              <a16:creationId xmlns:a16="http://schemas.microsoft.com/office/drawing/2014/main" id="{00000000-0008-0000-0400-0000A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３年度は、社会福祉費の増加や児童福祉費等の扶助費の増加により比率が上昇した。令和４年度は、光熱費の増等により物件費は増となっているものの、市税収入の増等による経常一般財源の増により、比率は低下した。令和５年度は、社会福祉費の増加や児童福祉費等の扶助費の増加により比率が上昇した。令和６年度は、人件費及び物件費の増加により比率が上昇した。</a:t>
          </a:r>
        </a:p>
      </xdr:txBody>
    </xdr:sp>
    <xdr:clientData/>
  </xdr:twoCellAnchor>
  <xdr:oneCellAnchor>
    <xdr:from>
      <xdr:col>62</xdr:col>
      <xdr:colOff>6350</xdr:colOff>
      <xdr:row>69</xdr:row>
      <xdr:rowOff>107950</xdr:rowOff>
    </xdr:from>
    <xdr:ext cx="298543" cy="225703"/>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69850</xdr:rowOff>
    </xdr:from>
    <xdr:to>
      <xdr:col>85</xdr:col>
      <xdr:colOff>66675</xdr:colOff>
      <xdr:row>82</xdr:row>
      <xdr:rowOff>69850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99077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12700</xdr:rowOff>
    </xdr:from>
    <xdr:to>
      <xdr:col>85</xdr:col>
      <xdr:colOff>66675</xdr:colOff>
      <xdr:row>79</xdr:row>
      <xdr:rowOff>12700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41927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127000</xdr:rowOff>
    </xdr:from>
    <xdr:to>
      <xdr:col>85</xdr:col>
      <xdr:colOff>66675</xdr:colOff>
      <xdr:row>75</xdr:row>
      <xdr:rowOff>127000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156227</xdr:rowOff>
    </xdr:from>
    <xdr:ext cx="508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69850</xdr:rowOff>
    </xdr:from>
    <xdr:to>
      <xdr:col>85</xdr:col>
      <xdr:colOff>66675</xdr:colOff>
      <xdr:row>72</xdr:row>
      <xdr:rowOff>69850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99077</xdr:rowOff>
    </xdr:from>
    <xdr:ext cx="508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8" name="公債費以外グラフ枠">
          <a:extLst>
            <a:ext uri="{FF2B5EF4-FFF2-40B4-BE49-F238E27FC236}">
              <a16:creationId xmlns:a16="http://schemas.microsoft.com/office/drawing/2014/main" id="{00000000-0008-0000-0400-0000B6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84138</xdr:rowOff>
    </xdr:from>
    <xdr:to>
      <xdr:col>82</xdr:col>
      <xdr:colOff>107950</xdr:colOff>
      <xdr:row>81</xdr:row>
      <xdr:rowOff>84138</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flipV="1">
          <a:off x="16510000" y="1259998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56215</xdr:rowOff>
    </xdr:from>
    <xdr:ext cx="762000" cy="259045"/>
    <xdr:sp macro="" textlink="">
      <xdr:nvSpPr>
        <xdr:cNvPr id="440" name="公債費以外最小値テキスト">
          <a:extLst>
            <a:ext uri="{FF2B5EF4-FFF2-40B4-BE49-F238E27FC236}">
              <a16:creationId xmlns:a16="http://schemas.microsoft.com/office/drawing/2014/main" id="{00000000-0008-0000-0400-0000B8010000}"/>
            </a:ext>
          </a:extLst>
        </xdr:cNvPr>
        <xdr:cNvSpPr txBox="1"/>
      </xdr:nvSpPr>
      <xdr:spPr>
        <a:xfrm>
          <a:off x="16598900" y="1394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84138</xdr:rowOff>
    </xdr:from>
    <xdr:to>
      <xdr:col>82</xdr:col>
      <xdr:colOff>196850</xdr:colOff>
      <xdr:row>81</xdr:row>
      <xdr:rowOff>84138</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a:off x="16421100" y="1397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170515</xdr:rowOff>
    </xdr:from>
    <xdr:ext cx="762000" cy="259045"/>
    <xdr:sp macro="" textlink="">
      <xdr:nvSpPr>
        <xdr:cNvPr id="442" name="公債費以外最大値テキスト">
          <a:extLst>
            <a:ext uri="{FF2B5EF4-FFF2-40B4-BE49-F238E27FC236}">
              <a16:creationId xmlns:a16="http://schemas.microsoft.com/office/drawing/2014/main" id="{00000000-0008-0000-0400-0000BA010000}"/>
            </a:ext>
          </a:extLst>
        </xdr:cNvPr>
        <xdr:cNvSpPr txBox="1"/>
      </xdr:nvSpPr>
      <xdr:spPr>
        <a:xfrm>
          <a:off x="16598900" y="1234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84138</xdr:rowOff>
    </xdr:from>
    <xdr:to>
      <xdr:col>82</xdr:col>
      <xdr:colOff>196850</xdr:colOff>
      <xdr:row>73</xdr:row>
      <xdr:rowOff>84138</xdr:rowOff>
    </xdr:to>
    <xdr:cxnSp macro="">
      <xdr:nvCxnSpPr>
        <xdr:cNvPr id="443" name="直線コネクタ 442">
          <a:extLst>
            <a:ext uri="{FF2B5EF4-FFF2-40B4-BE49-F238E27FC236}">
              <a16:creationId xmlns:a16="http://schemas.microsoft.com/office/drawing/2014/main" id="{00000000-0008-0000-0400-0000BB010000}"/>
            </a:ext>
          </a:extLst>
        </xdr:cNvPr>
        <xdr:cNvCxnSpPr/>
      </xdr:nvCxnSpPr>
      <xdr:spPr>
        <a:xfrm>
          <a:off x="16421100" y="12599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169863</xdr:rowOff>
    </xdr:from>
    <xdr:to>
      <xdr:col>82</xdr:col>
      <xdr:colOff>107950</xdr:colOff>
      <xdr:row>79</xdr:row>
      <xdr:rowOff>127000</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a:off x="15671800" y="13371513"/>
          <a:ext cx="838200" cy="300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149877</xdr:rowOff>
    </xdr:from>
    <xdr:ext cx="762000" cy="259045"/>
    <xdr:sp macro="" textlink="">
      <xdr:nvSpPr>
        <xdr:cNvPr id="445" name="公債費以外平均値テキスト">
          <a:extLst>
            <a:ext uri="{FF2B5EF4-FFF2-40B4-BE49-F238E27FC236}">
              <a16:creationId xmlns:a16="http://schemas.microsoft.com/office/drawing/2014/main" id="{00000000-0008-0000-0400-0000BD010000}"/>
            </a:ext>
          </a:extLst>
        </xdr:cNvPr>
        <xdr:cNvSpPr txBox="1"/>
      </xdr:nvSpPr>
      <xdr:spPr>
        <a:xfrm>
          <a:off x="16598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133350</xdr:rowOff>
    </xdr:from>
    <xdr:to>
      <xdr:col>82</xdr:col>
      <xdr:colOff>158750</xdr:colOff>
      <xdr:row>78</xdr:row>
      <xdr:rowOff>63500</xdr:rowOff>
    </xdr:to>
    <xdr:sp macro="" textlink="">
      <xdr:nvSpPr>
        <xdr:cNvPr id="446" name="フローチャート: 判断 445">
          <a:extLst>
            <a:ext uri="{FF2B5EF4-FFF2-40B4-BE49-F238E27FC236}">
              <a16:creationId xmlns:a16="http://schemas.microsoft.com/office/drawing/2014/main" id="{00000000-0008-0000-0400-0000BE010000}"/>
            </a:ext>
          </a:extLst>
        </xdr:cNvPr>
        <xdr:cNvSpPr/>
      </xdr:nvSpPr>
      <xdr:spPr>
        <a:xfrm>
          <a:off x="16459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155575</xdr:rowOff>
    </xdr:from>
    <xdr:to>
      <xdr:col>78</xdr:col>
      <xdr:colOff>69850</xdr:colOff>
      <xdr:row>77</xdr:row>
      <xdr:rowOff>169863</xdr:rowOff>
    </xdr:to>
    <xdr:cxnSp macro="">
      <xdr:nvCxnSpPr>
        <xdr:cNvPr id="447" name="直線コネクタ 446">
          <a:extLst>
            <a:ext uri="{FF2B5EF4-FFF2-40B4-BE49-F238E27FC236}">
              <a16:creationId xmlns:a16="http://schemas.microsoft.com/office/drawing/2014/main" id="{00000000-0008-0000-0400-0000BF010000}"/>
            </a:ext>
          </a:extLst>
        </xdr:cNvPr>
        <xdr:cNvCxnSpPr/>
      </xdr:nvCxnSpPr>
      <xdr:spPr>
        <a:xfrm>
          <a:off x="14782800" y="13357225"/>
          <a:ext cx="889000" cy="1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4763</xdr:rowOff>
    </xdr:from>
    <xdr:to>
      <xdr:col>78</xdr:col>
      <xdr:colOff>120650</xdr:colOff>
      <xdr:row>76</xdr:row>
      <xdr:rowOff>106363</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5621000" y="13034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116540</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80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155575</xdr:rowOff>
    </xdr:from>
    <xdr:to>
      <xdr:col>73</xdr:col>
      <xdr:colOff>180975</xdr:colOff>
      <xdr:row>77</xdr:row>
      <xdr:rowOff>169863</xdr:rowOff>
    </xdr:to>
    <xdr:cxnSp macro="">
      <xdr:nvCxnSpPr>
        <xdr:cNvPr id="450" name="直線コネクタ 449">
          <a:extLst>
            <a:ext uri="{FF2B5EF4-FFF2-40B4-BE49-F238E27FC236}">
              <a16:creationId xmlns:a16="http://schemas.microsoft.com/office/drawing/2014/main" id="{00000000-0008-0000-0400-0000C2010000}"/>
            </a:ext>
          </a:extLst>
        </xdr:cNvPr>
        <xdr:cNvCxnSpPr/>
      </xdr:nvCxnSpPr>
      <xdr:spPr>
        <a:xfrm flipV="1">
          <a:off x="13893800" y="13357225"/>
          <a:ext cx="889000" cy="1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133350</xdr:rowOff>
    </xdr:from>
    <xdr:to>
      <xdr:col>74</xdr:col>
      <xdr:colOff>31750</xdr:colOff>
      <xdr:row>76</xdr:row>
      <xdr:rowOff>63500</xdr:rowOff>
    </xdr:to>
    <xdr:sp macro="" textlink="">
      <xdr:nvSpPr>
        <xdr:cNvPr id="451" name="フローチャート: 判断 450">
          <a:extLst>
            <a:ext uri="{FF2B5EF4-FFF2-40B4-BE49-F238E27FC236}">
              <a16:creationId xmlns:a16="http://schemas.microsoft.com/office/drawing/2014/main" id="{00000000-0008-0000-0400-0000C3010000}"/>
            </a:ext>
          </a:extLst>
        </xdr:cNvPr>
        <xdr:cNvSpPr/>
      </xdr:nvSpPr>
      <xdr:spPr>
        <a:xfrm>
          <a:off x="14732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73677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141288</xdr:rowOff>
    </xdr:from>
    <xdr:to>
      <xdr:col>69</xdr:col>
      <xdr:colOff>92075</xdr:colOff>
      <xdr:row>77</xdr:row>
      <xdr:rowOff>169863</xdr:rowOff>
    </xdr:to>
    <xdr:cxnSp macro="">
      <xdr:nvCxnSpPr>
        <xdr:cNvPr id="453" name="直線コネクタ 452">
          <a:extLst>
            <a:ext uri="{FF2B5EF4-FFF2-40B4-BE49-F238E27FC236}">
              <a16:creationId xmlns:a16="http://schemas.microsoft.com/office/drawing/2014/main" id="{00000000-0008-0000-0400-0000C5010000}"/>
            </a:ext>
          </a:extLst>
        </xdr:cNvPr>
        <xdr:cNvCxnSpPr/>
      </xdr:nvCxnSpPr>
      <xdr:spPr>
        <a:xfrm>
          <a:off x="13004800" y="13342938"/>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4763</xdr:rowOff>
    </xdr:from>
    <xdr:to>
      <xdr:col>69</xdr:col>
      <xdr:colOff>142875</xdr:colOff>
      <xdr:row>73</xdr:row>
      <xdr:rowOff>106363</xdr:rowOff>
    </xdr:to>
    <xdr:sp macro="" textlink="">
      <xdr:nvSpPr>
        <xdr:cNvPr id="454" name="フローチャート: 判断 453">
          <a:extLst>
            <a:ext uri="{FF2B5EF4-FFF2-40B4-BE49-F238E27FC236}">
              <a16:creationId xmlns:a16="http://schemas.microsoft.com/office/drawing/2014/main" id="{00000000-0008-0000-0400-0000C6010000}"/>
            </a:ext>
          </a:extLst>
        </xdr:cNvPr>
        <xdr:cNvSpPr/>
      </xdr:nvSpPr>
      <xdr:spPr>
        <a:xfrm>
          <a:off x="13843000" y="1252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116540</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289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47625</xdr:rowOff>
    </xdr:from>
    <xdr:to>
      <xdr:col>65</xdr:col>
      <xdr:colOff>53975</xdr:colOff>
      <xdr:row>76</xdr:row>
      <xdr:rowOff>149225</xdr:rowOff>
    </xdr:to>
    <xdr:sp macro="" textlink="">
      <xdr:nvSpPr>
        <xdr:cNvPr id="456" name="フローチャート: 判断 455">
          <a:extLst>
            <a:ext uri="{FF2B5EF4-FFF2-40B4-BE49-F238E27FC236}">
              <a16:creationId xmlns:a16="http://schemas.microsoft.com/office/drawing/2014/main" id="{00000000-0008-0000-0400-0000C8010000}"/>
            </a:ext>
          </a:extLst>
        </xdr:cNvPr>
        <xdr:cNvSpPr/>
      </xdr:nvSpPr>
      <xdr:spPr>
        <a:xfrm>
          <a:off x="12954000" y="1307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159402</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84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76200</xdr:rowOff>
    </xdr:from>
    <xdr:to>
      <xdr:col>82</xdr:col>
      <xdr:colOff>158750</xdr:colOff>
      <xdr:row>80</xdr:row>
      <xdr:rowOff>6350</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6459200" y="1362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48277</xdr:rowOff>
    </xdr:from>
    <xdr:ext cx="762000" cy="259045"/>
    <xdr:sp macro="" textlink="">
      <xdr:nvSpPr>
        <xdr:cNvPr id="464" name="公債費以外該当値テキスト">
          <a:extLst>
            <a:ext uri="{FF2B5EF4-FFF2-40B4-BE49-F238E27FC236}">
              <a16:creationId xmlns:a16="http://schemas.microsoft.com/office/drawing/2014/main" id="{00000000-0008-0000-0400-0000D0010000}"/>
            </a:ext>
          </a:extLst>
        </xdr:cNvPr>
        <xdr:cNvSpPr txBox="1"/>
      </xdr:nvSpPr>
      <xdr:spPr>
        <a:xfrm>
          <a:off x="165989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119063</xdr:rowOff>
    </xdr:from>
    <xdr:to>
      <xdr:col>78</xdr:col>
      <xdr:colOff>120650</xdr:colOff>
      <xdr:row>78</xdr:row>
      <xdr:rowOff>49213</xdr:rowOff>
    </xdr:to>
    <xdr:sp macro="" textlink="">
      <xdr:nvSpPr>
        <xdr:cNvPr id="465" name="楕円 464">
          <a:extLst>
            <a:ext uri="{FF2B5EF4-FFF2-40B4-BE49-F238E27FC236}">
              <a16:creationId xmlns:a16="http://schemas.microsoft.com/office/drawing/2014/main" id="{00000000-0008-0000-0400-0000D1010000}"/>
            </a:ext>
          </a:extLst>
        </xdr:cNvPr>
        <xdr:cNvSpPr/>
      </xdr:nvSpPr>
      <xdr:spPr>
        <a:xfrm>
          <a:off x="15621000" y="133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33990</xdr:rowOff>
    </xdr:from>
    <xdr:ext cx="736600" cy="259045"/>
    <xdr:sp macro="" textlink="">
      <xdr:nvSpPr>
        <xdr:cNvPr id="466" name="テキスト ボックス 465">
          <a:extLst>
            <a:ext uri="{FF2B5EF4-FFF2-40B4-BE49-F238E27FC236}">
              <a16:creationId xmlns:a16="http://schemas.microsoft.com/office/drawing/2014/main" id="{00000000-0008-0000-0400-0000D2010000}"/>
            </a:ext>
          </a:extLst>
        </xdr:cNvPr>
        <xdr:cNvSpPr txBox="1"/>
      </xdr:nvSpPr>
      <xdr:spPr>
        <a:xfrm>
          <a:off x="15290800" y="13407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104775</xdr:rowOff>
    </xdr:from>
    <xdr:to>
      <xdr:col>74</xdr:col>
      <xdr:colOff>31750</xdr:colOff>
      <xdr:row>78</xdr:row>
      <xdr:rowOff>34925</xdr:rowOff>
    </xdr:to>
    <xdr:sp macro="" textlink="">
      <xdr:nvSpPr>
        <xdr:cNvPr id="467" name="楕円 466">
          <a:extLst>
            <a:ext uri="{FF2B5EF4-FFF2-40B4-BE49-F238E27FC236}">
              <a16:creationId xmlns:a16="http://schemas.microsoft.com/office/drawing/2014/main" id="{00000000-0008-0000-0400-0000D3010000}"/>
            </a:ext>
          </a:extLst>
        </xdr:cNvPr>
        <xdr:cNvSpPr/>
      </xdr:nvSpPr>
      <xdr:spPr>
        <a:xfrm>
          <a:off x="14732000" y="1330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19702</xdr:rowOff>
    </xdr:from>
    <xdr:ext cx="762000" cy="259045"/>
    <xdr:sp macro="" textlink="">
      <xdr:nvSpPr>
        <xdr:cNvPr id="468" name="テキスト ボックス 467">
          <a:extLst>
            <a:ext uri="{FF2B5EF4-FFF2-40B4-BE49-F238E27FC236}">
              <a16:creationId xmlns:a16="http://schemas.microsoft.com/office/drawing/2014/main" id="{00000000-0008-0000-0400-0000D4010000}"/>
            </a:ext>
          </a:extLst>
        </xdr:cNvPr>
        <xdr:cNvSpPr txBox="1"/>
      </xdr:nvSpPr>
      <xdr:spPr>
        <a:xfrm>
          <a:off x="144018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119063</xdr:rowOff>
    </xdr:from>
    <xdr:to>
      <xdr:col>69</xdr:col>
      <xdr:colOff>142875</xdr:colOff>
      <xdr:row>78</xdr:row>
      <xdr:rowOff>49213</xdr:rowOff>
    </xdr:to>
    <xdr:sp macro="" textlink="">
      <xdr:nvSpPr>
        <xdr:cNvPr id="469" name="楕円 468">
          <a:extLst>
            <a:ext uri="{FF2B5EF4-FFF2-40B4-BE49-F238E27FC236}">
              <a16:creationId xmlns:a16="http://schemas.microsoft.com/office/drawing/2014/main" id="{00000000-0008-0000-0400-0000D5010000}"/>
            </a:ext>
          </a:extLst>
        </xdr:cNvPr>
        <xdr:cNvSpPr/>
      </xdr:nvSpPr>
      <xdr:spPr>
        <a:xfrm>
          <a:off x="13843000" y="133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33990</xdr:rowOff>
    </xdr:from>
    <xdr:ext cx="762000" cy="259045"/>
    <xdr:sp macro="" textlink="">
      <xdr:nvSpPr>
        <xdr:cNvPr id="470" name="テキスト ボックス 469">
          <a:extLst>
            <a:ext uri="{FF2B5EF4-FFF2-40B4-BE49-F238E27FC236}">
              <a16:creationId xmlns:a16="http://schemas.microsoft.com/office/drawing/2014/main" id="{00000000-0008-0000-0400-0000D6010000}"/>
            </a:ext>
          </a:extLst>
        </xdr:cNvPr>
        <xdr:cNvSpPr txBox="1"/>
      </xdr:nvSpPr>
      <xdr:spPr>
        <a:xfrm>
          <a:off x="13512800" y="1340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90488</xdr:rowOff>
    </xdr:from>
    <xdr:to>
      <xdr:col>65</xdr:col>
      <xdr:colOff>53975</xdr:colOff>
      <xdr:row>78</xdr:row>
      <xdr:rowOff>20638</xdr:rowOff>
    </xdr:to>
    <xdr:sp macro="" textlink="">
      <xdr:nvSpPr>
        <xdr:cNvPr id="471" name="楕円 470">
          <a:extLst>
            <a:ext uri="{FF2B5EF4-FFF2-40B4-BE49-F238E27FC236}">
              <a16:creationId xmlns:a16="http://schemas.microsoft.com/office/drawing/2014/main" id="{00000000-0008-0000-0400-0000D7010000}"/>
            </a:ext>
          </a:extLst>
        </xdr:cNvPr>
        <xdr:cNvSpPr/>
      </xdr:nvSpPr>
      <xdr:spPr>
        <a:xfrm>
          <a:off x="12954000" y="1329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5415</xdr:rowOff>
    </xdr:from>
    <xdr:ext cx="762000" cy="259045"/>
    <xdr:sp macro="" textlink="">
      <xdr:nvSpPr>
        <xdr:cNvPr id="472" name="テキスト ボックス 471">
          <a:extLst>
            <a:ext uri="{FF2B5EF4-FFF2-40B4-BE49-F238E27FC236}">
              <a16:creationId xmlns:a16="http://schemas.microsoft.com/office/drawing/2014/main" id="{00000000-0008-0000-0400-0000D8010000}"/>
            </a:ext>
          </a:extLst>
        </xdr:cNvPr>
        <xdr:cNvSpPr txBox="1"/>
      </xdr:nvSpPr>
      <xdr:spPr>
        <a:xfrm>
          <a:off x="12623800" y="13378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神奈川県川崎市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80507</xdr:rowOff>
    </xdr:from>
    <xdr:to>
      <xdr:col>29</xdr:col>
      <xdr:colOff>127000</xdr:colOff>
      <xdr:row>19</xdr:row>
      <xdr:rowOff>80540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85532"/>
          <a:ext cx="0" cy="12001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52617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5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80540</xdr:rowOff>
    </xdr:from>
    <xdr:to>
      <xdr:col>30</xdr:col>
      <xdr:colOff>25400</xdr:colOff>
      <xdr:row>19</xdr:row>
      <xdr:rowOff>80540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85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166884</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2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80507</xdr:rowOff>
    </xdr:from>
    <xdr:to>
      <xdr:col>30</xdr:col>
      <xdr:colOff>25400</xdr:colOff>
      <xdr:row>12</xdr:row>
      <xdr:rowOff>80507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855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102714</xdr:rowOff>
    </xdr:from>
    <xdr:to>
      <xdr:col>29</xdr:col>
      <xdr:colOff>127000</xdr:colOff>
      <xdr:row>16</xdr:row>
      <xdr:rowOff>101146</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722089"/>
          <a:ext cx="647700" cy="169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152631</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4291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136104</xdr:rowOff>
    </xdr:from>
    <xdr:to>
      <xdr:col>29</xdr:col>
      <xdr:colOff>177800</xdr:colOff>
      <xdr:row>15</xdr:row>
      <xdr:rowOff>66254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5840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101146</xdr:rowOff>
    </xdr:from>
    <xdr:to>
      <xdr:col>26</xdr:col>
      <xdr:colOff>50800</xdr:colOff>
      <xdr:row>16</xdr:row>
      <xdr:rowOff>143862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891971"/>
          <a:ext cx="698500" cy="427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138423</xdr:rowOff>
    </xdr:from>
    <xdr:to>
      <xdr:col>26</xdr:col>
      <xdr:colOff>101600</xdr:colOff>
      <xdr:row>16</xdr:row>
      <xdr:rowOff>68573</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75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78750</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526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143862</xdr:rowOff>
    </xdr:from>
    <xdr:to>
      <xdr:col>22</xdr:col>
      <xdr:colOff>114300</xdr:colOff>
      <xdr:row>17</xdr:row>
      <xdr:rowOff>33448</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2934687"/>
          <a:ext cx="698500" cy="61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7435</xdr:rowOff>
    </xdr:from>
    <xdr:to>
      <xdr:col>22</xdr:col>
      <xdr:colOff>165100</xdr:colOff>
      <xdr:row>16</xdr:row>
      <xdr:rowOff>109035</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798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119212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5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33448</xdr:rowOff>
    </xdr:from>
    <xdr:to>
      <xdr:col>18</xdr:col>
      <xdr:colOff>177800</xdr:colOff>
      <xdr:row>17</xdr:row>
      <xdr:rowOff>51475</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995723"/>
          <a:ext cx="698500" cy="18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36043</xdr:rowOff>
    </xdr:from>
    <xdr:to>
      <xdr:col>19</xdr:col>
      <xdr:colOff>38100</xdr:colOff>
      <xdr:row>16</xdr:row>
      <xdr:rowOff>137643</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8268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147820</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595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42215</xdr:rowOff>
    </xdr:from>
    <xdr:to>
      <xdr:col>15</xdr:col>
      <xdr:colOff>101600</xdr:colOff>
      <xdr:row>16</xdr:row>
      <xdr:rowOff>143815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2833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153992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60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51914</xdr:rowOff>
    </xdr:from>
    <xdr:to>
      <xdr:col>29</xdr:col>
      <xdr:colOff>177800</xdr:colOff>
      <xdr:row>15</xdr:row>
      <xdr:rowOff>153514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671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23991</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64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50346</xdr:rowOff>
    </xdr:from>
    <xdr:to>
      <xdr:col>26</xdr:col>
      <xdr:colOff>101600</xdr:colOff>
      <xdr:row>16</xdr:row>
      <xdr:rowOff>151946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841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136723</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92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93062</xdr:rowOff>
    </xdr:from>
    <xdr:to>
      <xdr:col>22</xdr:col>
      <xdr:colOff>165100</xdr:colOff>
      <xdr:row>17</xdr:row>
      <xdr:rowOff>23212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883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7989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970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154098</xdr:rowOff>
    </xdr:from>
    <xdr:to>
      <xdr:col>19</xdr:col>
      <xdr:colOff>38100</xdr:colOff>
      <xdr:row>17</xdr:row>
      <xdr:rowOff>84248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944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69025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031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675</xdr:rowOff>
    </xdr:from>
    <xdr:to>
      <xdr:col>15</xdr:col>
      <xdr:colOff>101600</xdr:colOff>
      <xdr:row>17</xdr:row>
      <xdr:rowOff>102275</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962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87052</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04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215044</xdr:rowOff>
    </xdr:from>
    <xdr:to>
      <xdr:col>29</xdr:col>
      <xdr:colOff>127000</xdr:colOff>
      <xdr:row>37</xdr:row>
      <xdr:rowOff>245448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139594"/>
          <a:ext cx="0" cy="1230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217525</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34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245448</xdr:rowOff>
    </xdr:from>
    <xdr:to>
      <xdr:col>30</xdr:col>
      <xdr:colOff>25400</xdr:colOff>
      <xdr:row>37</xdr:row>
      <xdr:rowOff>245448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3701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129971</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883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215044</xdr:rowOff>
    </xdr:from>
    <xdr:to>
      <xdr:col>30</xdr:col>
      <xdr:colOff>25400</xdr:colOff>
      <xdr:row>33</xdr:row>
      <xdr:rowOff>215044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1395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266316</xdr:rowOff>
    </xdr:from>
    <xdr:to>
      <xdr:col>29</xdr:col>
      <xdr:colOff>127000</xdr:colOff>
      <xdr:row>35</xdr:row>
      <xdr:rowOff>6822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5003800" y="6533766"/>
          <a:ext cx="647700" cy="83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53829</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6641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81752</xdr:rowOff>
    </xdr:from>
    <xdr:to>
      <xdr:col>29</xdr:col>
      <xdr:colOff>177800</xdr:colOff>
      <xdr:row>35</xdr:row>
      <xdr:rowOff>183352</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6921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6822</xdr:rowOff>
    </xdr:from>
    <xdr:to>
      <xdr:col>26</xdr:col>
      <xdr:colOff>50800</xdr:colOff>
      <xdr:row>35</xdr:row>
      <xdr:rowOff>64298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4305300" y="6617172"/>
          <a:ext cx="698500" cy="57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62909</xdr:rowOff>
    </xdr:from>
    <xdr:to>
      <xdr:col>26</xdr:col>
      <xdr:colOff>101600</xdr:colOff>
      <xdr:row>35</xdr:row>
      <xdr:rowOff>164509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6732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149286</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75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22268</xdr:rowOff>
    </xdr:from>
    <xdr:to>
      <xdr:col>22</xdr:col>
      <xdr:colOff>114300</xdr:colOff>
      <xdr:row>35</xdr:row>
      <xdr:rowOff>64298</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3606800" y="6632618"/>
          <a:ext cx="698500" cy="42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93345</xdr:rowOff>
    </xdr:from>
    <xdr:to>
      <xdr:col>22</xdr:col>
      <xdr:colOff>165100</xdr:colOff>
      <xdr:row>35</xdr:row>
      <xdr:rowOff>194945</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703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179722</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790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14137</xdr:rowOff>
    </xdr:from>
    <xdr:to>
      <xdr:col>18</xdr:col>
      <xdr:colOff>177800</xdr:colOff>
      <xdr:row>35</xdr:row>
      <xdr:rowOff>22268</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6624487"/>
          <a:ext cx="698500" cy="8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52883</xdr:rowOff>
    </xdr:from>
    <xdr:to>
      <xdr:col>19</xdr:col>
      <xdr:colOff>38100</xdr:colOff>
      <xdr:row>35</xdr:row>
      <xdr:rowOff>154483</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663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139260</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7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46155</xdr:rowOff>
    </xdr:from>
    <xdr:to>
      <xdr:col>15</xdr:col>
      <xdr:colOff>101600</xdr:colOff>
      <xdr:row>35</xdr:row>
      <xdr:rowOff>147755</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656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132532</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74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215516</xdr:rowOff>
    </xdr:from>
    <xdr:to>
      <xdr:col>29</xdr:col>
      <xdr:colOff>177800</xdr:colOff>
      <xdr:row>34</xdr:row>
      <xdr:rowOff>317116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48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60593</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32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298922</xdr:rowOff>
    </xdr:from>
    <xdr:to>
      <xdr:col>26</xdr:col>
      <xdr:colOff>101600</xdr:colOff>
      <xdr:row>35</xdr:row>
      <xdr:rowOff>57622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566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67799</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6335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13498</xdr:rowOff>
    </xdr:from>
    <xdr:to>
      <xdr:col>22</xdr:col>
      <xdr:colOff>165100</xdr:colOff>
      <xdr:row>35</xdr:row>
      <xdr:rowOff>115098</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6623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125275</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639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314368</xdr:rowOff>
    </xdr:from>
    <xdr:to>
      <xdr:col>19</xdr:col>
      <xdr:colOff>38100</xdr:colOff>
      <xdr:row>35</xdr:row>
      <xdr:rowOff>73068</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6581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83245</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6350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306237</xdr:rowOff>
    </xdr:from>
    <xdr:to>
      <xdr:col>15</xdr:col>
      <xdr:colOff>101600</xdr:colOff>
      <xdr:row>35</xdr:row>
      <xdr:rowOff>64937</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5736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75114</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6342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神奈川県川崎市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1,535,141
1,479,291
142.96
821,547,303
811,845,119
6,728,187
419,203,322
859,648,551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8.4
111.4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127470</xdr:rowOff>
    </xdr:from>
    <xdr:to>
      <xdr:col>24</xdr:col>
      <xdr:colOff>62865</xdr:colOff>
      <xdr:row>39</xdr:row>
      <xdr:rowOff>63347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70970"/>
          <a:ext cx="1270" cy="1478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67174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3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63347</xdr:rowOff>
    </xdr:from>
    <xdr:to>
      <xdr:col>24</xdr:col>
      <xdr:colOff>152400</xdr:colOff>
      <xdr:row>39</xdr:row>
      <xdr:rowOff>63347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9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74147</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46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127470</xdr:rowOff>
    </xdr:from>
    <xdr:to>
      <xdr:col>24</xdr:col>
      <xdr:colOff>152400</xdr:colOff>
      <xdr:row>30</xdr:row>
      <xdr:rowOff>127470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70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83579</xdr:rowOff>
    </xdr:from>
    <xdr:to>
      <xdr:col>24</xdr:col>
      <xdr:colOff>63500</xdr:colOff>
      <xdr:row>37</xdr:row>
      <xdr:rowOff>59614</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084329"/>
          <a:ext cx="838200" cy="318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24490</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6823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1613</xdr:rowOff>
    </xdr:from>
    <xdr:to>
      <xdr:col>24</xdr:col>
      <xdr:colOff>114300</xdr:colOff>
      <xdr:row>34</xdr:row>
      <xdr:rowOff>103213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30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2616</xdr:rowOff>
    </xdr:from>
    <xdr:to>
      <xdr:col>19</xdr:col>
      <xdr:colOff>177800</xdr:colOff>
      <xdr:row>37</xdr:row>
      <xdr:rowOff>59614</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346266"/>
          <a:ext cx="889000" cy="56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170586</xdr:rowOff>
    </xdr:from>
    <xdr:to>
      <xdr:col>20</xdr:col>
      <xdr:colOff>38100</xdr:colOff>
      <xdr:row>36</xdr:row>
      <xdr:rowOff>100736</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7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117263</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94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2616</xdr:rowOff>
    </xdr:from>
    <xdr:to>
      <xdr:col>15</xdr:col>
      <xdr:colOff>50800</xdr:colOff>
      <xdr:row>37</xdr:row>
      <xdr:rowOff>79616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46266"/>
          <a:ext cx="889000" cy="7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61620</xdr:rowOff>
    </xdr:from>
    <xdr:to>
      <xdr:col>15</xdr:col>
      <xdr:colOff>101600</xdr:colOff>
      <xdr:row>35</xdr:row>
      <xdr:rowOff>163220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8297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837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79616</xdr:rowOff>
    </xdr:from>
    <xdr:to>
      <xdr:col>10</xdr:col>
      <xdr:colOff>114300</xdr:colOff>
      <xdr:row>37</xdr:row>
      <xdr:rowOff>96875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423266"/>
          <a:ext cx="889000" cy="17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91643</xdr:rowOff>
    </xdr:from>
    <xdr:to>
      <xdr:col>10</xdr:col>
      <xdr:colOff>165100</xdr:colOff>
      <xdr:row>36</xdr:row>
      <xdr:rowOff>21793</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92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38320</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867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102692</xdr:rowOff>
    </xdr:from>
    <xdr:to>
      <xdr:col>6</xdr:col>
      <xdr:colOff>38100</xdr:colOff>
      <xdr:row>36</xdr:row>
      <xdr:rowOff>32842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0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49369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878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32779</xdr:rowOff>
    </xdr:from>
    <xdr:to>
      <xdr:col>24</xdr:col>
      <xdr:colOff>114300</xdr:colOff>
      <xdr:row>35</xdr:row>
      <xdr:rowOff>134379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033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11206</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01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8814</xdr:rowOff>
    </xdr:from>
    <xdr:to>
      <xdr:col>20</xdr:col>
      <xdr:colOff>38100</xdr:colOff>
      <xdr:row>37</xdr:row>
      <xdr:rowOff>110414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352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101541</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445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123266</xdr:rowOff>
    </xdr:from>
    <xdr:to>
      <xdr:col>15</xdr:col>
      <xdr:colOff>101600</xdr:colOff>
      <xdr:row>37</xdr:row>
      <xdr:rowOff>53416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95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44543</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388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28816</xdr:rowOff>
    </xdr:from>
    <xdr:to>
      <xdr:col>10</xdr:col>
      <xdr:colOff>165100</xdr:colOff>
      <xdr:row>37</xdr:row>
      <xdr:rowOff>130416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7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121543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465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46075</xdr:rowOff>
    </xdr:from>
    <xdr:to>
      <xdr:col>6</xdr:col>
      <xdr:colOff>38100</xdr:colOff>
      <xdr:row>37</xdr:row>
      <xdr:rowOff>147675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8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138802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48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26132</xdr:rowOff>
    </xdr:from>
    <xdr:to>
      <xdr:col>24</xdr:col>
      <xdr:colOff>62865</xdr:colOff>
      <xdr:row>58</xdr:row>
      <xdr:rowOff>79441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941532"/>
          <a:ext cx="1270" cy="1082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83268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2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79441</xdr:rowOff>
    </xdr:from>
    <xdr:to>
      <xdr:col>24</xdr:col>
      <xdr:colOff>152400</xdr:colOff>
      <xdr:row>58</xdr:row>
      <xdr:rowOff>79441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23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144259</xdr:rowOff>
    </xdr:from>
    <xdr:ext cx="534377"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71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26132</xdr:rowOff>
    </xdr:from>
    <xdr:to>
      <xdr:col>24</xdr:col>
      <xdr:colOff>152400</xdr:colOff>
      <xdr:row>52</xdr:row>
      <xdr:rowOff>26132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941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168092</xdr:rowOff>
    </xdr:from>
    <xdr:to>
      <xdr:col>24</xdr:col>
      <xdr:colOff>63500</xdr:colOff>
      <xdr:row>55</xdr:row>
      <xdr:rowOff>169646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426392"/>
          <a:ext cx="838200" cy="173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113058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199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90181</xdr:rowOff>
    </xdr:from>
    <xdr:to>
      <xdr:col>24</xdr:col>
      <xdr:colOff>114300</xdr:colOff>
      <xdr:row>55</xdr:row>
      <xdr:rowOff>20331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3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5100</xdr:rowOff>
    </xdr:from>
    <xdr:to>
      <xdr:col>19</xdr:col>
      <xdr:colOff>177800</xdr:colOff>
      <xdr:row>55</xdr:row>
      <xdr:rowOff>169646</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263400"/>
          <a:ext cx="889000" cy="335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50175</xdr:rowOff>
    </xdr:from>
    <xdr:to>
      <xdr:col>20</xdr:col>
      <xdr:colOff>38100</xdr:colOff>
      <xdr:row>55</xdr:row>
      <xdr:rowOff>151775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47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168302</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25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5100</xdr:rowOff>
    </xdr:from>
    <xdr:to>
      <xdr:col>15</xdr:col>
      <xdr:colOff>50800</xdr:colOff>
      <xdr:row>54</xdr:row>
      <xdr:rowOff>26177</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263400"/>
          <a:ext cx="889000" cy="2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31384</xdr:rowOff>
    </xdr:from>
    <xdr:to>
      <xdr:col>15</xdr:col>
      <xdr:colOff>101600</xdr:colOff>
      <xdr:row>53</xdr:row>
      <xdr:rowOff>132984</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11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149511</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8893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26177</xdr:rowOff>
    </xdr:from>
    <xdr:to>
      <xdr:col>10</xdr:col>
      <xdr:colOff>114300</xdr:colOff>
      <xdr:row>58</xdr:row>
      <xdr:rowOff>51918</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284477"/>
          <a:ext cx="889000" cy="711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25121</xdr:rowOff>
    </xdr:from>
    <xdr:to>
      <xdr:col>10</xdr:col>
      <xdr:colOff>165100</xdr:colOff>
      <xdr:row>54</xdr:row>
      <xdr:rowOff>126721</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283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117848</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376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81951</xdr:rowOff>
    </xdr:from>
    <xdr:to>
      <xdr:col>6</xdr:col>
      <xdr:colOff>38100</xdr:colOff>
      <xdr:row>58</xdr:row>
      <xdr:rowOff>12101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4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28628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629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117292</xdr:rowOff>
    </xdr:from>
    <xdr:to>
      <xdr:col>24</xdr:col>
      <xdr:colOff>114300</xdr:colOff>
      <xdr:row>55</xdr:row>
      <xdr:rowOff>47442</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37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95719</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354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118846</xdr:rowOff>
    </xdr:from>
    <xdr:to>
      <xdr:col>20</xdr:col>
      <xdr:colOff>38100</xdr:colOff>
      <xdr:row>56</xdr:row>
      <xdr:rowOff>48996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548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40123</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9641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125750</xdr:rowOff>
    </xdr:from>
    <xdr:to>
      <xdr:col>15</xdr:col>
      <xdr:colOff>101600</xdr:colOff>
      <xdr:row>54</xdr:row>
      <xdr:rowOff>55900</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21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47027</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930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146827</xdr:rowOff>
    </xdr:from>
    <xdr:to>
      <xdr:col>10</xdr:col>
      <xdr:colOff>165100</xdr:colOff>
      <xdr:row>54</xdr:row>
      <xdr:rowOff>76977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233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93504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900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1118</xdr:rowOff>
    </xdr:from>
    <xdr:to>
      <xdr:col>6</xdr:col>
      <xdr:colOff>38100</xdr:colOff>
      <xdr:row>58</xdr:row>
      <xdr:rowOff>102718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945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93845</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10037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37592</xdr:rowOff>
    </xdr:from>
    <xdr:to>
      <xdr:col>24</xdr:col>
      <xdr:colOff>62865</xdr:colOff>
      <xdr:row>80</xdr:row>
      <xdr:rowOff>8854</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633595" y="12210542"/>
          <a:ext cx="1270" cy="151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12681</xdr:rowOff>
    </xdr:from>
    <xdr:ext cx="469744" cy="259045"/>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686300" y="13728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80</xdr:row>
      <xdr:rowOff>8854</xdr:rowOff>
    </xdr:from>
    <xdr:to>
      <xdr:col>24</xdr:col>
      <xdr:colOff>152400</xdr:colOff>
      <xdr:row>80</xdr:row>
      <xdr:rowOff>8854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3724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155719</xdr:rowOff>
    </xdr:from>
    <xdr:ext cx="534377" cy="25904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686300" y="11985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37592</xdr:rowOff>
    </xdr:from>
    <xdr:to>
      <xdr:col>24</xdr:col>
      <xdr:colOff>152400</xdr:colOff>
      <xdr:row>71</xdr:row>
      <xdr:rowOff>37592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221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109764</xdr:rowOff>
    </xdr:from>
    <xdr:to>
      <xdr:col>24</xdr:col>
      <xdr:colOff>63500</xdr:colOff>
      <xdr:row>78</xdr:row>
      <xdr:rowOff>145796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3797300" y="13482864"/>
          <a:ext cx="838200" cy="3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62465</xdr:rowOff>
    </xdr:from>
    <xdr:ext cx="469744" cy="259045"/>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686300" y="129212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39588</xdr:rowOff>
    </xdr:from>
    <xdr:to>
      <xdr:col>24</xdr:col>
      <xdr:colOff>114300</xdr:colOff>
      <xdr:row>76</xdr:row>
      <xdr:rowOff>141188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584700" y="1306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128378</xdr:rowOff>
    </xdr:from>
    <xdr:to>
      <xdr:col>19</xdr:col>
      <xdr:colOff>177800</xdr:colOff>
      <xdr:row>78</xdr:row>
      <xdr:rowOff>145796</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908300" y="13501478"/>
          <a:ext cx="889000" cy="17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36105</xdr:rowOff>
    </xdr:from>
    <xdr:to>
      <xdr:col>20</xdr:col>
      <xdr:colOff>38100</xdr:colOff>
      <xdr:row>76</xdr:row>
      <xdr:rowOff>137705</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746500" y="1306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154231</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562428" y="12841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123589</xdr:rowOff>
    </xdr:from>
    <xdr:to>
      <xdr:col>15</xdr:col>
      <xdr:colOff>50800</xdr:colOff>
      <xdr:row>78</xdr:row>
      <xdr:rowOff>128378</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2019300" y="13496689"/>
          <a:ext cx="889000" cy="4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57658</xdr:rowOff>
    </xdr:from>
    <xdr:to>
      <xdr:col>15</xdr:col>
      <xdr:colOff>101600</xdr:colOff>
      <xdr:row>76</xdr:row>
      <xdr:rowOff>159258</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857500" y="1308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4335</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673428" y="12863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123589</xdr:rowOff>
    </xdr:from>
    <xdr:to>
      <xdr:col>10</xdr:col>
      <xdr:colOff>114300</xdr:colOff>
      <xdr:row>78</xdr:row>
      <xdr:rowOff>136216</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1130300" y="13496689"/>
          <a:ext cx="889000" cy="12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73986</xdr:rowOff>
    </xdr:from>
    <xdr:to>
      <xdr:col>10</xdr:col>
      <xdr:colOff>165100</xdr:colOff>
      <xdr:row>77</xdr:row>
      <xdr:rowOff>4136</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968500" y="131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20664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784428" y="12879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84110</xdr:rowOff>
    </xdr:from>
    <xdr:to>
      <xdr:col>6</xdr:col>
      <xdr:colOff>38100</xdr:colOff>
      <xdr:row>77</xdr:row>
      <xdr:rowOff>14260</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079500" y="1311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30787</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95428" y="1288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58964</xdr:rowOff>
    </xdr:from>
    <xdr:to>
      <xdr:col>24</xdr:col>
      <xdr:colOff>114300</xdr:colOff>
      <xdr:row>78</xdr:row>
      <xdr:rowOff>160564</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584700" y="13432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37391</xdr:rowOff>
    </xdr:from>
    <xdr:ext cx="469744" cy="25904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686300" y="13410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94996</xdr:rowOff>
    </xdr:from>
    <xdr:to>
      <xdr:col>20</xdr:col>
      <xdr:colOff>38100</xdr:colOff>
      <xdr:row>79</xdr:row>
      <xdr:rowOff>25146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746500" y="13468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16273</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562428" y="13560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77578</xdr:rowOff>
    </xdr:from>
    <xdr:to>
      <xdr:col>15</xdr:col>
      <xdr:colOff>101600</xdr:colOff>
      <xdr:row>79</xdr:row>
      <xdr:rowOff>7728</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857500" y="13450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170305</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673428" y="13543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72789</xdr:rowOff>
    </xdr:from>
    <xdr:to>
      <xdr:col>10</xdr:col>
      <xdr:colOff>165100</xdr:colOff>
      <xdr:row>79</xdr:row>
      <xdr:rowOff>2939</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968500" y="13445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165516</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784428" y="1353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85416</xdr:rowOff>
    </xdr:from>
    <xdr:to>
      <xdr:col>6</xdr:col>
      <xdr:colOff>38100</xdr:colOff>
      <xdr:row>79</xdr:row>
      <xdr:rowOff>15566</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079500" y="1345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6693</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95428" y="13551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128106</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930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a:extLst>
            <a:ext uri="{FF2B5EF4-FFF2-40B4-BE49-F238E27FC236}">
              <a16:creationId xmlns:a16="http://schemas.microsoft.com/office/drawing/2014/main" id="{00000000-0008-0000-06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37047</xdr:rowOff>
    </xdr:from>
    <xdr:to>
      <xdr:col>24</xdr:col>
      <xdr:colOff>62865</xdr:colOff>
      <xdr:row>98</xdr:row>
      <xdr:rowOff>139461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4633595" y="15467547"/>
          <a:ext cx="1270" cy="1474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143288</xdr:rowOff>
    </xdr:from>
    <xdr:ext cx="599010" cy="259045"/>
    <xdr:sp macro="" textlink="">
      <xdr:nvSpPr>
        <xdr:cNvPr id="233" name="扶助費最小値テキスト">
          <a:extLst>
            <a:ext uri="{FF2B5EF4-FFF2-40B4-BE49-F238E27FC236}">
              <a16:creationId xmlns:a16="http://schemas.microsoft.com/office/drawing/2014/main" id="{00000000-0008-0000-0600-0000E9000000}"/>
            </a:ext>
          </a:extLst>
        </xdr:cNvPr>
        <xdr:cNvSpPr txBox="1"/>
      </xdr:nvSpPr>
      <xdr:spPr>
        <a:xfrm>
          <a:off x="4686300" y="16945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139461</xdr:rowOff>
    </xdr:from>
    <xdr:to>
      <xdr:col>24</xdr:col>
      <xdr:colOff>152400</xdr:colOff>
      <xdr:row>98</xdr:row>
      <xdr:rowOff>139461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69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155174</xdr:rowOff>
    </xdr:from>
    <xdr:ext cx="599010" cy="259045"/>
    <xdr:sp macro="" textlink="">
      <xdr:nvSpPr>
        <xdr:cNvPr id="235" name="扶助費最大値テキスト">
          <a:extLst>
            <a:ext uri="{FF2B5EF4-FFF2-40B4-BE49-F238E27FC236}">
              <a16:creationId xmlns:a16="http://schemas.microsoft.com/office/drawing/2014/main" id="{00000000-0008-0000-0600-0000EB000000}"/>
            </a:ext>
          </a:extLst>
        </xdr:cNvPr>
        <xdr:cNvSpPr txBox="1"/>
      </xdr:nvSpPr>
      <xdr:spPr>
        <a:xfrm>
          <a:off x="4686300" y="15242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37047</xdr:rowOff>
    </xdr:from>
    <xdr:to>
      <xdr:col>24</xdr:col>
      <xdr:colOff>152400</xdr:colOff>
      <xdr:row>90</xdr:row>
      <xdr:rowOff>37047</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5467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120878</xdr:rowOff>
    </xdr:from>
    <xdr:to>
      <xdr:col>24</xdr:col>
      <xdr:colOff>63500</xdr:colOff>
      <xdr:row>97</xdr:row>
      <xdr:rowOff>41684</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3797300" y="16580078"/>
          <a:ext cx="838200" cy="92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83007</xdr:rowOff>
    </xdr:from>
    <xdr:ext cx="599010" cy="259045"/>
    <xdr:sp macro="" textlink="">
      <xdr:nvSpPr>
        <xdr:cNvPr id="238" name="扶助費平均値テキスト">
          <a:extLst>
            <a:ext uri="{FF2B5EF4-FFF2-40B4-BE49-F238E27FC236}">
              <a16:creationId xmlns:a16="http://schemas.microsoft.com/office/drawing/2014/main" id="{00000000-0008-0000-0600-0000EE000000}"/>
            </a:ext>
          </a:extLst>
        </xdr:cNvPr>
        <xdr:cNvSpPr txBox="1"/>
      </xdr:nvSpPr>
      <xdr:spPr>
        <a:xfrm>
          <a:off x="4686300" y="161993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60130</xdr:rowOff>
    </xdr:from>
    <xdr:to>
      <xdr:col>24</xdr:col>
      <xdr:colOff>114300</xdr:colOff>
      <xdr:row>95</xdr:row>
      <xdr:rowOff>161730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4584700" y="1634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41684</xdr:rowOff>
    </xdr:from>
    <xdr:to>
      <xdr:col>19</xdr:col>
      <xdr:colOff>177800</xdr:colOff>
      <xdr:row>97</xdr:row>
      <xdr:rowOff>43383</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908300" y="16672334"/>
          <a:ext cx="889000" cy="1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160093</xdr:rowOff>
    </xdr:from>
    <xdr:to>
      <xdr:col>20</xdr:col>
      <xdr:colOff>38100</xdr:colOff>
      <xdr:row>96</xdr:row>
      <xdr:rowOff>90243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3746500" y="1644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106770</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497795" y="1622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38953</xdr:rowOff>
    </xdr:from>
    <xdr:to>
      <xdr:col>15</xdr:col>
      <xdr:colOff>50800</xdr:colOff>
      <xdr:row>97</xdr:row>
      <xdr:rowOff>43383</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a:off x="2019300" y="16669603"/>
          <a:ext cx="889000" cy="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86962</xdr:rowOff>
    </xdr:from>
    <xdr:to>
      <xdr:col>15</xdr:col>
      <xdr:colOff>101600</xdr:colOff>
      <xdr:row>97</xdr:row>
      <xdr:rowOff>17112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2857500" y="1654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33639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608795" y="16321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38953</xdr:rowOff>
    </xdr:from>
    <xdr:to>
      <xdr:col>10</xdr:col>
      <xdr:colOff>114300</xdr:colOff>
      <xdr:row>98</xdr:row>
      <xdr:rowOff>92814</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flipV="1">
          <a:off x="1130300" y="16669603"/>
          <a:ext cx="889000" cy="225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9793</xdr:rowOff>
    </xdr:from>
    <xdr:to>
      <xdr:col>10</xdr:col>
      <xdr:colOff>165100</xdr:colOff>
      <xdr:row>96</xdr:row>
      <xdr:rowOff>111393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968500" y="16468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127920</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719795" y="16244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130397</xdr:rowOff>
    </xdr:from>
    <xdr:to>
      <xdr:col>6</xdr:col>
      <xdr:colOff>38100</xdr:colOff>
      <xdr:row>98</xdr:row>
      <xdr:rowOff>60547</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079500" y="1676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77074</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830795" y="16536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70078</xdr:rowOff>
    </xdr:from>
    <xdr:to>
      <xdr:col>24</xdr:col>
      <xdr:colOff>114300</xdr:colOff>
      <xdr:row>97</xdr:row>
      <xdr:rowOff>228</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4584700" y="1652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48505</xdr:rowOff>
    </xdr:from>
    <xdr:ext cx="599010" cy="259045"/>
    <xdr:sp macro="" textlink="">
      <xdr:nvSpPr>
        <xdr:cNvPr id="257" name="扶助費該当値テキスト">
          <a:extLst>
            <a:ext uri="{FF2B5EF4-FFF2-40B4-BE49-F238E27FC236}">
              <a16:creationId xmlns:a16="http://schemas.microsoft.com/office/drawing/2014/main" id="{00000000-0008-0000-0600-000001010000}"/>
            </a:ext>
          </a:extLst>
        </xdr:cNvPr>
        <xdr:cNvSpPr txBox="1"/>
      </xdr:nvSpPr>
      <xdr:spPr>
        <a:xfrm>
          <a:off x="4686300" y="16507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162334</xdr:rowOff>
    </xdr:from>
    <xdr:to>
      <xdr:col>20</xdr:col>
      <xdr:colOff>38100</xdr:colOff>
      <xdr:row>97</xdr:row>
      <xdr:rowOff>92484</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3746500" y="1662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83611</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3497795" y="16714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164033</xdr:rowOff>
    </xdr:from>
    <xdr:to>
      <xdr:col>15</xdr:col>
      <xdr:colOff>101600</xdr:colOff>
      <xdr:row>97</xdr:row>
      <xdr:rowOff>94183</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2857500" y="1662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85310</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2608795" y="16715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159603</xdr:rowOff>
    </xdr:from>
    <xdr:to>
      <xdr:col>10</xdr:col>
      <xdr:colOff>165100</xdr:colOff>
      <xdr:row>97</xdr:row>
      <xdr:rowOff>89753</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968500" y="1661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80880</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1719795" y="16711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42014</xdr:rowOff>
    </xdr:from>
    <xdr:to>
      <xdr:col>6</xdr:col>
      <xdr:colOff>38100</xdr:colOff>
      <xdr:row>98</xdr:row>
      <xdr:rowOff>143614</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079500" y="1684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134741</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830795" y="16936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35</xdr:row>
      <xdr:rowOff>70064</xdr:rowOff>
    </xdr:from>
    <xdr:to>
      <xdr:col>54</xdr:col>
      <xdr:colOff>189865</xdr:colOff>
      <xdr:row>38</xdr:row>
      <xdr:rowOff>44755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6070814"/>
          <a:ext cx="1270" cy="489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48582</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6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44755</xdr:rowOff>
    </xdr:from>
    <xdr:to>
      <xdr:col>55</xdr:col>
      <xdr:colOff>88900</xdr:colOff>
      <xdr:row>38</xdr:row>
      <xdr:rowOff>44755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16741</xdr:rowOff>
    </xdr:from>
    <xdr:ext cx="534377"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846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65,647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70064</xdr:rowOff>
    </xdr:from>
    <xdr:to>
      <xdr:col>55</xdr:col>
      <xdr:colOff>88900</xdr:colOff>
      <xdr:row>35</xdr:row>
      <xdr:rowOff>70064</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070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90943</xdr:rowOff>
    </xdr:from>
    <xdr:to>
      <xdr:col>55</xdr:col>
      <xdr:colOff>0</xdr:colOff>
      <xdr:row>37</xdr:row>
      <xdr:rowOff>98367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434593"/>
          <a:ext cx="838200" cy="7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153034</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537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130157</xdr:rowOff>
    </xdr:from>
    <xdr:to>
      <xdr:col>55</xdr:col>
      <xdr:colOff>50800</xdr:colOff>
      <xdr:row>37</xdr:row>
      <xdr:rowOff>60307</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30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54596</xdr:rowOff>
    </xdr:from>
    <xdr:to>
      <xdr:col>50</xdr:col>
      <xdr:colOff>114300</xdr:colOff>
      <xdr:row>37</xdr:row>
      <xdr:rowOff>90943</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398246"/>
          <a:ext cx="889000" cy="3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113502</xdr:rowOff>
    </xdr:from>
    <xdr:to>
      <xdr:col>50</xdr:col>
      <xdr:colOff>165100</xdr:colOff>
      <xdr:row>37</xdr:row>
      <xdr:rowOff>43652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8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60179</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06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54596</xdr:rowOff>
    </xdr:from>
    <xdr:to>
      <xdr:col>45</xdr:col>
      <xdr:colOff>177800</xdr:colOff>
      <xdr:row>37</xdr:row>
      <xdr:rowOff>96875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398246"/>
          <a:ext cx="889000" cy="4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79288</xdr:rowOff>
    </xdr:from>
    <xdr:to>
      <xdr:col>46</xdr:col>
      <xdr:colOff>38100</xdr:colOff>
      <xdr:row>37</xdr:row>
      <xdr:rowOff>9438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5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25965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02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46399</xdr:rowOff>
    </xdr:from>
    <xdr:to>
      <xdr:col>41</xdr:col>
      <xdr:colOff>50800</xdr:colOff>
      <xdr:row>37</xdr:row>
      <xdr:rowOff>96875</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361349"/>
          <a:ext cx="889000" cy="1079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63231</xdr:rowOff>
    </xdr:from>
    <xdr:to>
      <xdr:col>41</xdr:col>
      <xdr:colOff>101600</xdr:colOff>
      <xdr:row>36</xdr:row>
      <xdr:rowOff>164831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3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9908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1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44453</xdr:rowOff>
    </xdr:from>
    <xdr:to>
      <xdr:col>36</xdr:col>
      <xdr:colOff>165100</xdr:colOff>
      <xdr:row>30</xdr:row>
      <xdr:rowOff>146053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18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162580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4963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47567</xdr:rowOff>
    </xdr:from>
    <xdr:to>
      <xdr:col>55</xdr:col>
      <xdr:colOff>50800</xdr:colOff>
      <xdr:row>37</xdr:row>
      <xdr:rowOff>149167</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391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133944</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306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40143</xdr:rowOff>
    </xdr:from>
    <xdr:to>
      <xdr:col>50</xdr:col>
      <xdr:colOff>165100</xdr:colOff>
      <xdr:row>37</xdr:row>
      <xdr:rowOff>141743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38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132870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476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3796</xdr:rowOff>
    </xdr:from>
    <xdr:to>
      <xdr:col>46</xdr:col>
      <xdr:colOff>38100</xdr:colOff>
      <xdr:row>37</xdr:row>
      <xdr:rowOff>105396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347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96523</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440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46075</xdr:rowOff>
    </xdr:from>
    <xdr:to>
      <xdr:col>41</xdr:col>
      <xdr:colOff>101600</xdr:colOff>
      <xdr:row>37</xdr:row>
      <xdr:rowOff>147675</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38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138802</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48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167049</xdr:rowOff>
    </xdr:from>
    <xdr:to>
      <xdr:col>36</xdr:col>
      <xdr:colOff>165100</xdr:colOff>
      <xdr:row>31</xdr:row>
      <xdr:rowOff>97199</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31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88326</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403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40336</xdr:rowOff>
    </xdr:from>
    <xdr:to>
      <xdr:col>54</xdr:col>
      <xdr:colOff>189865</xdr:colOff>
      <xdr:row>57</xdr:row>
      <xdr:rowOff>117754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784286"/>
          <a:ext cx="1270" cy="1106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121581</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989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117754</xdr:rowOff>
    </xdr:from>
    <xdr:to>
      <xdr:col>55</xdr:col>
      <xdr:colOff>88900</xdr:colOff>
      <xdr:row>57</xdr:row>
      <xdr:rowOff>117754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98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158463</xdr:rowOff>
    </xdr:from>
    <xdr:ext cx="534377"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559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40336</xdr:rowOff>
    </xdr:from>
    <xdr:to>
      <xdr:col>55</xdr:col>
      <xdr:colOff>88900</xdr:colOff>
      <xdr:row>51</xdr:row>
      <xdr:rowOff>40336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784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124898</xdr:rowOff>
    </xdr:from>
    <xdr:to>
      <xdr:col>55</xdr:col>
      <xdr:colOff>0</xdr:colOff>
      <xdr:row>54</xdr:row>
      <xdr:rowOff>81864</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639300" y="9040298"/>
          <a:ext cx="838200" cy="299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52</xdr:row>
      <xdr:rowOff>121664</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0370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98787</xdr:rowOff>
    </xdr:from>
    <xdr:to>
      <xdr:col>55</xdr:col>
      <xdr:colOff>50800</xdr:colOff>
      <xdr:row>54</xdr:row>
      <xdr:rowOff>28937</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18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124898</xdr:rowOff>
    </xdr:from>
    <xdr:to>
      <xdr:col>50</xdr:col>
      <xdr:colOff>114300</xdr:colOff>
      <xdr:row>53</xdr:row>
      <xdr:rowOff>143167</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8750300" y="9040298"/>
          <a:ext cx="889000" cy="189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22416</xdr:rowOff>
    </xdr:from>
    <xdr:to>
      <xdr:col>50</xdr:col>
      <xdr:colOff>165100</xdr:colOff>
      <xdr:row>54</xdr:row>
      <xdr:rowOff>124016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280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115143</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373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143167</xdr:rowOff>
    </xdr:from>
    <xdr:to>
      <xdr:col>45</xdr:col>
      <xdr:colOff>177800</xdr:colOff>
      <xdr:row>54</xdr:row>
      <xdr:rowOff>58642</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7861300" y="9230017"/>
          <a:ext cx="889000" cy="86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102464</xdr:rowOff>
    </xdr:from>
    <xdr:to>
      <xdr:col>46</xdr:col>
      <xdr:colOff>38100</xdr:colOff>
      <xdr:row>55</xdr:row>
      <xdr:rowOff>32614</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36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23741</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453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86455</xdr:rowOff>
    </xdr:from>
    <xdr:to>
      <xdr:col>41</xdr:col>
      <xdr:colOff>50800</xdr:colOff>
      <xdr:row>54</xdr:row>
      <xdr:rowOff>58642</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a:off x="6972300" y="9173305"/>
          <a:ext cx="889000" cy="14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41618</xdr:rowOff>
    </xdr:from>
    <xdr:to>
      <xdr:col>41</xdr:col>
      <xdr:colOff>101600</xdr:colOff>
      <xdr:row>54</xdr:row>
      <xdr:rowOff>143218</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2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134345</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39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112408</xdr:rowOff>
    </xdr:from>
    <xdr:to>
      <xdr:col>36</xdr:col>
      <xdr:colOff>165100</xdr:colOff>
      <xdr:row>55</xdr:row>
      <xdr:rowOff>42558</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370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33685</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463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31064</xdr:rowOff>
    </xdr:from>
    <xdr:to>
      <xdr:col>55</xdr:col>
      <xdr:colOff>50800</xdr:colOff>
      <xdr:row>54</xdr:row>
      <xdr:rowOff>132664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28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9491</xdr:rowOff>
    </xdr:from>
    <xdr:ext cx="534377"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26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74098</xdr:rowOff>
    </xdr:from>
    <xdr:to>
      <xdr:col>50</xdr:col>
      <xdr:colOff>165100</xdr:colOff>
      <xdr:row>53</xdr:row>
      <xdr:rowOff>4248</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8989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20775</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876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92367</xdr:rowOff>
    </xdr:from>
    <xdr:to>
      <xdr:col>46</xdr:col>
      <xdr:colOff>38100</xdr:colOff>
      <xdr:row>54</xdr:row>
      <xdr:rowOff>22517</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17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52</xdr:row>
      <xdr:rowOff>39044</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8954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7842</xdr:rowOff>
    </xdr:from>
    <xdr:to>
      <xdr:col>41</xdr:col>
      <xdr:colOff>101600</xdr:colOff>
      <xdr:row>54</xdr:row>
      <xdr:rowOff>109442</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9266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125969</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9041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35655</xdr:rowOff>
    </xdr:from>
    <xdr:to>
      <xdr:col>36</xdr:col>
      <xdr:colOff>165100</xdr:colOff>
      <xdr:row>53</xdr:row>
      <xdr:rowOff>137255</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12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153782</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705111" y="8897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6014</xdr:rowOff>
    </xdr:from>
    <xdr:to>
      <xdr:col>54</xdr:col>
      <xdr:colOff>189865</xdr:colOff>
      <xdr:row>78</xdr:row>
      <xdr:rowOff>25674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07514"/>
          <a:ext cx="1270" cy="1391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29501</xdr:rowOff>
    </xdr:from>
    <xdr:ext cx="469744"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402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25674</xdr:rowOff>
    </xdr:from>
    <xdr:to>
      <xdr:col>55</xdr:col>
      <xdr:colOff>88900</xdr:colOff>
      <xdr:row>78</xdr:row>
      <xdr:rowOff>25674</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398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124141</xdr:rowOff>
    </xdr:from>
    <xdr:ext cx="534377"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78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6014</xdr:rowOff>
    </xdr:from>
    <xdr:to>
      <xdr:col>55</xdr:col>
      <xdr:colOff>88900</xdr:colOff>
      <xdr:row>70</xdr:row>
      <xdr:rowOff>6014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07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86985</xdr:rowOff>
    </xdr:from>
    <xdr:to>
      <xdr:col>55</xdr:col>
      <xdr:colOff>0</xdr:colOff>
      <xdr:row>74</xdr:row>
      <xdr:rowOff>46111</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2602835"/>
          <a:ext cx="838200" cy="130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16760</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2704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38333</xdr:rowOff>
    </xdr:from>
    <xdr:to>
      <xdr:col>55</xdr:col>
      <xdr:colOff>50800</xdr:colOff>
      <xdr:row>74</xdr:row>
      <xdr:rowOff>139933</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272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46111</xdr:rowOff>
    </xdr:from>
    <xdr:to>
      <xdr:col>50</xdr:col>
      <xdr:colOff>114300</xdr:colOff>
      <xdr:row>74</xdr:row>
      <xdr:rowOff>75784</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2733411"/>
          <a:ext cx="889000" cy="29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90683</xdr:rowOff>
    </xdr:from>
    <xdr:to>
      <xdr:col>50</xdr:col>
      <xdr:colOff>165100</xdr:colOff>
      <xdr:row>75</xdr:row>
      <xdr:rowOff>20833</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2777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11960</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287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131333</xdr:rowOff>
    </xdr:from>
    <xdr:to>
      <xdr:col>45</xdr:col>
      <xdr:colOff>177800</xdr:colOff>
      <xdr:row>74</xdr:row>
      <xdr:rowOff>75784</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7861300" y="12647183"/>
          <a:ext cx="889000" cy="115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151216</xdr:rowOff>
    </xdr:from>
    <xdr:to>
      <xdr:col>46</xdr:col>
      <xdr:colOff>38100</xdr:colOff>
      <xdr:row>75</xdr:row>
      <xdr:rowOff>81366</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283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72493</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2931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80127</xdr:rowOff>
    </xdr:from>
    <xdr:to>
      <xdr:col>41</xdr:col>
      <xdr:colOff>50800</xdr:colOff>
      <xdr:row>73</xdr:row>
      <xdr:rowOff>131333</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6972300" y="12595977"/>
          <a:ext cx="889000" cy="5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53513</xdr:rowOff>
    </xdr:from>
    <xdr:to>
      <xdr:col>41</xdr:col>
      <xdr:colOff>101600</xdr:colOff>
      <xdr:row>74</xdr:row>
      <xdr:rowOff>155113</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274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146240</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283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42037</xdr:rowOff>
    </xdr:from>
    <xdr:to>
      <xdr:col>36</xdr:col>
      <xdr:colOff>165100</xdr:colOff>
      <xdr:row>74</xdr:row>
      <xdr:rowOff>143637</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272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134764</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2822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36185</xdr:rowOff>
    </xdr:from>
    <xdr:to>
      <xdr:col>55</xdr:col>
      <xdr:colOff>50800</xdr:colOff>
      <xdr:row>73</xdr:row>
      <xdr:rowOff>137785</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255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59062</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2403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166761</xdr:rowOff>
    </xdr:from>
    <xdr:to>
      <xdr:col>50</xdr:col>
      <xdr:colOff>165100</xdr:colOff>
      <xdr:row>74</xdr:row>
      <xdr:rowOff>96911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268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113438</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2457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24984</xdr:rowOff>
    </xdr:from>
    <xdr:to>
      <xdr:col>46</xdr:col>
      <xdr:colOff>38100</xdr:colOff>
      <xdr:row>74</xdr:row>
      <xdr:rowOff>126584</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271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143111</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3111" y="12487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80533</xdr:rowOff>
    </xdr:from>
    <xdr:to>
      <xdr:col>41</xdr:col>
      <xdr:colOff>101600</xdr:colOff>
      <xdr:row>74</xdr:row>
      <xdr:rowOff>10683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2596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27210</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4111" y="12371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29327</xdr:rowOff>
    </xdr:from>
    <xdr:to>
      <xdr:col>36</xdr:col>
      <xdr:colOff>165100</xdr:colOff>
      <xdr:row>73</xdr:row>
      <xdr:rowOff>130927</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2545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71</xdr:row>
      <xdr:rowOff>147454</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5111" y="1232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139700</xdr:rowOff>
    </xdr:from>
    <xdr:to>
      <xdr:col>59</xdr:col>
      <xdr:colOff>50800</xdr:colOff>
      <xdr:row>99</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25400</xdr:rowOff>
    </xdr:from>
    <xdr:to>
      <xdr:col>59</xdr:col>
      <xdr:colOff>50800</xdr:colOff>
      <xdr:row>98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54627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82550</xdr:rowOff>
    </xdr:from>
    <xdr:to>
      <xdr:col>59</xdr:col>
      <xdr:colOff>50800</xdr:colOff>
      <xdr:row>96</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111777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25400</xdr:rowOff>
    </xdr:from>
    <xdr:to>
      <xdr:col>59</xdr:col>
      <xdr:colOff>50800</xdr:colOff>
      <xdr:row>93</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54627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90</xdr:row>
      <xdr:rowOff>111777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89</xdr:row>
      <xdr:rowOff>139700</xdr:rowOff>
    </xdr:from>
    <xdr:to>
      <xdr:col>59</xdr:col>
      <xdr:colOff>50800</xdr:colOff>
      <xdr:row>89</xdr:row>
      <xdr:rowOff>139700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88</xdr:row>
      <xdr:rowOff>168927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5" name="普通建設事業費 （ うち更新整備　）グラフ枠">
          <a:extLst>
            <a:ext uri="{FF2B5EF4-FFF2-40B4-BE49-F238E27FC236}">
              <a16:creationId xmlns:a16="http://schemas.microsoft.com/office/drawing/2014/main" id="{00000000-0008-0000-0600-0000D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46603</xdr:rowOff>
    </xdr:from>
    <xdr:to>
      <xdr:col>54</xdr:col>
      <xdr:colOff>189865</xdr:colOff>
      <xdr:row>98</xdr:row>
      <xdr:rowOff>102124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10475595" y="15477103"/>
          <a:ext cx="1270" cy="1427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105951</xdr:rowOff>
    </xdr:from>
    <xdr:ext cx="534377" cy="259045"/>
    <xdr:sp macro="" textlink="">
      <xdr:nvSpPr>
        <xdr:cNvPr id="467" name="普通建設事業費 （ うち更新整備　）最小値テキスト">
          <a:extLst>
            <a:ext uri="{FF2B5EF4-FFF2-40B4-BE49-F238E27FC236}">
              <a16:creationId xmlns:a16="http://schemas.microsoft.com/office/drawing/2014/main" id="{00000000-0008-0000-0600-0000D3010000}"/>
            </a:ext>
          </a:extLst>
        </xdr:cNvPr>
        <xdr:cNvSpPr txBox="1"/>
      </xdr:nvSpPr>
      <xdr:spPr>
        <a:xfrm>
          <a:off x="10528300" y="16908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102124</xdr:rowOff>
    </xdr:from>
    <xdr:to>
      <xdr:col>55</xdr:col>
      <xdr:colOff>88900</xdr:colOff>
      <xdr:row>98</xdr:row>
      <xdr:rowOff>102124</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6904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164730</xdr:rowOff>
    </xdr:from>
    <xdr:ext cx="534377" cy="259045"/>
    <xdr:sp macro="" textlink="">
      <xdr:nvSpPr>
        <xdr:cNvPr id="469" name="普通建設事業費 （ うち更新整備　）最大値テキスト">
          <a:extLst>
            <a:ext uri="{FF2B5EF4-FFF2-40B4-BE49-F238E27FC236}">
              <a16:creationId xmlns:a16="http://schemas.microsoft.com/office/drawing/2014/main" id="{00000000-0008-0000-0600-0000D5010000}"/>
            </a:ext>
          </a:extLst>
        </xdr:cNvPr>
        <xdr:cNvSpPr txBox="1"/>
      </xdr:nvSpPr>
      <xdr:spPr>
        <a:xfrm>
          <a:off x="10528300" y="15252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46603</xdr:rowOff>
    </xdr:from>
    <xdr:to>
      <xdr:col>55</xdr:col>
      <xdr:colOff>88900</xdr:colOff>
      <xdr:row>90</xdr:row>
      <xdr:rowOff>46603</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5477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138585</xdr:rowOff>
    </xdr:from>
    <xdr:to>
      <xdr:col>55</xdr:col>
      <xdr:colOff>0</xdr:colOff>
      <xdr:row>95</xdr:row>
      <xdr:rowOff>166990</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9639300" y="15911985"/>
          <a:ext cx="838200" cy="542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66857</xdr:rowOff>
    </xdr:from>
    <xdr:ext cx="534377" cy="259045"/>
    <xdr:sp macro="" textlink="">
      <xdr:nvSpPr>
        <xdr:cNvPr id="472" name="普通建設事業費 （ うち更新整備　）平均値テキスト">
          <a:extLst>
            <a:ext uri="{FF2B5EF4-FFF2-40B4-BE49-F238E27FC236}">
              <a16:creationId xmlns:a16="http://schemas.microsoft.com/office/drawing/2014/main" id="{00000000-0008-0000-0600-0000D8010000}"/>
            </a:ext>
          </a:extLst>
        </xdr:cNvPr>
        <xdr:cNvSpPr txBox="1"/>
      </xdr:nvSpPr>
      <xdr:spPr>
        <a:xfrm>
          <a:off x="10528300" y="16011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43980</xdr:rowOff>
    </xdr:from>
    <xdr:to>
      <xdr:col>55</xdr:col>
      <xdr:colOff>50800</xdr:colOff>
      <xdr:row>94</xdr:row>
      <xdr:rowOff>145580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10426700" y="161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138585</xdr:rowOff>
    </xdr:from>
    <xdr:to>
      <xdr:col>50</xdr:col>
      <xdr:colOff>114300</xdr:colOff>
      <xdr:row>94</xdr:row>
      <xdr:rowOff>51403</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8750300" y="15911985"/>
          <a:ext cx="889000" cy="25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157566</xdr:rowOff>
    </xdr:from>
    <xdr:to>
      <xdr:col>50</xdr:col>
      <xdr:colOff>165100</xdr:colOff>
      <xdr:row>95</xdr:row>
      <xdr:rowOff>87716</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9588500" y="1627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78843</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366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51403</xdr:rowOff>
    </xdr:from>
    <xdr:to>
      <xdr:col>45</xdr:col>
      <xdr:colOff>177800</xdr:colOff>
      <xdr:row>95</xdr:row>
      <xdr:rowOff>74921</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7861300" y="16167703"/>
          <a:ext cx="889000" cy="194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68354</xdr:rowOff>
    </xdr:from>
    <xdr:to>
      <xdr:col>46</xdr:col>
      <xdr:colOff>38100</xdr:colOff>
      <xdr:row>95</xdr:row>
      <xdr:rowOff>169954</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8699500" y="163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161081</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448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74921</xdr:rowOff>
    </xdr:from>
    <xdr:to>
      <xdr:col>41</xdr:col>
      <xdr:colOff>50800</xdr:colOff>
      <xdr:row>95</xdr:row>
      <xdr:rowOff>77091</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flipV="1">
          <a:off x="6972300" y="16362671"/>
          <a:ext cx="889000" cy="2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167966</xdr:rowOff>
    </xdr:from>
    <xdr:to>
      <xdr:col>41</xdr:col>
      <xdr:colOff>101600</xdr:colOff>
      <xdr:row>96</xdr:row>
      <xdr:rowOff>98116</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7810500" y="1645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89243</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54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16977</xdr:rowOff>
    </xdr:from>
    <xdr:to>
      <xdr:col>36</xdr:col>
      <xdr:colOff>165100</xdr:colOff>
      <xdr:row>96</xdr:row>
      <xdr:rowOff>118577</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6921500" y="1647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109704</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568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116190</xdr:rowOff>
    </xdr:from>
    <xdr:to>
      <xdr:col>55</xdr:col>
      <xdr:colOff>50800</xdr:colOff>
      <xdr:row>96</xdr:row>
      <xdr:rowOff>46340</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10426700" y="1640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94617</xdr:rowOff>
    </xdr:from>
    <xdr:ext cx="534377" cy="259045"/>
    <xdr:sp macro="" textlink="">
      <xdr:nvSpPr>
        <xdr:cNvPr id="491" name="普通建設事業費 （ うち更新整備　）該当値テキスト">
          <a:extLst>
            <a:ext uri="{FF2B5EF4-FFF2-40B4-BE49-F238E27FC236}">
              <a16:creationId xmlns:a16="http://schemas.microsoft.com/office/drawing/2014/main" id="{00000000-0008-0000-0600-0000EB010000}"/>
            </a:ext>
          </a:extLst>
        </xdr:cNvPr>
        <xdr:cNvSpPr txBox="1"/>
      </xdr:nvSpPr>
      <xdr:spPr>
        <a:xfrm>
          <a:off x="10528300" y="16382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87785</xdr:rowOff>
    </xdr:from>
    <xdr:to>
      <xdr:col>50</xdr:col>
      <xdr:colOff>165100</xdr:colOff>
      <xdr:row>93</xdr:row>
      <xdr:rowOff>17935</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9588500" y="1586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34462</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9372111" y="15636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603</xdr:rowOff>
    </xdr:from>
    <xdr:to>
      <xdr:col>46</xdr:col>
      <xdr:colOff>38100</xdr:colOff>
      <xdr:row>94</xdr:row>
      <xdr:rowOff>102203</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8699500" y="16116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118730</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8483111" y="15892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24121</xdr:rowOff>
    </xdr:from>
    <xdr:to>
      <xdr:col>41</xdr:col>
      <xdr:colOff>101600</xdr:colOff>
      <xdr:row>95</xdr:row>
      <xdr:rowOff>125721</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7810500" y="16311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142248</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7594111" y="16087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26291</xdr:rowOff>
    </xdr:from>
    <xdr:to>
      <xdr:col>36</xdr:col>
      <xdr:colOff>165100</xdr:colOff>
      <xdr:row>95</xdr:row>
      <xdr:rowOff>127891</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6921500" y="1631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144418</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6705111" y="1608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92727</xdr:rowOff>
    </xdr:from>
    <xdr:ext cx="46717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78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139509</xdr:rowOff>
    </xdr:from>
    <xdr:to>
      <xdr:col>85</xdr:col>
      <xdr:colOff>126364</xdr:colOff>
      <xdr:row>39</xdr:row>
      <xdr:rowOff>44450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6317595" y="5111559"/>
          <a:ext cx="1269" cy="1619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86186</xdr:rowOff>
    </xdr:from>
    <xdr:ext cx="469744" cy="259045"/>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6370300" y="4886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139509</xdr:rowOff>
    </xdr:from>
    <xdr:to>
      <xdr:col>86</xdr:col>
      <xdr:colOff>25400</xdr:colOff>
      <xdr:row>29</xdr:row>
      <xdr:rowOff>139509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5111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43117</xdr:rowOff>
    </xdr:from>
    <xdr:to>
      <xdr:col>85</xdr:col>
      <xdr:colOff>127000</xdr:colOff>
      <xdr:row>39</xdr:row>
      <xdr:rowOff>44450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5481300" y="6729667"/>
          <a:ext cx="8382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54436</xdr:rowOff>
    </xdr:from>
    <xdr:ext cx="378565" cy="25904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6370300" y="63980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31559</xdr:rowOff>
    </xdr:from>
    <xdr:to>
      <xdr:col>85</xdr:col>
      <xdr:colOff>177800</xdr:colOff>
      <xdr:row>38</xdr:row>
      <xdr:rowOff>133159</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6268700" y="654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43117</xdr:rowOff>
    </xdr:from>
    <xdr:to>
      <xdr:col>81</xdr:col>
      <xdr:colOff>50800</xdr:colOff>
      <xdr:row>39</xdr:row>
      <xdr:rowOff>43688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flipV="1">
          <a:off x="14592300" y="6729667"/>
          <a:ext cx="889000" cy="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160147</xdr:rowOff>
    </xdr:from>
    <xdr:to>
      <xdr:col>81</xdr:col>
      <xdr:colOff>101600</xdr:colOff>
      <xdr:row>38</xdr:row>
      <xdr:rowOff>90297</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5430500" y="6503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36</xdr:row>
      <xdr:rowOff>106824</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2017" y="6279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141795</xdr:rowOff>
    </xdr:from>
    <xdr:to>
      <xdr:col>76</xdr:col>
      <xdr:colOff>114300</xdr:colOff>
      <xdr:row>39</xdr:row>
      <xdr:rowOff>43688</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3703300" y="6656895"/>
          <a:ext cx="889000" cy="73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169672</xdr:rowOff>
    </xdr:from>
    <xdr:to>
      <xdr:col>76</xdr:col>
      <xdr:colOff>165100</xdr:colOff>
      <xdr:row>38</xdr:row>
      <xdr:rowOff>99822</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4541500" y="651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116349</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3017" y="6288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159131</xdr:rowOff>
    </xdr:from>
    <xdr:to>
      <xdr:col>71</xdr:col>
      <xdr:colOff>177800</xdr:colOff>
      <xdr:row>38</xdr:row>
      <xdr:rowOff>141795</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2814300" y="6502781"/>
          <a:ext cx="889000" cy="154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163005</xdr:rowOff>
    </xdr:from>
    <xdr:to>
      <xdr:col>72</xdr:col>
      <xdr:colOff>38100</xdr:colOff>
      <xdr:row>38</xdr:row>
      <xdr:rowOff>93155</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3652500" y="650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36</xdr:row>
      <xdr:rowOff>109681</xdr:rowOff>
    </xdr:from>
    <xdr:ext cx="378565"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514017" y="6281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81090</xdr:rowOff>
    </xdr:from>
    <xdr:to>
      <xdr:col>67</xdr:col>
      <xdr:colOff>101600</xdr:colOff>
      <xdr:row>38</xdr:row>
      <xdr:rowOff>11240</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2763500" y="642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27767</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579428" y="619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80027</xdr:rowOff>
    </xdr:from>
    <xdr:ext cx="249299" cy="25904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163767</xdr:rowOff>
    </xdr:from>
    <xdr:to>
      <xdr:col>81</xdr:col>
      <xdr:colOff>101600</xdr:colOff>
      <xdr:row>39</xdr:row>
      <xdr:rowOff>93917</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5430500" y="6678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85044</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5356650" y="67715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164338</xdr:rowOff>
    </xdr:from>
    <xdr:to>
      <xdr:col>76</xdr:col>
      <xdr:colOff>165100</xdr:colOff>
      <xdr:row>39</xdr:row>
      <xdr:rowOff>94488</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4541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85615</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67650" y="67721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90995</xdr:rowOff>
    </xdr:from>
    <xdr:to>
      <xdr:col>72</xdr:col>
      <xdr:colOff>38100</xdr:colOff>
      <xdr:row>39</xdr:row>
      <xdr:rowOff>21145</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3652500" y="660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12272</xdr:rowOff>
    </xdr:from>
    <xdr:ext cx="378565"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3514017" y="66988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108331</xdr:rowOff>
    </xdr:from>
    <xdr:to>
      <xdr:col>67</xdr:col>
      <xdr:colOff>101600</xdr:colOff>
      <xdr:row>38</xdr:row>
      <xdr:rowOff>38481</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2763500" y="645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29608</xdr:rowOff>
    </xdr:from>
    <xdr:ext cx="469744"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579428" y="6544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7150</xdr:rowOff>
    </xdr:from>
    <xdr:to>
      <xdr:col>85</xdr:col>
      <xdr:colOff>126364</xdr:colOff>
      <xdr:row>79</xdr:row>
      <xdr:rowOff>90856</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180100"/>
          <a:ext cx="1269" cy="14553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94683</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639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90856</xdr:rowOff>
    </xdr:from>
    <xdr:to>
      <xdr:col>86</xdr:col>
      <xdr:colOff>25400</xdr:colOff>
      <xdr:row>79</xdr:row>
      <xdr:rowOff>90856</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635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125277</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95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7150</xdr:rowOff>
    </xdr:from>
    <xdr:to>
      <xdr:col>86</xdr:col>
      <xdr:colOff>25400</xdr:colOff>
      <xdr:row>71</xdr:row>
      <xdr:rowOff>7150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18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40754</xdr:rowOff>
    </xdr:from>
    <xdr:to>
      <xdr:col>85</xdr:col>
      <xdr:colOff>127000</xdr:colOff>
      <xdr:row>77</xdr:row>
      <xdr:rowOff>97600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3242404"/>
          <a:ext cx="838200" cy="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52912</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7402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30035</xdr:rowOff>
    </xdr:from>
    <xdr:to>
      <xdr:col>85</xdr:col>
      <xdr:colOff>177800</xdr:colOff>
      <xdr:row>75</xdr:row>
      <xdr:rowOff>131635</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88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97600</xdr:rowOff>
    </xdr:from>
    <xdr:to>
      <xdr:col>81</xdr:col>
      <xdr:colOff>50800</xdr:colOff>
      <xdr:row>77</xdr:row>
      <xdr:rowOff>129070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4592300" y="13299250"/>
          <a:ext cx="889000" cy="31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166129</xdr:rowOff>
    </xdr:from>
    <xdr:to>
      <xdr:col>81</xdr:col>
      <xdr:colOff>101600</xdr:colOff>
      <xdr:row>75</xdr:row>
      <xdr:rowOff>96279</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5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112806</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2628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129070</xdr:rowOff>
    </xdr:from>
    <xdr:to>
      <xdr:col>76</xdr:col>
      <xdr:colOff>114300</xdr:colOff>
      <xdr:row>77</xdr:row>
      <xdr:rowOff>159398</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3330720"/>
          <a:ext cx="889000" cy="30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22949</xdr:rowOff>
    </xdr:from>
    <xdr:to>
      <xdr:col>76</xdr:col>
      <xdr:colOff>165100</xdr:colOff>
      <xdr:row>75</xdr:row>
      <xdr:rowOff>124549</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141076</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656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159398</xdr:rowOff>
    </xdr:from>
    <xdr:to>
      <xdr:col>71</xdr:col>
      <xdr:colOff>177800</xdr:colOff>
      <xdr:row>78</xdr:row>
      <xdr:rowOff>330</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flipV="1">
          <a:off x="12814300" y="13361048"/>
          <a:ext cx="889000" cy="12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168453</xdr:rowOff>
    </xdr:from>
    <xdr:to>
      <xdr:col>72</xdr:col>
      <xdr:colOff>38100</xdr:colOff>
      <xdr:row>75</xdr:row>
      <xdr:rowOff>98603</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5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115130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63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88595</xdr:rowOff>
    </xdr:from>
    <xdr:to>
      <xdr:col>67</xdr:col>
      <xdr:colOff>101600</xdr:colOff>
      <xdr:row>76</xdr:row>
      <xdr:rowOff>18746</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734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35272</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7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161404</xdr:rowOff>
    </xdr:from>
    <xdr:to>
      <xdr:col>85</xdr:col>
      <xdr:colOff>177800</xdr:colOff>
      <xdr:row>77</xdr:row>
      <xdr:rowOff>91554</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3191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139831</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317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46800</xdr:rowOff>
    </xdr:from>
    <xdr:to>
      <xdr:col>81</xdr:col>
      <xdr:colOff>101600</xdr:colOff>
      <xdr:row>77</xdr:row>
      <xdr:rowOff>148400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324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139527</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3341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78270</xdr:rowOff>
    </xdr:from>
    <xdr:to>
      <xdr:col>76</xdr:col>
      <xdr:colOff>165100</xdr:colOff>
      <xdr:row>78</xdr:row>
      <xdr:rowOff>8420</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32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170997</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3372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108598</xdr:rowOff>
    </xdr:from>
    <xdr:to>
      <xdr:col>72</xdr:col>
      <xdr:colOff>38100</xdr:colOff>
      <xdr:row>78</xdr:row>
      <xdr:rowOff>38748</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3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29875</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3402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120980</xdr:rowOff>
    </xdr:from>
    <xdr:to>
      <xdr:col>67</xdr:col>
      <xdr:colOff>101600</xdr:colOff>
      <xdr:row>78</xdr:row>
      <xdr:rowOff>51130</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32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42257</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3415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a:extLst>
            <a:ext uri="{FF2B5EF4-FFF2-40B4-BE49-F238E27FC236}">
              <a16:creationId xmlns:a16="http://schemas.microsoft.com/office/drawing/2014/main" id="{00000000-0008-0000-06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11136</xdr:rowOff>
    </xdr:from>
    <xdr:to>
      <xdr:col>85</xdr:col>
      <xdr:colOff>126364</xdr:colOff>
      <xdr:row>98</xdr:row>
      <xdr:rowOff>67690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6317595" y="15613086"/>
          <a:ext cx="1269" cy="1256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71517</xdr:rowOff>
    </xdr:from>
    <xdr:ext cx="469744" cy="259045"/>
    <xdr:sp macro="" textlink="">
      <xdr:nvSpPr>
        <xdr:cNvPr id="686" name="積立金最小値テキスト">
          <a:extLst>
            <a:ext uri="{FF2B5EF4-FFF2-40B4-BE49-F238E27FC236}">
              <a16:creationId xmlns:a16="http://schemas.microsoft.com/office/drawing/2014/main" id="{00000000-0008-0000-0600-0000AE020000}"/>
            </a:ext>
          </a:extLst>
        </xdr:cNvPr>
        <xdr:cNvSpPr txBox="1"/>
      </xdr:nvSpPr>
      <xdr:spPr>
        <a:xfrm>
          <a:off x="16370300" y="16873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67690</xdr:rowOff>
    </xdr:from>
    <xdr:to>
      <xdr:col>86</xdr:col>
      <xdr:colOff>25400</xdr:colOff>
      <xdr:row>98</xdr:row>
      <xdr:rowOff>67690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686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129263</xdr:rowOff>
    </xdr:from>
    <xdr:ext cx="534377" cy="259045"/>
    <xdr:sp macro="" textlink="">
      <xdr:nvSpPr>
        <xdr:cNvPr id="688" name="積立金最大値テキスト">
          <a:extLst>
            <a:ext uri="{FF2B5EF4-FFF2-40B4-BE49-F238E27FC236}">
              <a16:creationId xmlns:a16="http://schemas.microsoft.com/office/drawing/2014/main" id="{00000000-0008-0000-0600-0000B0020000}"/>
            </a:ext>
          </a:extLst>
        </xdr:cNvPr>
        <xdr:cNvSpPr txBox="1"/>
      </xdr:nvSpPr>
      <xdr:spPr>
        <a:xfrm>
          <a:off x="16370300" y="15388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11136</xdr:rowOff>
    </xdr:from>
    <xdr:to>
      <xdr:col>86</xdr:col>
      <xdr:colOff>25400</xdr:colOff>
      <xdr:row>91</xdr:row>
      <xdr:rowOff>11136</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5613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67690</xdr:rowOff>
    </xdr:from>
    <xdr:to>
      <xdr:col>85</xdr:col>
      <xdr:colOff>127000</xdr:colOff>
      <xdr:row>98</xdr:row>
      <xdr:rowOff>76698</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5481300" y="16869790"/>
          <a:ext cx="838200" cy="9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43152</xdr:rowOff>
    </xdr:from>
    <xdr:ext cx="469744" cy="259045"/>
    <xdr:sp macro="" textlink="">
      <xdr:nvSpPr>
        <xdr:cNvPr id="691" name="積立金平均値テキスト">
          <a:extLst>
            <a:ext uri="{FF2B5EF4-FFF2-40B4-BE49-F238E27FC236}">
              <a16:creationId xmlns:a16="http://schemas.microsoft.com/office/drawing/2014/main" id="{00000000-0008-0000-0600-0000B3020000}"/>
            </a:ext>
          </a:extLst>
        </xdr:cNvPr>
        <xdr:cNvSpPr txBox="1"/>
      </xdr:nvSpPr>
      <xdr:spPr>
        <a:xfrm>
          <a:off x="16370300" y="16330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20275</xdr:rowOff>
    </xdr:from>
    <xdr:to>
      <xdr:col>85</xdr:col>
      <xdr:colOff>177800</xdr:colOff>
      <xdr:row>96</xdr:row>
      <xdr:rowOff>121875</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6268700" y="1647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62433</xdr:rowOff>
    </xdr:from>
    <xdr:to>
      <xdr:col>81</xdr:col>
      <xdr:colOff>50800</xdr:colOff>
      <xdr:row>98</xdr:row>
      <xdr:rowOff>76698</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4592300" y="16864533"/>
          <a:ext cx="889000" cy="14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4821</xdr:rowOff>
    </xdr:from>
    <xdr:to>
      <xdr:col>81</xdr:col>
      <xdr:colOff>101600</xdr:colOff>
      <xdr:row>96</xdr:row>
      <xdr:rowOff>106421</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5430500" y="1646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94</xdr:row>
      <xdr:rowOff>122948</xdr:rowOff>
    </xdr:from>
    <xdr:ext cx="469744"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46428" y="16239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29287</xdr:rowOff>
    </xdr:from>
    <xdr:to>
      <xdr:col>76</xdr:col>
      <xdr:colOff>114300</xdr:colOff>
      <xdr:row>98</xdr:row>
      <xdr:rowOff>62433</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3703300" y="16831387"/>
          <a:ext cx="889000" cy="33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157846</xdr:rowOff>
    </xdr:from>
    <xdr:to>
      <xdr:col>76</xdr:col>
      <xdr:colOff>165100</xdr:colOff>
      <xdr:row>96</xdr:row>
      <xdr:rowOff>87996</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4541500" y="16445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104523</xdr:rowOff>
    </xdr:from>
    <xdr:ext cx="469744"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357428" y="16220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29287</xdr:rowOff>
    </xdr:from>
    <xdr:to>
      <xdr:col>71</xdr:col>
      <xdr:colOff>177800</xdr:colOff>
      <xdr:row>98</xdr:row>
      <xdr:rowOff>69794</xdr:rowOff>
    </xdr:to>
    <xdr:cxnSp macro="">
      <xdr:nvCxnSpPr>
        <xdr:cNvPr id="699" name="直線コネクタ 698">
          <a:extLst>
            <a:ext uri="{FF2B5EF4-FFF2-40B4-BE49-F238E27FC236}">
              <a16:creationId xmlns:a16="http://schemas.microsoft.com/office/drawing/2014/main" id="{00000000-0008-0000-0600-0000BB020000}"/>
            </a:ext>
          </a:extLst>
        </xdr:cNvPr>
        <xdr:cNvCxnSpPr/>
      </xdr:nvCxnSpPr>
      <xdr:spPr>
        <a:xfrm flipV="1">
          <a:off x="12814300" y="16831387"/>
          <a:ext cx="889000" cy="40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67915</xdr:rowOff>
    </xdr:from>
    <xdr:to>
      <xdr:col>72</xdr:col>
      <xdr:colOff>38100</xdr:colOff>
      <xdr:row>95</xdr:row>
      <xdr:rowOff>169515</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3652500" y="1635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14592</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130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79344</xdr:rowOff>
    </xdr:from>
    <xdr:to>
      <xdr:col>67</xdr:col>
      <xdr:colOff>101600</xdr:colOff>
      <xdr:row>98</xdr:row>
      <xdr:rowOff>9494</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2763500" y="16709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26021</xdr:rowOff>
    </xdr:from>
    <xdr:ext cx="469744"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79428" y="16485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16890</xdr:rowOff>
    </xdr:from>
    <xdr:to>
      <xdr:col>85</xdr:col>
      <xdr:colOff>177800</xdr:colOff>
      <xdr:row>98</xdr:row>
      <xdr:rowOff>118490</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6268700" y="1681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103267</xdr:rowOff>
    </xdr:from>
    <xdr:ext cx="469744" cy="259045"/>
    <xdr:sp macro="" textlink="">
      <xdr:nvSpPr>
        <xdr:cNvPr id="710" name="積立金該当値テキスト">
          <a:extLst>
            <a:ext uri="{FF2B5EF4-FFF2-40B4-BE49-F238E27FC236}">
              <a16:creationId xmlns:a16="http://schemas.microsoft.com/office/drawing/2014/main" id="{00000000-0008-0000-0600-0000C6020000}"/>
            </a:ext>
          </a:extLst>
        </xdr:cNvPr>
        <xdr:cNvSpPr txBox="1"/>
      </xdr:nvSpPr>
      <xdr:spPr>
        <a:xfrm>
          <a:off x="16370300" y="16733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25898</xdr:rowOff>
    </xdr:from>
    <xdr:to>
      <xdr:col>81</xdr:col>
      <xdr:colOff>101600</xdr:colOff>
      <xdr:row>98</xdr:row>
      <xdr:rowOff>127498</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5430500" y="1682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118625</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5246428" y="16920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11633</xdr:rowOff>
    </xdr:from>
    <xdr:to>
      <xdr:col>76</xdr:col>
      <xdr:colOff>165100</xdr:colOff>
      <xdr:row>98</xdr:row>
      <xdr:rowOff>113233</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4541500" y="1681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104360</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4357428" y="16906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149937</xdr:rowOff>
    </xdr:from>
    <xdr:to>
      <xdr:col>72</xdr:col>
      <xdr:colOff>38100</xdr:colOff>
      <xdr:row>98</xdr:row>
      <xdr:rowOff>80087</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3652500" y="1678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71214</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3468428" y="16873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18994</xdr:rowOff>
    </xdr:from>
    <xdr:to>
      <xdr:col>67</xdr:col>
      <xdr:colOff>101600</xdr:colOff>
      <xdr:row>98</xdr:row>
      <xdr:rowOff>120594</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2763500" y="1682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111721</xdr:rowOff>
    </xdr:from>
    <xdr:ext cx="469744"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2579428" y="1691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00000000-0008-0000-06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142901</xdr:rowOff>
    </xdr:from>
    <xdr:to>
      <xdr:col>116</xdr:col>
      <xdr:colOff>62864</xdr:colOff>
      <xdr:row>38</xdr:row>
      <xdr:rowOff>139700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2159595" y="5457851"/>
          <a:ext cx="1269" cy="1196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1" name="投資及び出資金最小値テキスト">
          <a:extLst>
            <a:ext uri="{FF2B5EF4-FFF2-40B4-BE49-F238E27FC236}">
              <a16:creationId xmlns:a16="http://schemas.microsoft.com/office/drawing/2014/main" id="{00000000-0008-0000-0600-0000E5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89578</xdr:rowOff>
    </xdr:from>
    <xdr:ext cx="469744" cy="259045"/>
    <xdr:sp macro="" textlink="">
      <xdr:nvSpPr>
        <xdr:cNvPr id="743" name="投資及び出資金最大値テキスト">
          <a:extLst>
            <a:ext uri="{FF2B5EF4-FFF2-40B4-BE49-F238E27FC236}">
              <a16:creationId xmlns:a16="http://schemas.microsoft.com/office/drawing/2014/main" id="{00000000-0008-0000-0600-0000E7020000}"/>
            </a:ext>
          </a:extLst>
        </xdr:cNvPr>
        <xdr:cNvSpPr txBox="1"/>
      </xdr:nvSpPr>
      <xdr:spPr>
        <a:xfrm>
          <a:off x="22212300" y="5233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142901</xdr:rowOff>
    </xdr:from>
    <xdr:to>
      <xdr:col>116</xdr:col>
      <xdr:colOff>152400</xdr:colOff>
      <xdr:row>31</xdr:row>
      <xdr:rowOff>142901</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545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100381</xdr:rowOff>
    </xdr:from>
    <xdr:to>
      <xdr:col>116</xdr:col>
      <xdr:colOff>63500</xdr:colOff>
      <xdr:row>36</xdr:row>
      <xdr:rowOff>155245</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1323300" y="6272581"/>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42968</xdr:rowOff>
    </xdr:from>
    <xdr:ext cx="469744" cy="259045"/>
    <xdr:sp macro="" textlink="">
      <xdr:nvSpPr>
        <xdr:cNvPr id="746" name="投資及び出資金平均値テキスト">
          <a:extLst>
            <a:ext uri="{FF2B5EF4-FFF2-40B4-BE49-F238E27FC236}">
              <a16:creationId xmlns:a16="http://schemas.microsoft.com/office/drawing/2014/main" id="{00000000-0008-0000-0600-0000EA020000}"/>
            </a:ext>
          </a:extLst>
        </xdr:cNvPr>
        <xdr:cNvSpPr txBox="1"/>
      </xdr:nvSpPr>
      <xdr:spPr>
        <a:xfrm>
          <a:off x="22212300" y="6043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20091</xdr:rowOff>
    </xdr:from>
    <xdr:to>
      <xdr:col>116</xdr:col>
      <xdr:colOff>114300</xdr:colOff>
      <xdr:row>36</xdr:row>
      <xdr:rowOff>121691</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2110700" y="619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100381</xdr:rowOff>
    </xdr:from>
    <xdr:to>
      <xdr:col>111</xdr:col>
      <xdr:colOff>177800</xdr:colOff>
      <xdr:row>36</xdr:row>
      <xdr:rowOff>131242</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0434300" y="6272581"/>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57124</xdr:rowOff>
    </xdr:from>
    <xdr:to>
      <xdr:col>112</xdr:col>
      <xdr:colOff>38100</xdr:colOff>
      <xdr:row>36</xdr:row>
      <xdr:rowOff>158724</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1272500" y="62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149851</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088428" y="632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118669</xdr:rowOff>
    </xdr:from>
    <xdr:to>
      <xdr:col>107</xdr:col>
      <xdr:colOff>50800</xdr:colOff>
      <xdr:row>36</xdr:row>
      <xdr:rowOff>131242</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9545300" y="6290869"/>
          <a:ext cx="8890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7290</xdr:rowOff>
    </xdr:from>
    <xdr:to>
      <xdr:col>107</xdr:col>
      <xdr:colOff>101600</xdr:colOff>
      <xdr:row>36</xdr:row>
      <xdr:rowOff>108890</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0383500" y="617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125417</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199428" y="5954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33</xdr:row>
      <xdr:rowOff>41173</xdr:rowOff>
    </xdr:from>
    <xdr:to>
      <xdr:col>102</xdr:col>
      <xdr:colOff>114300</xdr:colOff>
      <xdr:row>36</xdr:row>
      <xdr:rowOff>118669</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8656300" y="5699023"/>
          <a:ext cx="889000" cy="59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72898</xdr:rowOff>
    </xdr:from>
    <xdr:to>
      <xdr:col>102</xdr:col>
      <xdr:colOff>165100</xdr:colOff>
      <xdr:row>37</xdr:row>
      <xdr:rowOff>3048</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9494500" y="6245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165625</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10428" y="6337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9804</xdr:rowOff>
    </xdr:from>
    <xdr:to>
      <xdr:col>98</xdr:col>
      <xdr:colOff>38100</xdr:colOff>
      <xdr:row>36</xdr:row>
      <xdr:rowOff>111404</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8605500" y="6182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102531</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21428" y="6274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104445</xdr:rowOff>
    </xdr:from>
    <xdr:to>
      <xdr:col>116</xdr:col>
      <xdr:colOff>114300</xdr:colOff>
      <xdr:row>37</xdr:row>
      <xdr:rowOff>34595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2110700" y="627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82872</xdr:rowOff>
    </xdr:from>
    <xdr:ext cx="469744" cy="259045"/>
    <xdr:sp macro="" textlink="">
      <xdr:nvSpPr>
        <xdr:cNvPr id="765" name="投資及び出資金該当値テキスト">
          <a:extLst>
            <a:ext uri="{FF2B5EF4-FFF2-40B4-BE49-F238E27FC236}">
              <a16:creationId xmlns:a16="http://schemas.microsoft.com/office/drawing/2014/main" id="{00000000-0008-0000-0600-0000FD020000}"/>
            </a:ext>
          </a:extLst>
        </xdr:cNvPr>
        <xdr:cNvSpPr txBox="1"/>
      </xdr:nvSpPr>
      <xdr:spPr>
        <a:xfrm>
          <a:off x="22212300" y="6255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49581</xdr:rowOff>
    </xdr:from>
    <xdr:to>
      <xdr:col>112</xdr:col>
      <xdr:colOff>38100</xdr:colOff>
      <xdr:row>36</xdr:row>
      <xdr:rowOff>151181</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1272500" y="6221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167708</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088428" y="5997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80442</xdr:rowOff>
    </xdr:from>
    <xdr:to>
      <xdr:col>107</xdr:col>
      <xdr:colOff>101600</xdr:colOff>
      <xdr:row>37</xdr:row>
      <xdr:rowOff>10592</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0383500" y="6252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1719</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0199428" y="6345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67869</xdr:rowOff>
    </xdr:from>
    <xdr:to>
      <xdr:col>102</xdr:col>
      <xdr:colOff>165100</xdr:colOff>
      <xdr:row>36</xdr:row>
      <xdr:rowOff>169469</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9494500" y="6240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14546</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9310428" y="6015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32</xdr:row>
      <xdr:rowOff>161823</xdr:rowOff>
    </xdr:from>
    <xdr:to>
      <xdr:col>98</xdr:col>
      <xdr:colOff>38100</xdr:colOff>
      <xdr:row>33</xdr:row>
      <xdr:rowOff>91973</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8605500" y="5648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31</xdr:row>
      <xdr:rowOff>108500</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421428" y="5423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33782</xdr:rowOff>
    </xdr:from>
    <xdr:to>
      <xdr:col>116</xdr:col>
      <xdr:colOff>62864</xdr:colOff>
      <xdr:row>59</xdr:row>
      <xdr:rowOff>40767</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777732"/>
          <a:ext cx="1269" cy="1378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44594</xdr:rowOff>
    </xdr:from>
    <xdr:ext cx="378565"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1601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40767</xdr:rowOff>
    </xdr:from>
    <xdr:to>
      <xdr:col>116</xdr:col>
      <xdr:colOff>152400</xdr:colOff>
      <xdr:row>59</xdr:row>
      <xdr:rowOff>40767</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1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151909</xdr:rowOff>
    </xdr:from>
    <xdr:ext cx="599010"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552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33782</xdr:rowOff>
    </xdr:from>
    <xdr:to>
      <xdr:col>116</xdr:col>
      <xdr:colOff>152400</xdr:colOff>
      <xdr:row>51</xdr:row>
      <xdr:rowOff>33782</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77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52578</xdr:rowOff>
    </xdr:from>
    <xdr:to>
      <xdr:col>116</xdr:col>
      <xdr:colOff>63500</xdr:colOff>
      <xdr:row>58</xdr:row>
      <xdr:rowOff>53645</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1323300" y="9996678"/>
          <a:ext cx="8382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28884</xdr:rowOff>
    </xdr:from>
    <xdr:ext cx="534377"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630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6007</xdr:rowOff>
    </xdr:from>
    <xdr:to>
      <xdr:col>116</xdr:col>
      <xdr:colOff>114300</xdr:colOff>
      <xdr:row>57</xdr:row>
      <xdr:rowOff>107607</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77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50165</xdr:rowOff>
    </xdr:from>
    <xdr:to>
      <xdr:col>111</xdr:col>
      <xdr:colOff>177800</xdr:colOff>
      <xdr:row>58</xdr:row>
      <xdr:rowOff>52578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9994265"/>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150584</xdr:rowOff>
    </xdr:from>
    <xdr:to>
      <xdr:col>112</xdr:col>
      <xdr:colOff>38100</xdr:colOff>
      <xdr:row>57</xdr:row>
      <xdr:rowOff>80734</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75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55</xdr:row>
      <xdr:rowOff>97261</xdr:rowOff>
    </xdr:from>
    <xdr:ext cx="534377"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56111" y="9527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160071</xdr:rowOff>
    </xdr:from>
    <xdr:to>
      <xdr:col>107</xdr:col>
      <xdr:colOff>50800</xdr:colOff>
      <xdr:row>58</xdr:row>
      <xdr:rowOff>50165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9545300" y="9932721"/>
          <a:ext cx="889000" cy="61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91313</xdr:rowOff>
    </xdr:from>
    <xdr:to>
      <xdr:col>107</xdr:col>
      <xdr:colOff>101600</xdr:colOff>
      <xdr:row>57</xdr:row>
      <xdr:rowOff>21463</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6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37990</xdr:rowOff>
    </xdr:from>
    <xdr:ext cx="534377"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67111" y="946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95758</xdr:rowOff>
    </xdr:from>
    <xdr:to>
      <xdr:col>102</xdr:col>
      <xdr:colOff>114300</xdr:colOff>
      <xdr:row>57</xdr:row>
      <xdr:rowOff>160071</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9868408"/>
          <a:ext cx="889000" cy="6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9271</xdr:rowOff>
    </xdr:from>
    <xdr:to>
      <xdr:col>102</xdr:col>
      <xdr:colOff>165100</xdr:colOff>
      <xdr:row>56</xdr:row>
      <xdr:rowOff>110871</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61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54</xdr:row>
      <xdr:rowOff>127398</xdr:rowOff>
    </xdr:from>
    <xdr:ext cx="534377"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278111" y="9385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13691</xdr:rowOff>
    </xdr:from>
    <xdr:to>
      <xdr:col>98</xdr:col>
      <xdr:colOff>38100</xdr:colOff>
      <xdr:row>56</xdr:row>
      <xdr:rowOff>115291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61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54</xdr:row>
      <xdr:rowOff>131818</xdr:rowOff>
    </xdr:from>
    <xdr:ext cx="534377"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389111" y="9390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2845</xdr:rowOff>
    </xdr:from>
    <xdr:to>
      <xdr:col>116</xdr:col>
      <xdr:colOff>114300</xdr:colOff>
      <xdr:row>58</xdr:row>
      <xdr:rowOff>104445</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94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152722</xdr:rowOff>
    </xdr:from>
    <xdr:ext cx="534377"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92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1778</xdr:rowOff>
    </xdr:from>
    <xdr:to>
      <xdr:col>112</xdr:col>
      <xdr:colOff>38100</xdr:colOff>
      <xdr:row>58</xdr:row>
      <xdr:rowOff>103378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945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58</xdr:row>
      <xdr:rowOff>94505</xdr:rowOff>
    </xdr:from>
    <xdr:ext cx="534377"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56111" y="10038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170815</xdr:rowOff>
    </xdr:from>
    <xdr:to>
      <xdr:col>107</xdr:col>
      <xdr:colOff>101600</xdr:colOff>
      <xdr:row>58</xdr:row>
      <xdr:rowOff>100965</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94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58</xdr:row>
      <xdr:rowOff>92092</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67111" y="10036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109271</xdr:rowOff>
    </xdr:from>
    <xdr:to>
      <xdr:col>102</xdr:col>
      <xdr:colOff>165100</xdr:colOff>
      <xdr:row>58</xdr:row>
      <xdr:rowOff>39421</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881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58</xdr:row>
      <xdr:rowOff>30548</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278111" y="9974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44958</xdr:rowOff>
    </xdr:from>
    <xdr:to>
      <xdr:col>98</xdr:col>
      <xdr:colOff>38100</xdr:colOff>
      <xdr:row>57</xdr:row>
      <xdr:rowOff>146558</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81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57</xdr:row>
      <xdr:rowOff>137685</xdr:rowOff>
    </xdr:from>
    <xdr:ext cx="534377"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389111" y="9910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48908</xdr:rowOff>
    </xdr:from>
    <xdr:to>
      <xdr:col>116</xdr:col>
      <xdr:colOff>62864</xdr:colOff>
      <xdr:row>77</xdr:row>
      <xdr:rowOff>70320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050408"/>
          <a:ext cx="1269" cy="1221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74147</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27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70320</xdr:rowOff>
    </xdr:from>
    <xdr:to>
      <xdr:col>116</xdr:col>
      <xdr:colOff>152400</xdr:colOff>
      <xdr:row>77</xdr:row>
      <xdr:rowOff>70320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271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167035</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825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48908</xdr:rowOff>
    </xdr:from>
    <xdr:to>
      <xdr:col>116</xdr:col>
      <xdr:colOff>152400</xdr:colOff>
      <xdr:row>70</xdr:row>
      <xdr:rowOff>48908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050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29020</xdr:rowOff>
    </xdr:from>
    <xdr:to>
      <xdr:col>116</xdr:col>
      <xdr:colOff>63500</xdr:colOff>
      <xdr:row>77</xdr:row>
      <xdr:rowOff>70320</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3230670"/>
          <a:ext cx="838200" cy="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111206</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6270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88329</xdr:rowOff>
    </xdr:from>
    <xdr:to>
      <xdr:col>116</xdr:col>
      <xdr:colOff>114300</xdr:colOff>
      <xdr:row>75</xdr:row>
      <xdr:rowOff>18479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775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29020</xdr:rowOff>
    </xdr:from>
    <xdr:to>
      <xdr:col>111</xdr:col>
      <xdr:colOff>177800</xdr:colOff>
      <xdr:row>77</xdr:row>
      <xdr:rowOff>125413</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3230670"/>
          <a:ext cx="889000" cy="9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138849</xdr:rowOff>
    </xdr:from>
    <xdr:to>
      <xdr:col>112</xdr:col>
      <xdr:colOff>38100</xdr:colOff>
      <xdr:row>75</xdr:row>
      <xdr:rowOff>68999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826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85526</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601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125413</xdr:rowOff>
    </xdr:from>
    <xdr:to>
      <xdr:col>107</xdr:col>
      <xdr:colOff>50800</xdr:colOff>
      <xdr:row>77</xdr:row>
      <xdr:rowOff>165570</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3327063"/>
          <a:ext cx="889000" cy="4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3328</xdr:rowOff>
    </xdr:from>
    <xdr:to>
      <xdr:col>107</xdr:col>
      <xdr:colOff>101600</xdr:colOff>
      <xdr:row>75</xdr:row>
      <xdr:rowOff>104928</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862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121455</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63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165570</xdr:rowOff>
    </xdr:from>
    <xdr:to>
      <xdr:col>102</xdr:col>
      <xdr:colOff>114300</xdr:colOff>
      <xdr:row>78</xdr:row>
      <xdr:rowOff>10731</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3367220"/>
          <a:ext cx="889000" cy="16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27825</xdr:rowOff>
    </xdr:from>
    <xdr:to>
      <xdr:col>102</xdr:col>
      <xdr:colOff>165100</xdr:colOff>
      <xdr:row>75</xdr:row>
      <xdr:rowOff>129425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88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145952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661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68935</xdr:rowOff>
    </xdr:from>
    <xdr:to>
      <xdr:col>98</xdr:col>
      <xdr:colOff>38100</xdr:colOff>
      <xdr:row>75</xdr:row>
      <xdr:rowOff>170535</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2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15612</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702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19520</xdr:rowOff>
    </xdr:from>
    <xdr:to>
      <xdr:col>116</xdr:col>
      <xdr:colOff>114300</xdr:colOff>
      <xdr:row>77</xdr:row>
      <xdr:rowOff>121120</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322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105897</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3136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149670</xdr:rowOff>
    </xdr:from>
    <xdr:to>
      <xdr:col>112</xdr:col>
      <xdr:colOff>38100</xdr:colOff>
      <xdr:row>77</xdr:row>
      <xdr:rowOff>79820</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3179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70947</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3272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74613</xdr:rowOff>
    </xdr:from>
    <xdr:to>
      <xdr:col>107</xdr:col>
      <xdr:colOff>101600</xdr:colOff>
      <xdr:row>78</xdr:row>
      <xdr:rowOff>4763</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3276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167340</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336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114770</xdr:rowOff>
    </xdr:from>
    <xdr:to>
      <xdr:col>102</xdr:col>
      <xdr:colOff>165100</xdr:colOff>
      <xdr:row>78</xdr:row>
      <xdr:rowOff>44920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331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36047</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3409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131381</xdr:rowOff>
    </xdr:from>
    <xdr:to>
      <xdr:col>98</xdr:col>
      <xdr:colOff>38100</xdr:colOff>
      <xdr:row>78</xdr:row>
      <xdr:rowOff>61531</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333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52658</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3425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令和６年度の歳出決算総額は、住民一人当たり</a:t>
          </a:r>
          <a:r>
            <a:rPr kumimoji="1" lang="en-US" altLang="ja-JP" sz="1300">
              <a:latin typeface="ＭＳ Ｐゴシック" panose="020B0600070205080204" pitchFamily="50" charset="-128"/>
              <a:ea typeface="ＭＳ Ｐゴシック" panose="020B0600070205080204" pitchFamily="50" charset="-128"/>
            </a:rPr>
            <a:t>528</a:t>
          </a:r>
          <a:r>
            <a:rPr kumimoji="1" lang="ja-JP" altLang="en-US" sz="1300">
              <a:latin typeface="ＭＳ Ｐゴシック" panose="020B0600070205080204" pitchFamily="50" charset="-128"/>
              <a:ea typeface="ＭＳ Ｐゴシック" panose="020B0600070205080204" pitchFamily="50" charset="-128"/>
            </a:rPr>
            <a:t>千円となっている。令和６年度の主な構成項目である人件費及び扶助費、公債費について分析する。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人件費は、住民一人当たり</a:t>
          </a:r>
          <a:r>
            <a:rPr kumimoji="1" lang="en-US" altLang="ja-JP" sz="1300">
              <a:latin typeface="ＭＳ Ｐゴシック" panose="020B0600070205080204" pitchFamily="50" charset="-128"/>
              <a:ea typeface="ＭＳ Ｐゴシック" panose="020B0600070205080204" pitchFamily="50" charset="-128"/>
            </a:rPr>
            <a:t>107</a:t>
          </a:r>
          <a:r>
            <a:rPr kumimoji="1" lang="ja-JP" altLang="en-US" sz="1300">
              <a:latin typeface="ＭＳ Ｐゴシック" panose="020B0600070205080204" pitchFamily="50" charset="-128"/>
              <a:ea typeface="ＭＳ Ｐゴシック" panose="020B0600070205080204" pitchFamily="50" charset="-128"/>
            </a:rPr>
            <a:t>千円となっており、例月給の引き上げや定年退職者の増により増加した。</a:t>
          </a:r>
        </a:p>
        <a:p>
          <a:r>
            <a:rPr kumimoji="1" lang="ja-JP" altLang="en-US" sz="1300">
              <a:latin typeface="ＭＳ Ｐゴシック" panose="020B0600070205080204" pitchFamily="50" charset="-128"/>
              <a:ea typeface="ＭＳ Ｐゴシック" panose="020B0600070205080204" pitchFamily="50" charset="-128"/>
            </a:rPr>
            <a:t>扶助費は、住民一人当たり</a:t>
          </a:r>
          <a:r>
            <a:rPr kumimoji="1" lang="en-US" altLang="ja-JP" sz="1300">
              <a:latin typeface="ＭＳ Ｐゴシック" panose="020B0600070205080204" pitchFamily="50" charset="-128"/>
              <a:ea typeface="ＭＳ Ｐゴシック" panose="020B0600070205080204" pitchFamily="50" charset="-128"/>
            </a:rPr>
            <a:t>165</a:t>
          </a:r>
          <a:r>
            <a:rPr kumimoji="1" lang="ja-JP" altLang="en-US" sz="1300">
              <a:latin typeface="ＭＳ Ｐゴシック" panose="020B0600070205080204" pitchFamily="50" charset="-128"/>
              <a:ea typeface="ＭＳ Ｐゴシック" panose="020B0600070205080204" pitchFamily="50" charset="-128"/>
            </a:rPr>
            <a:t>千円となっており、児童手当扶助費の増や民間保育所運営費の増による児童福祉費の増等により増加した。</a:t>
          </a:r>
        </a:p>
        <a:p>
          <a:r>
            <a:rPr kumimoji="1" lang="ja-JP" altLang="en-US" sz="1300">
              <a:latin typeface="ＭＳ Ｐゴシック" panose="020B0600070205080204" pitchFamily="50" charset="-128"/>
              <a:ea typeface="ＭＳ Ｐゴシック" panose="020B0600070205080204" pitchFamily="50" charset="-128"/>
            </a:rPr>
            <a:t>公債費は、住民一人当たり</a:t>
          </a:r>
          <a:r>
            <a:rPr kumimoji="1" lang="en-US" altLang="ja-JP" sz="1300">
              <a:latin typeface="ＭＳ Ｐゴシック" panose="020B0600070205080204" pitchFamily="50" charset="-128"/>
              <a:ea typeface="ＭＳ Ｐゴシック" panose="020B0600070205080204" pitchFamily="50" charset="-128"/>
            </a:rPr>
            <a:t>49</a:t>
          </a:r>
          <a:r>
            <a:rPr kumimoji="1" lang="ja-JP" altLang="en-US" sz="1300">
              <a:latin typeface="ＭＳ Ｐゴシック" panose="020B0600070205080204" pitchFamily="50" charset="-128"/>
              <a:ea typeface="ＭＳ Ｐゴシック" panose="020B0600070205080204" pitchFamily="50" charset="-128"/>
            </a:rPr>
            <a:t>千円となっている。令和３年度以降は、公債償還元金の増により住民一人あたりの金額は毎年増加している。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なお、普通建設事業費（うち更新整備）については、令和６年度は、橘処理センター整備事業の整備完了による処理センター整備事業費の減等により減少した。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神奈川県川崎市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1,535,141
1,479,291
142.96
821,547,303
811,845,119
6,728,187
419,203,322
859,648,551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8.4
111.4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15603</xdr:rowOff>
    </xdr:from>
    <xdr:to>
      <xdr:col>24</xdr:col>
      <xdr:colOff>62865</xdr:colOff>
      <xdr:row>39</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30553"/>
          <a:ext cx="127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63517</xdr:rowOff>
    </xdr:from>
    <xdr:ext cx="378565"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750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59690</xdr:rowOff>
    </xdr:from>
    <xdr:to>
      <xdr:col>24</xdr:col>
      <xdr:colOff>152400</xdr:colOff>
      <xdr:row>39</xdr:row>
      <xdr:rowOff>59690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74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133730</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105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15603</xdr:rowOff>
    </xdr:from>
    <xdr:to>
      <xdr:col>24</xdr:col>
      <xdr:colOff>152400</xdr:colOff>
      <xdr:row>31</xdr:row>
      <xdr:rowOff>15603</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30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72753</xdr:rowOff>
    </xdr:from>
    <xdr:to>
      <xdr:col>24</xdr:col>
      <xdr:colOff>63500</xdr:colOff>
      <xdr:row>35</xdr:row>
      <xdr:rowOff>131536</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3797300" y="6073503"/>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121211</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1219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142784</xdr:rowOff>
    </xdr:from>
    <xdr:to>
      <xdr:col>24</xdr:col>
      <xdr:colOff>114300</xdr:colOff>
      <xdr:row>36</xdr:row>
      <xdr:rowOff>72934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4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72753</xdr:rowOff>
    </xdr:from>
    <xdr:to>
      <xdr:col>19</xdr:col>
      <xdr:colOff>177800</xdr:colOff>
      <xdr:row>36</xdr:row>
      <xdr:rowOff>67854</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073503"/>
          <a:ext cx="889000" cy="166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160746</xdr:rowOff>
    </xdr:from>
    <xdr:to>
      <xdr:col>20</xdr:col>
      <xdr:colOff>38100</xdr:colOff>
      <xdr:row>36</xdr:row>
      <xdr:rowOff>90896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161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82023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254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62956</xdr:rowOff>
    </xdr:from>
    <xdr:to>
      <xdr:col>15</xdr:col>
      <xdr:colOff>50800</xdr:colOff>
      <xdr:row>36</xdr:row>
      <xdr:rowOff>67854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2019300" y="6235156"/>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12156</xdr:rowOff>
    </xdr:from>
    <xdr:to>
      <xdr:col>15</xdr:col>
      <xdr:colOff>101600</xdr:colOff>
      <xdr:row>36</xdr:row>
      <xdr:rowOff>113756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18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130283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959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62956</xdr:rowOff>
    </xdr:from>
    <xdr:to>
      <xdr:col>10</xdr:col>
      <xdr:colOff>114300</xdr:colOff>
      <xdr:row>36</xdr:row>
      <xdr:rowOff>80917</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6235156"/>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23586</xdr:rowOff>
    </xdr:from>
    <xdr:to>
      <xdr:col>10</xdr:col>
      <xdr:colOff>165100</xdr:colOff>
      <xdr:row>36</xdr:row>
      <xdr:rowOff>125186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19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116313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288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31750</xdr:rowOff>
    </xdr:from>
    <xdr:to>
      <xdr:col>6</xdr:col>
      <xdr:colOff>38100</xdr:colOff>
      <xdr:row>36</xdr:row>
      <xdr:rowOff>133350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124477</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296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80736</xdr:rowOff>
    </xdr:from>
    <xdr:to>
      <xdr:col>24</xdr:col>
      <xdr:colOff>114300</xdr:colOff>
      <xdr:row>36</xdr:row>
      <xdr:rowOff>10886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08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103613</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932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21953</xdr:rowOff>
    </xdr:from>
    <xdr:to>
      <xdr:col>20</xdr:col>
      <xdr:colOff>38100</xdr:colOff>
      <xdr:row>35</xdr:row>
      <xdr:rowOff>123553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02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140080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797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17054</xdr:rowOff>
    </xdr:from>
    <xdr:to>
      <xdr:col>15</xdr:col>
      <xdr:colOff>101600</xdr:colOff>
      <xdr:row>36</xdr:row>
      <xdr:rowOff>118654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189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109781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281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12156</xdr:rowOff>
    </xdr:from>
    <xdr:to>
      <xdr:col>10</xdr:col>
      <xdr:colOff>165100</xdr:colOff>
      <xdr:row>36</xdr:row>
      <xdr:rowOff>113756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18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130283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959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30117</xdr:rowOff>
    </xdr:from>
    <xdr:to>
      <xdr:col>6</xdr:col>
      <xdr:colOff>38100</xdr:colOff>
      <xdr:row>36</xdr:row>
      <xdr:rowOff>131717</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202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148244</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977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55</xdr:row>
      <xdr:rowOff>103899</xdr:rowOff>
    </xdr:from>
    <xdr:to>
      <xdr:col>24</xdr:col>
      <xdr:colOff>62865</xdr:colOff>
      <xdr:row>59</xdr:row>
      <xdr:rowOff>31090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9533649"/>
          <a:ext cx="1270" cy="61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34917</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15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31090</xdr:rowOff>
    </xdr:from>
    <xdr:to>
      <xdr:col>24</xdr:col>
      <xdr:colOff>152400</xdr:colOff>
      <xdr:row>59</xdr:row>
      <xdr:rowOff>31090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146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50576</xdr:rowOff>
    </xdr:from>
    <xdr:ext cx="534377"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9308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79,319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55</xdr:row>
      <xdr:rowOff>103899</xdr:rowOff>
    </xdr:from>
    <xdr:to>
      <xdr:col>24</xdr:col>
      <xdr:colOff>152400</xdr:colOff>
      <xdr:row>55</xdr:row>
      <xdr:rowOff>103899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9533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6134</xdr:rowOff>
    </xdr:from>
    <xdr:to>
      <xdr:col>24</xdr:col>
      <xdr:colOff>63500</xdr:colOff>
      <xdr:row>58</xdr:row>
      <xdr:rowOff>132512</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3797300" y="9950234"/>
          <a:ext cx="838200" cy="126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39641</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812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16764</xdr:rowOff>
    </xdr:from>
    <xdr:to>
      <xdr:col>24</xdr:col>
      <xdr:colOff>114300</xdr:colOff>
      <xdr:row>58</xdr:row>
      <xdr:rowOff>118364</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960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6134</xdr:rowOff>
    </xdr:from>
    <xdr:to>
      <xdr:col>19</xdr:col>
      <xdr:colOff>177800</xdr:colOff>
      <xdr:row>58</xdr:row>
      <xdr:rowOff>83134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908300" y="9950234"/>
          <a:ext cx="889000" cy="7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51956</xdr:rowOff>
    </xdr:from>
    <xdr:to>
      <xdr:col>20</xdr:col>
      <xdr:colOff>38100</xdr:colOff>
      <xdr:row>58</xdr:row>
      <xdr:rowOff>153556</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99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144683</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1008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83134</xdr:rowOff>
    </xdr:from>
    <xdr:to>
      <xdr:col>15</xdr:col>
      <xdr:colOff>50800</xdr:colOff>
      <xdr:row>58</xdr:row>
      <xdr:rowOff>145466</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2019300" y="10027234"/>
          <a:ext cx="889000" cy="62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50050</xdr:rowOff>
    </xdr:from>
    <xdr:to>
      <xdr:col>15</xdr:col>
      <xdr:colOff>101600</xdr:colOff>
      <xdr:row>58</xdr:row>
      <xdr:rowOff>151650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99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142777</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1008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100394</xdr:rowOff>
    </xdr:from>
    <xdr:to>
      <xdr:col>10</xdr:col>
      <xdr:colOff>114300</xdr:colOff>
      <xdr:row>58</xdr:row>
      <xdr:rowOff>145466</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844344"/>
          <a:ext cx="889000" cy="1245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27254</xdr:rowOff>
    </xdr:from>
    <xdr:to>
      <xdr:col>10</xdr:col>
      <xdr:colOff>165100</xdr:colOff>
      <xdr:row>58</xdr:row>
      <xdr:rowOff>128854</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97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145381</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974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63462</xdr:rowOff>
    </xdr:from>
    <xdr:to>
      <xdr:col>6</xdr:col>
      <xdr:colOff>38100</xdr:colOff>
      <xdr:row>51</xdr:row>
      <xdr:rowOff>165062</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8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156189</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900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81712</xdr:rowOff>
    </xdr:from>
    <xdr:to>
      <xdr:col>24</xdr:col>
      <xdr:colOff>114300</xdr:colOff>
      <xdr:row>59</xdr:row>
      <xdr:rowOff>11862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1002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168089</xdr:rowOff>
    </xdr:from>
    <xdr:ext cx="534377"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940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126784</xdr:rowOff>
    </xdr:from>
    <xdr:to>
      <xdr:col>20</xdr:col>
      <xdr:colOff>38100</xdr:colOff>
      <xdr:row>58</xdr:row>
      <xdr:rowOff>56934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9899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73461</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9674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32334</xdr:rowOff>
    </xdr:from>
    <xdr:to>
      <xdr:col>15</xdr:col>
      <xdr:colOff>101600</xdr:colOff>
      <xdr:row>58</xdr:row>
      <xdr:rowOff>133934</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976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150461</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9751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94666</xdr:rowOff>
    </xdr:from>
    <xdr:to>
      <xdr:col>10</xdr:col>
      <xdr:colOff>165100</xdr:colOff>
      <xdr:row>59</xdr:row>
      <xdr:rowOff>24816</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10038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15943</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1013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49594</xdr:rowOff>
    </xdr:from>
    <xdr:to>
      <xdr:col>6</xdr:col>
      <xdr:colOff>38100</xdr:colOff>
      <xdr:row>51</xdr:row>
      <xdr:rowOff>151194</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7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167721</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568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114493</xdr:rowOff>
    </xdr:from>
    <xdr:to>
      <xdr:col>24</xdr:col>
      <xdr:colOff>62865</xdr:colOff>
      <xdr:row>77</xdr:row>
      <xdr:rowOff>163863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115993"/>
          <a:ext cx="1270" cy="1249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167690</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36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163863</xdr:rowOff>
    </xdr:from>
    <xdr:to>
      <xdr:col>24</xdr:col>
      <xdr:colOff>152400</xdr:colOff>
      <xdr:row>77</xdr:row>
      <xdr:rowOff>163863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365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61170</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1891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343,308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114493</xdr:rowOff>
    </xdr:from>
    <xdr:to>
      <xdr:col>24</xdr:col>
      <xdr:colOff>152400</xdr:colOff>
      <xdr:row>70</xdr:row>
      <xdr:rowOff>114493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115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83130</xdr:rowOff>
    </xdr:from>
    <xdr:to>
      <xdr:col>24</xdr:col>
      <xdr:colOff>63500</xdr:colOff>
      <xdr:row>76</xdr:row>
      <xdr:rowOff>133962</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3797300" y="13113330"/>
          <a:ext cx="838200" cy="50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147484</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6633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124607</xdr:rowOff>
    </xdr:from>
    <xdr:to>
      <xdr:col>24</xdr:col>
      <xdr:colOff>114300</xdr:colOff>
      <xdr:row>75</xdr:row>
      <xdr:rowOff>54757</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811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133962</xdr:rowOff>
    </xdr:from>
    <xdr:to>
      <xdr:col>19</xdr:col>
      <xdr:colOff>177800</xdr:colOff>
      <xdr:row>76</xdr:row>
      <xdr:rowOff>135311</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908300" y="13164162"/>
          <a:ext cx="889000" cy="1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45169</xdr:rowOff>
    </xdr:from>
    <xdr:to>
      <xdr:col>20</xdr:col>
      <xdr:colOff>38100</xdr:colOff>
      <xdr:row>75</xdr:row>
      <xdr:rowOff>146769</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90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163296</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679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135311</xdr:rowOff>
    </xdr:from>
    <xdr:to>
      <xdr:col>15</xdr:col>
      <xdr:colOff>50800</xdr:colOff>
      <xdr:row>77</xdr:row>
      <xdr:rowOff>12636</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2019300" y="13165511"/>
          <a:ext cx="889000" cy="48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122961</xdr:rowOff>
    </xdr:from>
    <xdr:to>
      <xdr:col>15</xdr:col>
      <xdr:colOff>101600</xdr:colOff>
      <xdr:row>76</xdr:row>
      <xdr:rowOff>53111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298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69638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75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12636</xdr:rowOff>
    </xdr:from>
    <xdr:to>
      <xdr:col>10</xdr:col>
      <xdr:colOff>114300</xdr:colOff>
      <xdr:row>77</xdr:row>
      <xdr:rowOff>144264</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3214286"/>
          <a:ext cx="889000" cy="13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101290</xdr:rowOff>
    </xdr:from>
    <xdr:to>
      <xdr:col>10</xdr:col>
      <xdr:colOff>165100</xdr:colOff>
      <xdr:row>76</xdr:row>
      <xdr:rowOff>31440</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296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47967</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273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130727</xdr:rowOff>
    </xdr:from>
    <xdr:to>
      <xdr:col>6</xdr:col>
      <xdr:colOff>38100</xdr:colOff>
      <xdr:row>77</xdr:row>
      <xdr:rowOff>60877</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16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77403</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2936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32330</xdr:rowOff>
    </xdr:from>
    <xdr:to>
      <xdr:col>24</xdr:col>
      <xdr:colOff>114300</xdr:colOff>
      <xdr:row>76</xdr:row>
      <xdr:rowOff>133930</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306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10757</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3040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83162</xdr:rowOff>
    </xdr:from>
    <xdr:to>
      <xdr:col>20</xdr:col>
      <xdr:colOff>38100</xdr:colOff>
      <xdr:row>77</xdr:row>
      <xdr:rowOff>13312</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3113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4439</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3206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84511</xdr:rowOff>
    </xdr:from>
    <xdr:to>
      <xdr:col>15</xdr:col>
      <xdr:colOff>101600</xdr:colOff>
      <xdr:row>77</xdr:row>
      <xdr:rowOff>14661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3114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5788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3207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133286</xdr:rowOff>
    </xdr:from>
    <xdr:to>
      <xdr:col>10</xdr:col>
      <xdr:colOff>165100</xdr:colOff>
      <xdr:row>77</xdr:row>
      <xdr:rowOff>63436</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316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54563</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3256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93464</xdr:rowOff>
    </xdr:from>
    <xdr:to>
      <xdr:col>6</xdr:col>
      <xdr:colOff>38100</xdr:colOff>
      <xdr:row>78</xdr:row>
      <xdr:rowOff>23614</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29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14741</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3387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160235</xdr:rowOff>
    </xdr:from>
    <xdr:to>
      <xdr:col>24</xdr:col>
      <xdr:colOff>62865</xdr:colOff>
      <xdr:row>98</xdr:row>
      <xdr:rowOff>83807</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762185"/>
          <a:ext cx="1270" cy="1123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87634</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88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83807</xdr:rowOff>
    </xdr:from>
    <xdr:to>
      <xdr:col>24</xdr:col>
      <xdr:colOff>152400</xdr:colOff>
      <xdr:row>98</xdr:row>
      <xdr:rowOff>83807</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885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106912</xdr:rowOff>
    </xdr:from>
    <xdr:ext cx="534377"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53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62,961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160235</xdr:rowOff>
    </xdr:from>
    <xdr:to>
      <xdr:col>24</xdr:col>
      <xdr:colOff>152400</xdr:colOff>
      <xdr:row>91</xdr:row>
      <xdr:rowOff>160235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762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135928</xdr:rowOff>
    </xdr:from>
    <xdr:to>
      <xdr:col>24</xdr:col>
      <xdr:colOff>63500</xdr:colOff>
      <xdr:row>95</xdr:row>
      <xdr:rowOff>35116</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5909328"/>
          <a:ext cx="838200" cy="413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113352</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4011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134925</xdr:rowOff>
    </xdr:from>
    <xdr:to>
      <xdr:col>24</xdr:col>
      <xdr:colOff>114300</xdr:colOff>
      <xdr:row>96</xdr:row>
      <xdr:rowOff>65075</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42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146520</xdr:rowOff>
    </xdr:from>
    <xdr:to>
      <xdr:col>19</xdr:col>
      <xdr:colOff>177800</xdr:colOff>
      <xdr:row>92</xdr:row>
      <xdr:rowOff>135928</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5748470"/>
          <a:ext cx="889000" cy="160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107226</xdr:rowOff>
    </xdr:from>
    <xdr:to>
      <xdr:col>20</xdr:col>
      <xdr:colOff>38100</xdr:colOff>
      <xdr:row>96</xdr:row>
      <xdr:rowOff>37376</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39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28503</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487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91</xdr:row>
      <xdr:rowOff>114478</xdr:rowOff>
    </xdr:from>
    <xdr:to>
      <xdr:col>15</xdr:col>
      <xdr:colOff>50800</xdr:colOff>
      <xdr:row>91</xdr:row>
      <xdr:rowOff>146520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2019300" y="15716428"/>
          <a:ext cx="889000" cy="3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68783</xdr:rowOff>
    </xdr:from>
    <xdr:to>
      <xdr:col>15</xdr:col>
      <xdr:colOff>101600</xdr:colOff>
      <xdr:row>93</xdr:row>
      <xdr:rowOff>170383</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013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161510</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106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114478</xdr:rowOff>
    </xdr:from>
    <xdr:to>
      <xdr:col>10</xdr:col>
      <xdr:colOff>114300</xdr:colOff>
      <xdr:row>95</xdr:row>
      <xdr:rowOff>158598</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5716428"/>
          <a:ext cx="889000" cy="729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124904</xdr:rowOff>
    </xdr:from>
    <xdr:to>
      <xdr:col>10</xdr:col>
      <xdr:colOff>165100</xdr:colOff>
      <xdr:row>94</xdr:row>
      <xdr:rowOff>55054</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06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46181</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162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36322</xdr:rowOff>
    </xdr:from>
    <xdr:to>
      <xdr:col>6</xdr:col>
      <xdr:colOff>38100</xdr:colOff>
      <xdr:row>97</xdr:row>
      <xdr:rowOff>137922</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66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129049</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59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155766</xdr:rowOff>
    </xdr:from>
    <xdr:to>
      <xdr:col>24</xdr:col>
      <xdr:colOff>114300</xdr:colOff>
      <xdr:row>95</xdr:row>
      <xdr:rowOff>85916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27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7193</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123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85128</xdr:rowOff>
    </xdr:from>
    <xdr:to>
      <xdr:col>20</xdr:col>
      <xdr:colOff>38100</xdr:colOff>
      <xdr:row>93</xdr:row>
      <xdr:rowOff>15278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585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91</xdr:row>
      <xdr:rowOff>31805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5633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95720</xdr:rowOff>
    </xdr:from>
    <xdr:to>
      <xdr:col>15</xdr:col>
      <xdr:colOff>101600</xdr:colOff>
      <xdr:row>92</xdr:row>
      <xdr:rowOff>25870</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569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90</xdr:row>
      <xdr:rowOff>42397</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5472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63678</xdr:rowOff>
    </xdr:from>
    <xdr:to>
      <xdr:col>10</xdr:col>
      <xdr:colOff>165100</xdr:colOff>
      <xdr:row>91</xdr:row>
      <xdr:rowOff>165278</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566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90</xdr:row>
      <xdr:rowOff>10355</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5440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107798</xdr:rowOff>
    </xdr:from>
    <xdr:to>
      <xdr:col>6</xdr:col>
      <xdr:colOff>38100</xdr:colOff>
      <xdr:row>96</xdr:row>
      <xdr:rowOff>37948</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395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54475</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6170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144434</xdr:rowOff>
    </xdr:from>
    <xdr:ext cx="37702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226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34</xdr:row>
      <xdr:rowOff>160763</xdr:rowOff>
    </xdr:from>
    <xdr:ext cx="37702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226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5641</xdr:rowOff>
    </xdr:from>
    <xdr:ext cx="377026"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226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8527</xdr:rowOff>
    </xdr:from>
    <xdr:to>
      <xdr:col>54</xdr:col>
      <xdr:colOff>189865</xdr:colOff>
      <xdr:row>39</xdr:row>
      <xdr:rowOff>77107</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323477"/>
          <a:ext cx="127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80934</xdr:rowOff>
    </xdr:from>
    <xdr:ext cx="313932"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674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77107</xdr:rowOff>
    </xdr:from>
    <xdr:to>
      <xdr:col>55</xdr:col>
      <xdr:colOff>88900</xdr:colOff>
      <xdr:row>39</xdr:row>
      <xdr:rowOff>77107</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63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126654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9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8527</xdr:rowOff>
    </xdr:from>
    <xdr:to>
      <xdr:col>55</xdr:col>
      <xdr:colOff>88900</xdr:colOff>
      <xdr:row>31</xdr:row>
      <xdr:rowOff>8527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32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127726</xdr:rowOff>
    </xdr:from>
    <xdr:to>
      <xdr:col>55</xdr:col>
      <xdr:colOff>0</xdr:colOff>
      <xdr:row>36</xdr:row>
      <xdr:rowOff>138611</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9639300" y="6299926"/>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168564</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3407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18687</xdr:rowOff>
    </xdr:from>
    <xdr:to>
      <xdr:col>55</xdr:col>
      <xdr:colOff>50800</xdr:colOff>
      <xdr:row>37</xdr:row>
      <xdr:rowOff>120287</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36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107043</xdr:rowOff>
    </xdr:from>
    <xdr:to>
      <xdr:col>50</xdr:col>
      <xdr:colOff>114300</xdr:colOff>
      <xdr:row>36</xdr:row>
      <xdr:rowOff>127726</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8750300" y="627924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31750</xdr:rowOff>
    </xdr:from>
    <xdr:to>
      <xdr:col>50</xdr:col>
      <xdr:colOff>165100</xdr:colOff>
      <xdr:row>37</xdr:row>
      <xdr:rowOff>133350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124477</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468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1451</xdr:rowOff>
    </xdr:from>
    <xdr:to>
      <xdr:col>45</xdr:col>
      <xdr:colOff>177800</xdr:colOff>
      <xdr:row>36</xdr:row>
      <xdr:rowOff>107043</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7861300" y="6173651"/>
          <a:ext cx="889000" cy="10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1270</xdr:rowOff>
    </xdr:from>
    <xdr:to>
      <xdr:col>46</xdr:col>
      <xdr:colOff>38100</xdr:colOff>
      <xdr:row>37</xdr:row>
      <xdr:rowOff>102870</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34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93997</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437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1451</xdr:rowOff>
    </xdr:from>
    <xdr:to>
      <xdr:col>41</xdr:col>
      <xdr:colOff>50800</xdr:colOff>
      <xdr:row>36</xdr:row>
      <xdr:rowOff>120106</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173651"/>
          <a:ext cx="889000" cy="118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129177</xdr:rowOff>
    </xdr:from>
    <xdr:to>
      <xdr:col>41</xdr:col>
      <xdr:colOff>101600</xdr:colOff>
      <xdr:row>37</xdr:row>
      <xdr:rowOff>59327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3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50454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3941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110672</xdr:rowOff>
    </xdr:from>
    <xdr:to>
      <xdr:col>36</xdr:col>
      <xdr:colOff>165100</xdr:colOff>
      <xdr:row>37</xdr:row>
      <xdr:rowOff>40822</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28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31949</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63755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87811</xdr:rowOff>
    </xdr:from>
    <xdr:to>
      <xdr:col>55</xdr:col>
      <xdr:colOff>50800</xdr:colOff>
      <xdr:row>37</xdr:row>
      <xdr:rowOff>17961</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2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110688</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1114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76926</xdr:rowOff>
    </xdr:from>
    <xdr:to>
      <xdr:col>50</xdr:col>
      <xdr:colOff>165100</xdr:colOff>
      <xdr:row>37</xdr:row>
      <xdr:rowOff>7076</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24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23603</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6024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56243</xdr:rowOff>
    </xdr:from>
    <xdr:to>
      <xdr:col>46</xdr:col>
      <xdr:colOff>38100</xdr:colOff>
      <xdr:row>36</xdr:row>
      <xdr:rowOff>157843</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228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2920</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0036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122101</xdr:rowOff>
    </xdr:from>
    <xdr:to>
      <xdr:col>41</xdr:col>
      <xdr:colOff>101600</xdr:colOff>
      <xdr:row>36</xdr:row>
      <xdr:rowOff>52251</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12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34</xdr:row>
      <xdr:rowOff>68778</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58980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69306</xdr:rowOff>
    </xdr:from>
    <xdr:to>
      <xdr:col>36</xdr:col>
      <xdr:colOff>165100</xdr:colOff>
      <xdr:row>36</xdr:row>
      <xdr:rowOff>170906</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241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15983</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60167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97663</xdr:rowOff>
    </xdr:from>
    <xdr:to>
      <xdr:col>54</xdr:col>
      <xdr:colOff>189865</xdr:colOff>
      <xdr:row>59</xdr:row>
      <xdr:rowOff>39624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70163"/>
          <a:ext cx="1270" cy="148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43451</xdr:rowOff>
    </xdr:from>
    <xdr:ext cx="313932"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1590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39624</xdr:rowOff>
    </xdr:from>
    <xdr:to>
      <xdr:col>55</xdr:col>
      <xdr:colOff>88900</xdr:colOff>
      <xdr:row>59</xdr:row>
      <xdr:rowOff>39624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155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44340</xdr:rowOff>
    </xdr:from>
    <xdr:ext cx="534377"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45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97663</xdr:rowOff>
    </xdr:from>
    <xdr:to>
      <xdr:col>55</xdr:col>
      <xdr:colOff>88900</xdr:colOff>
      <xdr:row>50</xdr:row>
      <xdr:rowOff>97663</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7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6477</xdr:rowOff>
    </xdr:from>
    <xdr:to>
      <xdr:col>55</xdr:col>
      <xdr:colOff>0</xdr:colOff>
      <xdr:row>59</xdr:row>
      <xdr:rowOff>6731</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9639300" y="10122027"/>
          <a:ext cx="838200" cy="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59707</xdr:rowOff>
    </xdr:from>
    <xdr:ext cx="469744"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660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36830</xdr:rowOff>
    </xdr:from>
    <xdr:to>
      <xdr:col>55</xdr:col>
      <xdr:colOff>50800</xdr:colOff>
      <xdr:row>57</xdr:row>
      <xdr:rowOff>138430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80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4445</xdr:rowOff>
    </xdr:from>
    <xdr:to>
      <xdr:col>50</xdr:col>
      <xdr:colOff>114300</xdr:colOff>
      <xdr:row>59</xdr:row>
      <xdr:rowOff>6477</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8750300" y="10119995"/>
          <a:ext cx="889000" cy="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40386</xdr:rowOff>
    </xdr:from>
    <xdr:to>
      <xdr:col>50</xdr:col>
      <xdr:colOff>165100</xdr:colOff>
      <xdr:row>57</xdr:row>
      <xdr:rowOff>141986</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81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158513</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04428" y="958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4191</xdr:rowOff>
    </xdr:from>
    <xdr:to>
      <xdr:col>45</xdr:col>
      <xdr:colOff>177800</xdr:colOff>
      <xdr:row>59</xdr:row>
      <xdr:rowOff>4445</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a:off x="7861300" y="10119741"/>
          <a:ext cx="889000" cy="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51181</xdr:rowOff>
    </xdr:from>
    <xdr:to>
      <xdr:col>46</xdr:col>
      <xdr:colOff>38100</xdr:colOff>
      <xdr:row>57</xdr:row>
      <xdr:rowOff>152781</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82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169308</xdr:rowOff>
    </xdr:from>
    <xdr:ext cx="469744"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15428" y="9599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1651</xdr:rowOff>
    </xdr:from>
    <xdr:to>
      <xdr:col>41</xdr:col>
      <xdr:colOff>50800</xdr:colOff>
      <xdr:row>59</xdr:row>
      <xdr:rowOff>4191</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10117201"/>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52451</xdr:rowOff>
    </xdr:from>
    <xdr:to>
      <xdr:col>41</xdr:col>
      <xdr:colOff>101600</xdr:colOff>
      <xdr:row>57</xdr:row>
      <xdr:rowOff>154051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82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170578</xdr:rowOff>
    </xdr:from>
    <xdr:ext cx="469744"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26428" y="9600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58547</xdr:rowOff>
    </xdr:from>
    <xdr:to>
      <xdr:col>36</xdr:col>
      <xdr:colOff>165100</xdr:colOff>
      <xdr:row>57</xdr:row>
      <xdr:rowOff>160147</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5224</xdr:rowOff>
    </xdr:from>
    <xdr:ext cx="469744"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37428" y="960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127381</xdr:rowOff>
    </xdr:from>
    <xdr:to>
      <xdr:col>55</xdr:col>
      <xdr:colOff>50800</xdr:colOff>
      <xdr:row>59</xdr:row>
      <xdr:rowOff>57531</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10071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42308</xdr:rowOff>
    </xdr:from>
    <xdr:ext cx="378565"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986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127127</xdr:rowOff>
    </xdr:from>
    <xdr:to>
      <xdr:col>50</xdr:col>
      <xdr:colOff>165100</xdr:colOff>
      <xdr:row>59</xdr:row>
      <xdr:rowOff>57277</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10071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48404</xdr:rowOff>
    </xdr:from>
    <xdr:ext cx="378565"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450017" y="10163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125095</xdr:rowOff>
    </xdr:from>
    <xdr:to>
      <xdr:col>46</xdr:col>
      <xdr:colOff>38100</xdr:colOff>
      <xdr:row>59</xdr:row>
      <xdr:rowOff>55245</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10069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46372</xdr:rowOff>
    </xdr:from>
    <xdr:ext cx="378565"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561017" y="101619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124841</xdr:rowOff>
    </xdr:from>
    <xdr:to>
      <xdr:col>41</xdr:col>
      <xdr:colOff>101600</xdr:colOff>
      <xdr:row>59</xdr:row>
      <xdr:rowOff>54991</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10068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46118</xdr:rowOff>
    </xdr:from>
    <xdr:ext cx="378565"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672017" y="101616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122301</xdr:rowOff>
    </xdr:from>
    <xdr:to>
      <xdr:col>36</xdr:col>
      <xdr:colOff>165100</xdr:colOff>
      <xdr:row>59</xdr:row>
      <xdr:rowOff>52451</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10066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43578</xdr:rowOff>
    </xdr:from>
    <xdr:ext cx="378565"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83017" y="101591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商工費グラフ枠">
          <a:extLst>
            <a:ext uri="{FF2B5EF4-FFF2-40B4-BE49-F238E27FC236}">
              <a16:creationId xmlns:a16="http://schemas.microsoft.com/office/drawing/2014/main" id="{00000000-0008-0000-0700-000094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127330</xdr:rowOff>
    </xdr:from>
    <xdr:to>
      <xdr:col>54</xdr:col>
      <xdr:colOff>189865</xdr:colOff>
      <xdr:row>78</xdr:row>
      <xdr:rowOff>160693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10475595" y="12128830"/>
          <a:ext cx="1270" cy="1404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164520</xdr:rowOff>
    </xdr:from>
    <xdr:ext cx="469744" cy="259045"/>
    <xdr:sp macro="" textlink="">
      <xdr:nvSpPr>
        <xdr:cNvPr id="406" name="商工費最小値テキスト">
          <a:extLst>
            <a:ext uri="{FF2B5EF4-FFF2-40B4-BE49-F238E27FC236}">
              <a16:creationId xmlns:a16="http://schemas.microsoft.com/office/drawing/2014/main" id="{00000000-0008-0000-0700-000096010000}"/>
            </a:ext>
          </a:extLst>
        </xdr:cNvPr>
        <xdr:cNvSpPr txBox="1"/>
      </xdr:nvSpPr>
      <xdr:spPr>
        <a:xfrm>
          <a:off x="10528300" y="13537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160693</xdr:rowOff>
    </xdr:from>
    <xdr:to>
      <xdr:col>55</xdr:col>
      <xdr:colOff>88900</xdr:colOff>
      <xdr:row>78</xdr:row>
      <xdr:rowOff>160693</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3533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74007</xdr:rowOff>
    </xdr:from>
    <xdr:ext cx="599010" cy="259045"/>
    <xdr:sp macro="" textlink="">
      <xdr:nvSpPr>
        <xdr:cNvPr id="408" name="商工費最大値テキスト">
          <a:extLst>
            <a:ext uri="{FF2B5EF4-FFF2-40B4-BE49-F238E27FC236}">
              <a16:creationId xmlns:a16="http://schemas.microsoft.com/office/drawing/2014/main" id="{00000000-0008-0000-0700-000098010000}"/>
            </a:ext>
          </a:extLst>
        </xdr:cNvPr>
        <xdr:cNvSpPr txBox="1"/>
      </xdr:nvSpPr>
      <xdr:spPr>
        <a:xfrm>
          <a:off x="10528300" y="11904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114,974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127330</xdr:rowOff>
    </xdr:from>
    <xdr:to>
      <xdr:col>55</xdr:col>
      <xdr:colOff>88900</xdr:colOff>
      <xdr:row>70</xdr:row>
      <xdr:rowOff>127330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10388600" y="1212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6896</xdr:rowOff>
    </xdr:from>
    <xdr:to>
      <xdr:col>55</xdr:col>
      <xdr:colOff>0</xdr:colOff>
      <xdr:row>78</xdr:row>
      <xdr:rowOff>13385</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9639300" y="13379996"/>
          <a:ext cx="838200" cy="6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128998</xdr:rowOff>
    </xdr:from>
    <xdr:ext cx="534377" cy="259045"/>
    <xdr:sp macro="" textlink="">
      <xdr:nvSpPr>
        <xdr:cNvPr id="411" name="商工費平均値テキスト">
          <a:extLst>
            <a:ext uri="{FF2B5EF4-FFF2-40B4-BE49-F238E27FC236}">
              <a16:creationId xmlns:a16="http://schemas.microsoft.com/office/drawing/2014/main" id="{00000000-0008-0000-0700-00009B010000}"/>
            </a:ext>
          </a:extLst>
        </xdr:cNvPr>
        <xdr:cNvSpPr txBox="1"/>
      </xdr:nvSpPr>
      <xdr:spPr>
        <a:xfrm>
          <a:off x="10528300" y="129877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106121</xdr:rowOff>
    </xdr:from>
    <xdr:to>
      <xdr:col>55</xdr:col>
      <xdr:colOff>50800</xdr:colOff>
      <xdr:row>77</xdr:row>
      <xdr:rowOff>36271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10426700" y="13136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521</xdr:rowOff>
    </xdr:from>
    <xdr:to>
      <xdr:col>50</xdr:col>
      <xdr:colOff>114300</xdr:colOff>
      <xdr:row>78</xdr:row>
      <xdr:rowOff>13385</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8750300" y="13373621"/>
          <a:ext cx="889000" cy="1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87185</xdr:rowOff>
    </xdr:from>
    <xdr:to>
      <xdr:col>50</xdr:col>
      <xdr:colOff>165100</xdr:colOff>
      <xdr:row>77</xdr:row>
      <xdr:rowOff>17335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9588500" y="131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33862</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372111" y="128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106032</xdr:rowOff>
    </xdr:from>
    <xdr:to>
      <xdr:col>45</xdr:col>
      <xdr:colOff>177800</xdr:colOff>
      <xdr:row>78</xdr:row>
      <xdr:rowOff>521</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7861300" y="13307682"/>
          <a:ext cx="889000" cy="65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8700</xdr:rowOff>
    </xdr:from>
    <xdr:to>
      <xdr:col>46</xdr:col>
      <xdr:colOff>38100</xdr:colOff>
      <xdr:row>76</xdr:row>
      <xdr:rowOff>110300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8699500" y="130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126826</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483111" y="12814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26746</xdr:rowOff>
    </xdr:from>
    <xdr:to>
      <xdr:col>41</xdr:col>
      <xdr:colOff>50800</xdr:colOff>
      <xdr:row>77</xdr:row>
      <xdr:rowOff>106032</xdr:rowOff>
    </xdr:to>
    <xdr:cxnSp macro="">
      <xdr:nvCxnSpPr>
        <xdr:cNvPr id="419" name="直線コネクタ 418">
          <a:extLst>
            <a:ext uri="{FF2B5EF4-FFF2-40B4-BE49-F238E27FC236}">
              <a16:creationId xmlns:a16="http://schemas.microsoft.com/office/drawing/2014/main" id="{00000000-0008-0000-0700-0000A3010000}"/>
            </a:ext>
          </a:extLst>
        </xdr:cNvPr>
        <xdr:cNvCxnSpPr/>
      </xdr:nvCxnSpPr>
      <xdr:spPr>
        <a:xfrm>
          <a:off x="6972300" y="13228396"/>
          <a:ext cx="889000" cy="79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43028</xdr:rowOff>
    </xdr:from>
    <xdr:to>
      <xdr:col>41</xdr:col>
      <xdr:colOff>101600</xdr:colOff>
      <xdr:row>75</xdr:row>
      <xdr:rowOff>144628</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7810500" y="1290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161155</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594111" y="12677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76683</xdr:rowOff>
    </xdr:from>
    <xdr:to>
      <xdr:col>36</xdr:col>
      <xdr:colOff>165100</xdr:colOff>
      <xdr:row>76</xdr:row>
      <xdr:rowOff>6834</xdr:rowOff>
    </xdr:to>
    <xdr:sp macro="" textlink="">
      <xdr:nvSpPr>
        <xdr:cNvPr id="422" name="フローチャート: 判断 421">
          <a:extLst>
            <a:ext uri="{FF2B5EF4-FFF2-40B4-BE49-F238E27FC236}">
              <a16:creationId xmlns:a16="http://schemas.microsoft.com/office/drawing/2014/main" id="{00000000-0008-0000-0700-0000A6010000}"/>
            </a:ext>
          </a:extLst>
        </xdr:cNvPr>
        <xdr:cNvSpPr/>
      </xdr:nvSpPr>
      <xdr:spPr>
        <a:xfrm>
          <a:off x="6921500" y="1293543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23360</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05111" y="12710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127546</xdr:rowOff>
    </xdr:from>
    <xdr:to>
      <xdr:col>55</xdr:col>
      <xdr:colOff>50800</xdr:colOff>
      <xdr:row>78</xdr:row>
      <xdr:rowOff>57696</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10426700" y="133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105973</xdr:rowOff>
    </xdr:from>
    <xdr:ext cx="534377" cy="259045"/>
    <xdr:sp macro="" textlink="">
      <xdr:nvSpPr>
        <xdr:cNvPr id="430" name="商工費該当値テキスト">
          <a:extLst>
            <a:ext uri="{FF2B5EF4-FFF2-40B4-BE49-F238E27FC236}">
              <a16:creationId xmlns:a16="http://schemas.microsoft.com/office/drawing/2014/main" id="{00000000-0008-0000-0700-0000AE010000}"/>
            </a:ext>
          </a:extLst>
        </xdr:cNvPr>
        <xdr:cNvSpPr txBox="1"/>
      </xdr:nvSpPr>
      <xdr:spPr>
        <a:xfrm>
          <a:off x="10528300" y="13307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134035</xdr:rowOff>
    </xdr:from>
    <xdr:to>
      <xdr:col>50</xdr:col>
      <xdr:colOff>165100</xdr:colOff>
      <xdr:row>78</xdr:row>
      <xdr:rowOff>64185</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9588500" y="1333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55312</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9372111" y="13428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121171</xdr:rowOff>
    </xdr:from>
    <xdr:to>
      <xdr:col>46</xdr:col>
      <xdr:colOff>38100</xdr:colOff>
      <xdr:row>78</xdr:row>
      <xdr:rowOff>51321</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8699500" y="13322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42448</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8483111" y="13415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55232</xdr:rowOff>
    </xdr:from>
    <xdr:to>
      <xdr:col>41</xdr:col>
      <xdr:colOff>101600</xdr:colOff>
      <xdr:row>77</xdr:row>
      <xdr:rowOff>156832</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7810500" y="1325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147959</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7594111" y="13349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147396</xdr:rowOff>
    </xdr:from>
    <xdr:to>
      <xdr:col>36</xdr:col>
      <xdr:colOff>165100</xdr:colOff>
      <xdr:row>77</xdr:row>
      <xdr:rowOff>77546</xdr:rowOff>
    </xdr:to>
    <xdr:sp macro="" textlink="">
      <xdr:nvSpPr>
        <xdr:cNvPr id="437" name="楕円 436">
          <a:extLst>
            <a:ext uri="{FF2B5EF4-FFF2-40B4-BE49-F238E27FC236}">
              <a16:creationId xmlns:a16="http://schemas.microsoft.com/office/drawing/2014/main" id="{00000000-0008-0000-0700-0000B5010000}"/>
            </a:ext>
          </a:extLst>
        </xdr:cNvPr>
        <xdr:cNvSpPr/>
      </xdr:nvSpPr>
      <xdr:spPr>
        <a:xfrm>
          <a:off x="6921500" y="13177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68673</xdr:rowOff>
    </xdr:from>
    <xdr:ext cx="534377"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705111" y="13270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a:extLst>
            <a:ext uri="{FF2B5EF4-FFF2-40B4-BE49-F238E27FC236}">
              <a16:creationId xmlns:a16="http://schemas.microsoft.com/office/drawing/2014/main" id="{00000000-0008-0000-07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107147</xdr:rowOff>
    </xdr:from>
    <xdr:to>
      <xdr:col>54</xdr:col>
      <xdr:colOff>189865</xdr:colOff>
      <xdr:row>98</xdr:row>
      <xdr:rowOff>141621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10475595" y="15709097"/>
          <a:ext cx="1270" cy="1234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145448</xdr:rowOff>
    </xdr:from>
    <xdr:ext cx="534377" cy="259045"/>
    <xdr:sp macro="" textlink="">
      <xdr:nvSpPr>
        <xdr:cNvPr id="462" name="土木費最小値テキスト">
          <a:extLst>
            <a:ext uri="{FF2B5EF4-FFF2-40B4-BE49-F238E27FC236}">
              <a16:creationId xmlns:a16="http://schemas.microsoft.com/office/drawing/2014/main" id="{00000000-0008-0000-0700-0000CE010000}"/>
            </a:ext>
          </a:extLst>
        </xdr:cNvPr>
        <xdr:cNvSpPr txBox="1"/>
      </xdr:nvSpPr>
      <xdr:spPr>
        <a:xfrm>
          <a:off x="10528300" y="16947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141621</xdr:rowOff>
    </xdr:from>
    <xdr:to>
      <xdr:col>55</xdr:col>
      <xdr:colOff>88900</xdr:colOff>
      <xdr:row>98</xdr:row>
      <xdr:rowOff>141621</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694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53824</xdr:rowOff>
    </xdr:from>
    <xdr:ext cx="534377" cy="259045"/>
    <xdr:sp macro="" textlink="">
      <xdr:nvSpPr>
        <xdr:cNvPr id="464" name="土木費最大値テキスト">
          <a:extLst>
            <a:ext uri="{FF2B5EF4-FFF2-40B4-BE49-F238E27FC236}">
              <a16:creationId xmlns:a16="http://schemas.microsoft.com/office/drawing/2014/main" id="{00000000-0008-0000-0700-0000D0010000}"/>
            </a:ext>
          </a:extLst>
        </xdr:cNvPr>
        <xdr:cNvSpPr txBox="1"/>
      </xdr:nvSpPr>
      <xdr:spPr>
        <a:xfrm>
          <a:off x="10528300" y="15484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93,924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107147</xdr:rowOff>
    </xdr:from>
    <xdr:to>
      <xdr:col>55</xdr:col>
      <xdr:colOff>88900</xdr:colOff>
      <xdr:row>91</xdr:row>
      <xdr:rowOff>107147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5709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14816</xdr:rowOff>
    </xdr:from>
    <xdr:to>
      <xdr:col>55</xdr:col>
      <xdr:colOff>0</xdr:colOff>
      <xdr:row>97</xdr:row>
      <xdr:rowOff>75143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9639300" y="16645466"/>
          <a:ext cx="838200" cy="60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33893</xdr:rowOff>
    </xdr:from>
    <xdr:ext cx="534377" cy="259045"/>
    <xdr:sp macro="" textlink="">
      <xdr:nvSpPr>
        <xdr:cNvPr id="467" name="土木費平均値テキスト">
          <a:extLst>
            <a:ext uri="{FF2B5EF4-FFF2-40B4-BE49-F238E27FC236}">
              <a16:creationId xmlns:a16="http://schemas.microsoft.com/office/drawing/2014/main" id="{00000000-0008-0000-0700-0000D3010000}"/>
            </a:ext>
          </a:extLst>
        </xdr:cNvPr>
        <xdr:cNvSpPr txBox="1"/>
      </xdr:nvSpPr>
      <xdr:spPr>
        <a:xfrm>
          <a:off x="10528300" y="16150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11016</xdr:rowOff>
    </xdr:from>
    <xdr:to>
      <xdr:col>55</xdr:col>
      <xdr:colOff>50800</xdr:colOff>
      <xdr:row>95</xdr:row>
      <xdr:rowOff>112616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10426700" y="1629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14816</xdr:rowOff>
    </xdr:from>
    <xdr:to>
      <xdr:col>50</xdr:col>
      <xdr:colOff>114300</xdr:colOff>
      <xdr:row>97</xdr:row>
      <xdr:rowOff>64674</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8750300" y="16645466"/>
          <a:ext cx="889000" cy="4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36185</xdr:rowOff>
    </xdr:from>
    <xdr:to>
      <xdr:col>50</xdr:col>
      <xdr:colOff>165100</xdr:colOff>
      <xdr:row>95</xdr:row>
      <xdr:rowOff>137785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9588500" y="16323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154312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372111" y="1609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16210</xdr:rowOff>
    </xdr:from>
    <xdr:to>
      <xdr:col>45</xdr:col>
      <xdr:colOff>177800</xdr:colOff>
      <xdr:row>97</xdr:row>
      <xdr:rowOff>64674</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7861300" y="16646860"/>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6970</xdr:rowOff>
    </xdr:from>
    <xdr:to>
      <xdr:col>46</xdr:col>
      <xdr:colOff>38100</xdr:colOff>
      <xdr:row>95</xdr:row>
      <xdr:rowOff>108570</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8699500" y="1629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125097</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483111" y="1606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85567</xdr:rowOff>
    </xdr:from>
    <xdr:to>
      <xdr:col>41</xdr:col>
      <xdr:colOff>50800</xdr:colOff>
      <xdr:row>97</xdr:row>
      <xdr:rowOff>16210</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6972300" y="16544767"/>
          <a:ext cx="889000" cy="102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119830</xdr:rowOff>
    </xdr:from>
    <xdr:to>
      <xdr:col>41</xdr:col>
      <xdr:colOff>101600</xdr:colOff>
      <xdr:row>95</xdr:row>
      <xdr:rowOff>49980</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7810500" y="1623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66507</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94111" y="160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62748</xdr:rowOff>
    </xdr:from>
    <xdr:to>
      <xdr:col>36</xdr:col>
      <xdr:colOff>165100</xdr:colOff>
      <xdr:row>95</xdr:row>
      <xdr:rowOff>164348</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6921500" y="1635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9425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705111" y="16125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24343</xdr:rowOff>
    </xdr:from>
    <xdr:to>
      <xdr:col>55</xdr:col>
      <xdr:colOff>50800</xdr:colOff>
      <xdr:row>97</xdr:row>
      <xdr:rowOff>125943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10426700" y="1665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2770</xdr:rowOff>
    </xdr:from>
    <xdr:ext cx="534377" cy="259045"/>
    <xdr:sp macro="" textlink="">
      <xdr:nvSpPr>
        <xdr:cNvPr id="486" name="土木費該当値テキスト">
          <a:extLst>
            <a:ext uri="{FF2B5EF4-FFF2-40B4-BE49-F238E27FC236}">
              <a16:creationId xmlns:a16="http://schemas.microsoft.com/office/drawing/2014/main" id="{00000000-0008-0000-0700-0000E6010000}"/>
            </a:ext>
          </a:extLst>
        </xdr:cNvPr>
        <xdr:cNvSpPr txBox="1"/>
      </xdr:nvSpPr>
      <xdr:spPr>
        <a:xfrm>
          <a:off x="10528300" y="16633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135466</xdr:rowOff>
    </xdr:from>
    <xdr:to>
      <xdr:col>50</xdr:col>
      <xdr:colOff>165100</xdr:colOff>
      <xdr:row>97</xdr:row>
      <xdr:rowOff>65616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9588500" y="1659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56743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9372111" y="16687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13874</xdr:rowOff>
    </xdr:from>
    <xdr:to>
      <xdr:col>46</xdr:col>
      <xdr:colOff>38100</xdr:colOff>
      <xdr:row>97</xdr:row>
      <xdr:rowOff>115474</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8699500" y="16644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106601</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8483111" y="16737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136860</xdr:rowOff>
    </xdr:from>
    <xdr:to>
      <xdr:col>41</xdr:col>
      <xdr:colOff>101600</xdr:colOff>
      <xdr:row>97</xdr:row>
      <xdr:rowOff>67010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7810500" y="1659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58137</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7594111" y="16688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34767</xdr:rowOff>
    </xdr:from>
    <xdr:to>
      <xdr:col>36</xdr:col>
      <xdr:colOff>165100</xdr:colOff>
      <xdr:row>96</xdr:row>
      <xdr:rowOff>136367</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6921500" y="16493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127494</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6705111" y="16586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73677</xdr:rowOff>
    </xdr:from>
    <xdr:ext cx="46717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142621</xdr:rowOff>
    </xdr:from>
    <xdr:to>
      <xdr:col>85</xdr:col>
      <xdr:colOff>126364</xdr:colOff>
      <xdr:row>38</xdr:row>
      <xdr:rowOff>143637</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286121"/>
          <a:ext cx="1269" cy="13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147464</xdr:rowOff>
    </xdr:from>
    <xdr:ext cx="469744"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662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143637</xdr:rowOff>
    </xdr:from>
    <xdr:to>
      <xdr:col>86</xdr:col>
      <xdr:colOff>25400</xdr:colOff>
      <xdr:row>38</xdr:row>
      <xdr:rowOff>143637</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658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89298</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061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20,377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142621</xdr:rowOff>
    </xdr:from>
    <xdr:to>
      <xdr:col>86</xdr:col>
      <xdr:colOff>25400</xdr:colOff>
      <xdr:row>30</xdr:row>
      <xdr:rowOff>142621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286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140716</xdr:rowOff>
    </xdr:from>
    <xdr:to>
      <xdr:col>85</xdr:col>
      <xdr:colOff>127000</xdr:colOff>
      <xdr:row>37</xdr:row>
      <xdr:rowOff>58293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312916"/>
          <a:ext cx="838200" cy="89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96156</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5925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73279</xdr:rowOff>
    </xdr:from>
    <xdr:to>
      <xdr:col>85</xdr:col>
      <xdr:colOff>177800</xdr:colOff>
      <xdr:row>36</xdr:row>
      <xdr:rowOff>3429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074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49403</xdr:rowOff>
    </xdr:from>
    <xdr:to>
      <xdr:col>81</xdr:col>
      <xdr:colOff>50800</xdr:colOff>
      <xdr:row>37</xdr:row>
      <xdr:rowOff>58293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4592300" y="6393053"/>
          <a:ext cx="889000" cy="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142748</xdr:rowOff>
    </xdr:from>
    <xdr:to>
      <xdr:col>81</xdr:col>
      <xdr:colOff>101600</xdr:colOff>
      <xdr:row>36</xdr:row>
      <xdr:rowOff>72898</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143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89425</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591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3302</xdr:rowOff>
    </xdr:from>
    <xdr:to>
      <xdr:col>76</xdr:col>
      <xdr:colOff>114300</xdr:colOff>
      <xdr:row>37</xdr:row>
      <xdr:rowOff>49403</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3703300" y="6346952"/>
          <a:ext cx="889000" cy="46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93472</xdr:rowOff>
    </xdr:from>
    <xdr:to>
      <xdr:col>76</xdr:col>
      <xdr:colOff>165100</xdr:colOff>
      <xdr:row>37</xdr:row>
      <xdr:rowOff>23622</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40149</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04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3302</xdr:rowOff>
    </xdr:from>
    <xdr:to>
      <xdr:col>71</xdr:col>
      <xdr:colOff>177800</xdr:colOff>
      <xdr:row>37</xdr:row>
      <xdr:rowOff>153797</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flipV="1">
          <a:off x="12814300" y="6346952"/>
          <a:ext cx="889000" cy="150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63754</xdr:rowOff>
    </xdr:from>
    <xdr:to>
      <xdr:col>72</xdr:col>
      <xdr:colOff>38100</xdr:colOff>
      <xdr:row>36</xdr:row>
      <xdr:rowOff>165354</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23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10431</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01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86868</xdr:rowOff>
    </xdr:from>
    <xdr:to>
      <xdr:col>67</xdr:col>
      <xdr:colOff>101600</xdr:colOff>
      <xdr:row>37</xdr:row>
      <xdr:rowOff>17018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2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33545</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034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89916</xdr:rowOff>
    </xdr:from>
    <xdr:to>
      <xdr:col>85</xdr:col>
      <xdr:colOff>177800</xdr:colOff>
      <xdr:row>37</xdr:row>
      <xdr:rowOff>20066</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68343</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240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7493</xdr:rowOff>
    </xdr:from>
    <xdr:to>
      <xdr:col>81</xdr:col>
      <xdr:colOff>101600</xdr:colOff>
      <xdr:row>37</xdr:row>
      <xdr:rowOff>109093</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351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100220</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443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170053</xdr:rowOff>
    </xdr:from>
    <xdr:to>
      <xdr:col>76</xdr:col>
      <xdr:colOff>165100</xdr:colOff>
      <xdr:row>37</xdr:row>
      <xdr:rowOff>100203</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34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91330</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43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123952</xdr:rowOff>
    </xdr:from>
    <xdr:to>
      <xdr:col>72</xdr:col>
      <xdr:colOff>38100</xdr:colOff>
      <xdr:row>37</xdr:row>
      <xdr:rowOff>54102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296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45229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388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102997</xdr:rowOff>
    </xdr:from>
    <xdr:to>
      <xdr:col>67</xdr:col>
      <xdr:colOff>101600</xdr:colOff>
      <xdr:row>38</xdr:row>
      <xdr:rowOff>33147</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446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24274</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6539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216</xdr:rowOff>
    </xdr:from>
    <xdr:to>
      <xdr:col>85</xdr:col>
      <xdr:colOff>126364</xdr:colOff>
      <xdr:row>58</xdr:row>
      <xdr:rowOff>62243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744166"/>
          <a:ext cx="1269" cy="1262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66070</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10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62243</xdr:rowOff>
    </xdr:from>
    <xdr:to>
      <xdr:col>86</xdr:col>
      <xdr:colOff>25400</xdr:colOff>
      <xdr:row>58</xdr:row>
      <xdr:rowOff>62243</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0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118343</xdr:rowOff>
    </xdr:from>
    <xdr:ext cx="599010"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519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117,161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216</xdr:rowOff>
    </xdr:from>
    <xdr:to>
      <xdr:col>86</xdr:col>
      <xdr:colOff>25400</xdr:colOff>
      <xdr:row>51</xdr:row>
      <xdr:rowOff>216</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744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119735</xdr:rowOff>
    </xdr:from>
    <xdr:to>
      <xdr:col>85</xdr:col>
      <xdr:colOff>127000</xdr:colOff>
      <xdr:row>58</xdr:row>
      <xdr:rowOff>161913</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5481300" y="9378035"/>
          <a:ext cx="838200" cy="727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22623</xdr:rowOff>
    </xdr:from>
    <xdr:ext cx="599010"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1094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171196</xdr:rowOff>
    </xdr:from>
    <xdr:to>
      <xdr:col>85</xdr:col>
      <xdr:colOff>177800</xdr:colOff>
      <xdr:row>54</xdr:row>
      <xdr:rowOff>101346</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258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29134</xdr:rowOff>
    </xdr:from>
    <xdr:to>
      <xdr:col>81</xdr:col>
      <xdr:colOff>50800</xdr:colOff>
      <xdr:row>58</xdr:row>
      <xdr:rowOff>161913</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4592300" y="9973234"/>
          <a:ext cx="889000" cy="132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6909</xdr:rowOff>
    </xdr:from>
    <xdr:to>
      <xdr:col>81</xdr:col>
      <xdr:colOff>101600</xdr:colOff>
      <xdr:row>56</xdr:row>
      <xdr:rowOff>108509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6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125036</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383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29134</xdr:rowOff>
    </xdr:from>
    <xdr:to>
      <xdr:col>76</xdr:col>
      <xdr:colOff>114300</xdr:colOff>
      <xdr:row>58</xdr:row>
      <xdr:rowOff>150787</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973234"/>
          <a:ext cx="889000" cy="121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73355</xdr:rowOff>
    </xdr:from>
    <xdr:to>
      <xdr:col>76</xdr:col>
      <xdr:colOff>165100</xdr:colOff>
      <xdr:row>57</xdr:row>
      <xdr:rowOff>3505</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6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20032</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449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126479</xdr:rowOff>
    </xdr:from>
    <xdr:to>
      <xdr:col>71</xdr:col>
      <xdr:colOff>177800</xdr:colOff>
      <xdr:row>58</xdr:row>
      <xdr:rowOff>150787</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899129"/>
          <a:ext cx="889000" cy="195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148031</xdr:rowOff>
    </xdr:from>
    <xdr:to>
      <xdr:col>72</xdr:col>
      <xdr:colOff>38100</xdr:colOff>
      <xdr:row>57</xdr:row>
      <xdr:rowOff>78181</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74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94708</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52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68935</xdr:rowOff>
    </xdr:from>
    <xdr:to>
      <xdr:col>67</xdr:col>
      <xdr:colOff>101600</xdr:colOff>
      <xdr:row>56</xdr:row>
      <xdr:rowOff>170535</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7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15612</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445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68935</xdr:rowOff>
    </xdr:from>
    <xdr:to>
      <xdr:col>85</xdr:col>
      <xdr:colOff>177800</xdr:colOff>
      <xdr:row>54</xdr:row>
      <xdr:rowOff>170535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32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47362</xdr:rowOff>
    </xdr:from>
    <xdr:ext cx="599010"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305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111113</xdr:rowOff>
    </xdr:from>
    <xdr:to>
      <xdr:col>81</xdr:col>
      <xdr:colOff>101600</xdr:colOff>
      <xdr:row>59</xdr:row>
      <xdr:rowOff>41263</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10055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32390</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1014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149784</xdr:rowOff>
    </xdr:from>
    <xdr:to>
      <xdr:col>76</xdr:col>
      <xdr:colOff>165100</xdr:colOff>
      <xdr:row>58</xdr:row>
      <xdr:rowOff>79934</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92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71061</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10015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99987</xdr:rowOff>
    </xdr:from>
    <xdr:to>
      <xdr:col>72</xdr:col>
      <xdr:colOff>38100</xdr:colOff>
      <xdr:row>59</xdr:row>
      <xdr:rowOff>30137</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10044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21264</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1013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75679</xdr:rowOff>
    </xdr:from>
    <xdr:to>
      <xdr:col>67</xdr:col>
      <xdr:colOff>101600</xdr:colOff>
      <xdr:row>58</xdr:row>
      <xdr:rowOff>5829</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84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168406</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941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92727</xdr:rowOff>
    </xdr:from>
    <xdr:ext cx="46717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78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3" name="災害復旧費グラフ枠">
          <a:extLst>
            <a:ext uri="{FF2B5EF4-FFF2-40B4-BE49-F238E27FC236}">
              <a16:creationId xmlns:a16="http://schemas.microsoft.com/office/drawing/2014/main" id="{00000000-0008-0000-0700-00007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139509</xdr:rowOff>
    </xdr:from>
    <xdr:to>
      <xdr:col>85</xdr:col>
      <xdr:colOff>126364</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6317595" y="11969559"/>
          <a:ext cx="1269" cy="1619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5" name="災害復旧費最小値テキスト">
          <a:extLst>
            <a:ext uri="{FF2B5EF4-FFF2-40B4-BE49-F238E27FC236}">
              <a16:creationId xmlns:a16="http://schemas.microsoft.com/office/drawing/2014/main" id="{00000000-0008-0000-0700-00007B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86186</xdr:rowOff>
    </xdr:from>
    <xdr:ext cx="469744" cy="259045"/>
    <xdr:sp macro="" textlink="">
      <xdr:nvSpPr>
        <xdr:cNvPr id="637" name="災害復旧費最大値テキスト">
          <a:extLst>
            <a:ext uri="{FF2B5EF4-FFF2-40B4-BE49-F238E27FC236}">
              <a16:creationId xmlns:a16="http://schemas.microsoft.com/office/drawing/2014/main" id="{00000000-0008-0000-0700-00007D020000}"/>
            </a:ext>
          </a:extLst>
        </xdr:cNvPr>
        <xdr:cNvSpPr txBox="1"/>
      </xdr:nvSpPr>
      <xdr:spPr>
        <a:xfrm>
          <a:off x="16370300" y="11744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69</xdr:row>
      <xdr:rowOff>139509</xdr:rowOff>
    </xdr:from>
    <xdr:to>
      <xdr:col>86</xdr:col>
      <xdr:colOff>25400</xdr:colOff>
      <xdr:row>69</xdr:row>
      <xdr:rowOff>139509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1969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43117</xdr:rowOff>
    </xdr:from>
    <xdr:to>
      <xdr:col>85</xdr:col>
      <xdr:colOff>127000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5481300" y="13587667"/>
          <a:ext cx="8382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54436</xdr:rowOff>
    </xdr:from>
    <xdr:ext cx="378565" cy="259045"/>
    <xdr:sp macro="" textlink="">
      <xdr:nvSpPr>
        <xdr:cNvPr id="640" name="災害復旧費平均値テキスト">
          <a:extLst>
            <a:ext uri="{FF2B5EF4-FFF2-40B4-BE49-F238E27FC236}">
              <a16:creationId xmlns:a16="http://schemas.microsoft.com/office/drawing/2014/main" id="{00000000-0008-0000-0700-000080020000}"/>
            </a:ext>
          </a:extLst>
        </xdr:cNvPr>
        <xdr:cNvSpPr txBox="1"/>
      </xdr:nvSpPr>
      <xdr:spPr>
        <a:xfrm>
          <a:off x="16370300" y="132560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31559</xdr:rowOff>
    </xdr:from>
    <xdr:to>
      <xdr:col>85</xdr:col>
      <xdr:colOff>177800</xdr:colOff>
      <xdr:row>78</xdr:row>
      <xdr:rowOff>133159</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6268700" y="13404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43117</xdr:rowOff>
    </xdr:from>
    <xdr:to>
      <xdr:col>81</xdr:col>
      <xdr:colOff>50800</xdr:colOff>
      <xdr:row>79</xdr:row>
      <xdr:rowOff>43687</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4592300" y="13587667"/>
          <a:ext cx="889000" cy="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160147</xdr:rowOff>
    </xdr:from>
    <xdr:to>
      <xdr:col>81</xdr:col>
      <xdr:colOff>101600</xdr:colOff>
      <xdr:row>78</xdr:row>
      <xdr:rowOff>90297</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5430500" y="13361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76</xdr:row>
      <xdr:rowOff>106824</xdr:rowOff>
    </xdr:from>
    <xdr:ext cx="378565"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2017" y="13137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141796</xdr:rowOff>
    </xdr:from>
    <xdr:to>
      <xdr:col>76</xdr:col>
      <xdr:colOff>114300</xdr:colOff>
      <xdr:row>79</xdr:row>
      <xdr:rowOff>43687</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3703300" y="13514896"/>
          <a:ext cx="889000" cy="7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169672</xdr:rowOff>
    </xdr:from>
    <xdr:to>
      <xdr:col>76</xdr:col>
      <xdr:colOff>165100</xdr:colOff>
      <xdr:row>78</xdr:row>
      <xdr:rowOff>99822</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4541500" y="1337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116349</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3017" y="13146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159131</xdr:rowOff>
    </xdr:from>
    <xdr:to>
      <xdr:col>71</xdr:col>
      <xdr:colOff>177800</xdr:colOff>
      <xdr:row>78</xdr:row>
      <xdr:rowOff>141796</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2814300" y="13360781"/>
          <a:ext cx="889000" cy="15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158242</xdr:rowOff>
    </xdr:from>
    <xdr:to>
      <xdr:col>72</xdr:col>
      <xdr:colOff>38100</xdr:colOff>
      <xdr:row>78</xdr:row>
      <xdr:rowOff>88392</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3652500" y="1335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76</xdr:row>
      <xdr:rowOff>104919</xdr:rowOff>
    </xdr:from>
    <xdr:ext cx="378565"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4017" y="13135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81090</xdr:rowOff>
    </xdr:from>
    <xdr:to>
      <xdr:col>67</xdr:col>
      <xdr:colOff>101600</xdr:colOff>
      <xdr:row>78</xdr:row>
      <xdr:rowOff>11240</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2763500" y="132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27767</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579428" y="13057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80027</xdr:rowOff>
    </xdr:from>
    <xdr:ext cx="249299" cy="259045"/>
    <xdr:sp macro="" textlink="">
      <xdr:nvSpPr>
        <xdr:cNvPr id="659" name="災害復旧費該当値テキスト">
          <a:extLst>
            <a:ext uri="{FF2B5EF4-FFF2-40B4-BE49-F238E27FC236}">
              <a16:creationId xmlns:a16="http://schemas.microsoft.com/office/drawing/2014/main" id="{00000000-0008-0000-0700-000093020000}"/>
            </a:ext>
          </a:extLst>
        </xdr:cNvPr>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163767</xdr:rowOff>
    </xdr:from>
    <xdr:to>
      <xdr:col>81</xdr:col>
      <xdr:colOff>101600</xdr:colOff>
      <xdr:row>79</xdr:row>
      <xdr:rowOff>93917</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5430500" y="13536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85044</xdr:rowOff>
    </xdr:from>
    <xdr:ext cx="249299"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5356650" y="136295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164337</xdr:rowOff>
    </xdr:from>
    <xdr:to>
      <xdr:col>76</xdr:col>
      <xdr:colOff>165100</xdr:colOff>
      <xdr:row>79</xdr:row>
      <xdr:rowOff>94487</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4541500" y="135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85614</xdr:rowOff>
    </xdr:from>
    <xdr:ext cx="249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4467650" y="1363016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90996</xdr:rowOff>
    </xdr:from>
    <xdr:to>
      <xdr:col>72</xdr:col>
      <xdr:colOff>38100</xdr:colOff>
      <xdr:row>79</xdr:row>
      <xdr:rowOff>21146</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3652500" y="13464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12273</xdr:rowOff>
    </xdr:from>
    <xdr:ext cx="378565"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3514017" y="135568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108331</xdr:rowOff>
    </xdr:from>
    <xdr:to>
      <xdr:col>67</xdr:col>
      <xdr:colOff>101600</xdr:colOff>
      <xdr:row>78</xdr:row>
      <xdr:rowOff>38481</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2763500" y="13309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29608</xdr:rowOff>
    </xdr:from>
    <xdr:ext cx="469744"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2579428" y="13402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163322</xdr:rowOff>
    </xdr:from>
    <xdr:to>
      <xdr:col>85</xdr:col>
      <xdr:colOff>126364</xdr:colOff>
      <xdr:row>99</xdr:row>
      <xdr:rowOff>87694</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593822"/>
          <a:ext cx="1269" cy="1467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91521</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706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87694</xdr:rowOff>
    </xdr:from>
    <xdr:to>
      <xdr:col>86</xdr:col>
      <xdr:colOff>25400</xdr:colOff>
      <xdr:row>99</xdr:row>
      <xdr:rowOff>87694</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7061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109999</xdr:rowOff>
    </xdr:from>
    <xdr:ext cx="534377"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36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77,380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163322</xdr:rowOff>
    </xdr:from>
    <xdr:to>
      <xdr:col>86</xdr:col>
      <xdr:colOff>25400</xdr:colOff>
      <xdr:row>90</xdr:row>
      <xdr:rowOff>163322</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59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33210</xdr:rowOff>
    </xdr:from>
    <xdr:to>
      <xdr:col>85</xdr:col>
      <xdr:colOff>127000</xdr:colOff>
      <xdr:row>97</xdr:row>
      <xdr:rowOff>89064</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5481300" y="16663860"/>
          <a:ext cx="838200" cy="55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46817</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163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23940</xdr:rowOff>
    </xdr:from>
    <xdr:to>
      <xdr:col>85</xdr:col>
      <xdr:colOff>177800</xdr:colOff>
      <xdr:row>95</xdr:row>
      <xdr:rowOff>125540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31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89064</xdr:rowOff>
    </xdr:from>
    <xdr:to>
      <xdr:col>81</xdr:col>
      <xdr:colOff>50800</xdr:colOff>
      <xdr:row>97</xdr:row>
      <xdr:rowOff>122670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4592300" y="16719714"/>
          <a:ext cx="889000" cy="33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159804</xdr:rowOff>
    </xdr:from>
    <xdr:to>
      <xdr:col>81</xdr:col>
      <xdr:colOff>101600</xdr:colOff>
      <xdr:row>95</xdr:row>
      <xdr:rowOff>89954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27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106481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05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122670</xdr:rowOff>
    </xdr:from>
    <xdr:to>
      <xdr:col>76</xdr:col>
      <xdr:colOff>114300</xdr:colOff>
      <xdr:row>97</xdr:row>
      <xdr:rowOff>150292</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753320"/>
          <a:ext cx="889000" cy="2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16396</xdr:rowOff>
    </xdr:from>
    <xdr:to>
      <xdr:col>76</xdr:col>
      <xdr:colOff>165100</xdr:colOff>
      <xdr:row>95</xdr:row>
      <xdr:rowOff>117996</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30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134523</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079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150292</xdr:rowOff>
    </xdr:from>
    <xdr:to>
      <xdr:col>71</xdr:col>
      <xdr:colOff>177800</xdr:colOff>
      <xdr:row>97</xdr:row>
      <xdr:rowOff>163818</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2814300" y="16780942"/>
          <a:ext cx="889000" cy="1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159956</xdr:rowOff>
    </xdr:from>
    <xdr:to>
      <xdr:col>72</xdr:col>
      <xdr:colOff>38100</xdr:colOff>
      <xdr:row>95</xdr:row>
      <xdr:rowOff>90106</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27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106633</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05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80556</xdr:rowOff>
    </xdr:from>
    <xdr:to>
      <xdr:col>67</xdr:col>
      <xdr:colOff>101600</xdr:colOff>
      <xdr:row>96</xdr:row>
      <xdr:rowOff>10706</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27233</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153860</xdr:rowOff>
    </xdr:from>
    <xdr:to>
      <xdr:col>85</xdr:col>
      <xdr:colOff>177800</xdr:colOff>
      <xdr:row>97</xdr:row>
      <xdr:rowOff>84010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61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132287</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59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38264</xdr:rowOff>
    </xdr:from>
    <xdr:to>
      <xdr:col>81</xdr:col>
      <xdr:colOff>101600</xdr:colOff>
      <xdr:row>97</xdr:row>
      <xdr:rowOff>139864</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66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130991</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761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71870</xdr:rowOff>
    </xdr:from>
    <xdr:to>
      <xdr:col>76</xdr:col>
      <xdr:colOff>165100</xdr:colOff>
      <xdr:row>98</xdr:row>
      <xdr:rowOff>2020</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70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164597</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795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99492</xdr:rowOff>
    </xdr:from>
    <xdr:to>
      <xdr:col>72</xdr:col>
      <xdr:colOff>38100</xdr:colOff>
      <xdr:row>98</xdr:row>
      <xdr:rowOff>29642</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730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20769</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822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113018</xdr:rowOff>
    </xdr:from>
    <xdr:to>
      <xdr:col>67</xdr:col>
      <xdr:colOff>101600</xdr:colOff>
      <xdr:row>98</xdr:row>
      <xdr:rowOff>43168</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74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34295</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836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30353</xdr:rowOff>
    </xdr:from>
    <xdr:to>
      <xdr:col>116</xdr:col>
      <xdr:colOff>62864</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173853"/>
          <a:ext cx="1269" cy="1557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148480</xdr:rowOff>
    </xdr:from>
    <xdr:ext cx="534377"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494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12,261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30353</xdr:rowOff>
    </xdr:from>
    <xdr:to>
      <xdr:col>116</xdr:col>
      <xdr:colOff>152400</xdr:colOff>
      <xdr:row>30</xdr:row>
      <xdr:rowOff>30353</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173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98171</xdr:rowOff>
    </xdr:from>
    <xdr:to>
      <xdr:col>116</xdr:col>
      <xdr:colOff>63500</xdr:colOff>
      <xdr:row>38</xdr:row>
      <xdr:rowOff>116840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613271"/>
          <a:ext cx="838200" cy="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147464</xdr:rowOff>
    </xdr:from>
    <xdr:ext cx="469744"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1482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124587</xdr:rowOff>
    </xdr:from>
    <xdr:to>
      <xdr:col>116</xdr:col>
      <xdr:colOff>114300</xdr:colOff>
      <xdr:row>37</xdr:row>
      <xdr:rowOff>54737</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296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98171</xdr:rowOff>
    </xdr:from>
    <xdr:to>
      <xdr:col>111</xdr:col>
      <xdr:colOff>177800</xdr:colOff>
      <xdr:row>38</xdr:row>
      <xdr:rowOff>121666</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flipV="1">
          <a:off x="20434300" y="6613271"/>
          <a:ext cx="889000" cy="2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117729</xdr:rowOff>
    </xdr:from>
    <xdr:to>
      <xdr:col>112</xdr:col>
      <xdr:colOff>38100</xdr:colOff>
      <xdr:row>37</xdr:row>
      <xdr:rowOff>47879</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28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64406</xdr:rowOff>
    </xdr:from>
    <xdr:ext cx="469744"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088428" y="606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121666</xdr:rowOff>
    </xdr:from>
    <xdr:to>
      <xdr:col>107</xdr:col>
      <xdr:colOff>50800</xdr:colOff>
      <xdr:row>38</xdr:row>
      <xdr:rowOff>133096</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flipV="1">
          <a:off x="19545300" y="6636766"/>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93472</xdr:rowOff>
    </xdr:from>
    <xdr:to>
      <xdr:col>107</xdr:col>
      <xdr:colOff>101600</xdr:colOff>
      <xdr:row>37</xdr:row>
      <xdr:rowOff>23622</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40149</xdr:rowOff>
    </xdr:from>
    <xdr:ext cx="469744"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199428" y="6040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129540</xdr:rowOff>
    </xdr:from>
    <xdr:to>
      <xdr:col>102</xdr:col>
      <xdr:colOff>114300</xdr:colOff>
      <xdr:row>38</xdr:row>
      <xdr:rowOff>133096</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644640"/>
          <a:ext cx="889000" cy="3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118364</xdr:rowOff>
    </xdr:from>
    <xdr:to>
      <xdr:col>102</xdr:col>
      <xdr:colOff>165100</xdr:colOff>
      <xdr:row>37</xdr:row>
      <xdr:rowOff>48514</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29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65041</xdr:rowOff>
    </xdr:from>
    <xdr:ext cx="469744"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10428" y="606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102616</xdr:rowOff>
    </xdr:from>
    <xdr:to>
      <xdr:col>98</xdr:col>
      <xdr:colOff>38100</xdr:colOff>
      <xdr:row>37</xdr:row>
      <xdr:rowOff>32766</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27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49293</xdr:rowOff>
    </xdr:from>
    <xdr:ext cx="469744"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21428" y="6050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66040</xdr:rowOff>
    </xdr:from>
    <xdr:to>
      <xdr:col>116</xdr:col>
      <xdr:colOff>114300</xdr:colOff>
      <xdr:row>38</xdr:row>
      <xdr:rowOff>167640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58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152417</xdr:rowOff>
    </xdr:from>
    <xdr:ext cx="378565"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496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47371</xdr:rowOff>
    </xdr:from>
    <xdr:to>
      <xdr:col>112</xdr:col>
      <xdr:colOff>38100</xdr:colOff>
      <xdr:row>38</xdr:row>
      <xdr:rowOff>148971</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56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140098</xdr:rowOff>
    </xdr:from>
    <xdr:ext cx="378565"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4017" y="66551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70866</xdr:rowOff>
    </xdr:from>
    <xdr:to>
      <xdr:col>107</xdr:col>
      <xdr:colOff>101600</xdr:colOff>
      <xdr:row>39</xdr:row>
      <xdr:rowOff>1016</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58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163593</xdr:rowOff>
    </xdr:from>
    <xdr:ext cx="378565"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245017" y="66786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82296</xdr:rowOff>
    </xdr:from>
    <xdr:to>
      <xdr:col>102</xdr:col>
      <xdr:colOff>165100</xdr:colOff>
      <xdr:row>39</xdr:row>
      <xdr:rowOff>12446</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59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3573</xdr:rowOff>
    </xdr:from>
    <xdr:ext cx="378565"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356017" y="66901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78740</xdr:rowOff>
    </xdr:from>
    <xdr:to>
      <xdr:col>98</xdr:col>
      <xdr:colOff>38100</xdr:colOff>
      <xdr:row>39</xdr:row>
      <xdr:rowOff>8890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17</xdr:rowOff>
    </xdr:from>
    <xdr:ext cx="378565"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467017" y="66865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令和６年度の主な構成項目である総務費、民生費、土木費及び教育費について分析する。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総務費は、住民一人当たり</a:t>
          </a:r>
          <a:r>
            <a:rPr kumimoji="1" lang="en-US" altLang="ja-JP" sz="1300">
              <a:latin typeface="ＭＳ Ｐゴシック" panose="020B0600070205080204" pitchFamily="50" charset="-128"/>
              <a:ea typeface="ＭＳ Ｐゴシック" panose="020B0600070205080204" pitchFamily="50" charset="-128"/>
            </a:rPr>
            <a:t>37</a:t>
          </a:r>
          <a:r>
            <a:rPr kumimoji="1" lang="ja-JP" altLang="en-US" sz="1300">
              <a:latin typeface="ＭＳ Ｐゴシック" panose="020B0600070205080204" pitchFamily="50" charset="-128"/>
              <a:ea typeface="ＭＳ Ｐゴシック" panose="020B0600070205080204" pitchFamily="50" charset="-128"/>
            </a:rPr>
            <a:t>千円となっており、本庁舎等建替事業の進捗等により減少した。</a:t>
          </a:r>
        </a:p>
        <a:p>
          <a:r>
            <a:rPr kumimoji="1" lang="ja-JP" altLang="en-US" sz="1300">
              <a:latin typeface="ＭＳ Ｐゴシック" panose="020B0600070205080204" pitchFamily="50" charset="-128"/>
              <a:ea typeface="ＭＳ Ｐゴシック" panose="020B0600070205080204" pitchFamily="50" charset="-128"/>
            </a:rPr>
            <a:t>民生費は、住民一人当たり</a:t>
          </a:r>
          <a:r>
            <a:rPr kumimoji="1" lang="en-US" altLang="ja-JP" sz="1300">
              <a:latin typeface="ＭＳ Ｐゴシック" panose="020B0600070205080204" pitchFamily="50" charset="-128"/>
              <a:ea typeface="ＭＳ Ｐゴシック" panose="020B0600070205080204" pitchFamily="50" charset="-128"/>
            </a:rPr>
            <a:t>212</a:t>
          </a:r>
          <a:r>
            <a:rPr kumimoji="1" lang="ja-JP" altLang="en-US" sz="1300">
              <a:latin typeface="ＭＳ Ｐゴシック" panose="020B0600070205080204" pitchFamily="50" charset="-128"/>
              <a:ea typeface="ＭＳ Ｐゴシック" panose="020B0600070205080204" pitchFamily="50" charset="-128"/>
            </a:rPr>
            <a:t>千円となっており、制度拡充による児童手当扶助費の増等により増加した。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土木費は、住民一人当たり</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千円となっており、京急大師線連続立体交差事業の進捗等により減少した。</a:t>
          </a:r>
        </a:p>
        <a:p>
          <a:r>
            <a:rPr kumimoji="1" lang="ja-JP" altLang="en-US" sz="1300">
              <a:latin typeface="ＭＳ Ｐゴシック" panose="020B0600070205080204" pitchFamily="50" charset="-128"/>
              <a:ea typeface="ＭＳ Ｐゴシック" panose="020B0600070205080204" pitchFamily="50" charset="-128"/>
            </a:rPr>
            <a:t>教育費は、住民一人当たり</a:t>
          </a:r>
          <a:r>
            <a:rPr kumimoji="1" lang="en-US" altLang="ja-JP" sz="1300">
              <a:latin typeface="ＭＳ Ｐゴシック" panose="020B0600070205080204" pitchFamily="50" charset="-128"/>
              <a:ea typeface="ＭＳ Ｐゴシック" panose="020B0600070205080204" pitchFamily="50" charset="-128"/>
            </a:rPr>
            <a:t>101</a:t>
          </a:r>
          <a:r>
            <a:rPr kumimoji="1" lang="ja-JP" altLang="en-US" sz="1300">
              <a:latin typeface="ＭＳ Ｐゴシック" panose="020B0600070205080204" pitchFamily="50" charset="-128"/>
              <a:ea typeface="ＭＳ Ｐゴシック" panose="020B0600070205080204" pitchFamily="50" charset="-128"/>
            </a:rPr>
            <a:t>千円となっており、新小倉小学校の完成等により増加した。</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ＭＳ ゴシック" pitchFamily="49" charset="-128"/>
              <a:ea typeface="ＭＳ ゴシック" pitchFamily="49" charset="-128"/>
            </a:rPr>
            <a:t>実質単年度収支は、令和２年度については、個人市民税の増等によりプラスとなっている。令和３年度については、国庫補助金等の超過受入れが生じたことにより大幅なプラスとなっている。令和４年度～令和６年度については、国庫補助金等の超過受入れ分が前年度と比較して減少していることから、ともにマイナスへと転じている。</a:t>
          </a:r>
        </a:p>
        <a:p>
          <a:r>
            <a:rPr kumimoji="1" lang="ja-JP" altLang="en-US" sz="950">
              <a:latin typeface="ＭＳ ゴシック" pitchFamily="49" charset="-128"/>
              <a:ea typeface="ＭＳ ゴシック" pitchFamily="49" charset="-128"/>
            </a:rPr>
            <a:t>財政調整基金については、補正予算の財源として活用している。令和３年度は市税の増収や執行段階の精査による予算執行の抑制などにより最終的には取崩しを回避したため、剰余金処分等の積立てにより残高が増加した。令和４年度については、国庫返還分への対応分の取り崩しを行ったものの、剰余金処分等の積立てにより残高が増加した。令和５年度及び令和６年度は、国庫返還分への対応分の取り崩しを行ったことで残高は減少した。</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令和３年度については、一般会計及び公営企業会計（主に病院事業会計）の剰余額が増加したことにより、前年度より黒字額が増加した。</a:t>
          </a:r>
        </a:p>
        <a:p>
          <a:r>
            <a:rPr kumimoji="1" lang="ja-JP" altLang="en-US" sz="1400">
              <a:latin typeface="ＭＳ ゴシック" pitchFamily="49" charset="-128"/>
              <a:ea typeface="ＭＳ ゴシック" pitchFamily="49" charset="-128"/>
            </a:rPr>
            <a:t>令和４年度については、一般会計及び公営企業会計（主に水道事業会計・下水道事業会計）の剰余額が減少したことにより、前年度より黒字額が減少した。</a:t>
          </a:r>
        </a:p>
        <a:p>
          <a:r>
            <a:rPr kumimoji="1" lang="ja-JP" altLang="en-US" sz="1400">
              <a:latin typeface="ＭＳ ゴシック" pitchFamily="49" charset="-128"/>
              <a:ea typeface="ＭＳ ゴシック" pitchFamily="49" charset="-128"/>
            </a:rPr>
            <a:t>令和５年度については、公営企業会計（主に水道事業会計・下水道事業会計）の剰余額が減少したことにより、前年度より黒字額が減少した。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令和６年度については、一般会計及び公営企業会計（主に工業用水道事業会計・港湾整備事業特別会計）の剰余額が増加したことにより、前年度より黒字額が増加した。</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821547303</v>
      </c>
      <c r="BO4" s="358"/>
      <c r="BP4" s="358"/>
      <c r="BQ4" s="358"/>
      <c r="BR4" s="358"/>
      <c r="BS4" s="358"/>
      <c r="BT4" s="358"/>
      <c r="BU4" s="359"/>
      <c r="BV4" s="357">
        <v>812457706</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1.6</v>
      </c>
      <c r="CU4" s="364"/>
      <c r="CV4" s="364"/>
      <c r="CW4" s="364"/>
      <c r="CX4" s="364"/>
      <c r="CY4" s="364"/>
      <c r="CZ4" s="364"/>
      <c r="DA4" s="365"/>
      <c r="DB4" s="363">
        <v>1.2</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811845119</v>
      </c>
      <c r="BO5" s="395"/>
      <c r="BP5" s="395"/>
      <c r="BQ5" s="395"/>
      <c r="BR5" s="395"/>
      <c r="BS5" s="395"/>
      <c r="BT5" s="395"/>
      <c r="BU5" s="396"/>
      <c r="BV5" s="394">
        <v>801310662</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99.3</v>
      </c>
      <c r="CU5" s="392"/>
      <c r="CV5" s="392"/>
      <c r="CW5" s="392"/>
      <c r="CX5" s="392"/>
      <c r="CY5" s="392"/>
      <c r="CZ5" s="392"/>
      <c r="DA5" s="393"/>
      <c r="DB5" s="391">
        <v>97.2</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98</v>
      </c>
      <c r="AV6" s="427"/>
      <c r="AW6" s="427"/>
      <c r="AX6" s="427"/>
      <c r="AY6" s="428" t="s">
        <v>99</v>
      </c>
      <c r="AZ6" s="429"/>
      <c r="BA6" s="429"/>
      <c r="BB6" s="429"/>
      <c r="BC6" s="429"/>
      <c r="BD6" s="429"/>
      <c r="BE6" s="429"/>
      <c r="BF6" s="429"/>
      <c r="BG6" s="429"/>
      <c r="BH6" s="429"/>
      <c r="BI6" s="429"/>
      <c r="BJ6" s="429"/>
      <c r="BK6" s="429"/>
      <c r="BL6" s="429"/>
      <c r="BM6" s="430"/>
      <c r="BN6" s="394">
        <v>9702184</v>
      </c>
      <c r="BO6" s="395"/>
      <c r="BP6" s="395"/>
      <c r="BQ6" s="395"/>
      <c r="BR6" s="395"/>
      <c r="BS6" s="395"/>
      <c r="BT6" s="395"/>
      <c r="BU6" s="396"/>
      <c r="BV6" s="394">
        <v>11147044</v>
      </c>
      <c r="BW6" s="395"/>
      <c r="BX6" s="395"/>
      <c r="BY6" s="395"/>
      <c r="BZ6" s="395"/>
      <c r="CA6" s="395"/>
      <c r="CB6" s="395"/>
      <c r="CC6" s="396"/>
      <c r="CD6" s="397" t="s">
        <v>100</v>
      </c>
      <c r="CE6" s="398"/>
      <c r="CF6" s="398"/>
      <c r="CG6" s="398"/>
      <c r="CH6" s="398"/>
      <c r="CI6" s="398"/>
      <c r="CJ6" s="398"/>
      <c r="CK6" s="398"/>
      <c r="CL6" s="398"/>
      <c r="CM6" s="398"/>
      <c r="CN6" s="398"/>
      <c r="CO6" s="398"/>
      <c r="CP6" s="398"/>
      <c r="CQ6" s="398"/>
      <c r="CR6" s="398"/>
      <c r="CS6" s="399"/>
      <c r="CT6" s="431">
        <v>99.3</v>
      </c>
      <c r="CU6" s="432"/>
      <c r="CV6" s="432"/>
      <c r="CW6" s="432"/>
      <c r="CX6" s="432"/>
      <c r="CY6" s="432"/>
      <c r="CZ6" s="432"/>
      <c r="DA6" s="433"/>
      <c r="DB6" s="431">
        <v>97.2</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101</v>
      </c>
      <c r="AN7" s="424"/>
      <c r="AO7" s="424"/>
      <c r="AP7" s="424"/>
      <c r="AQ7" s="424"/>
      <c r="AR7" s="424"/>
      <c r="AS7" s="424"/>
      <c r="AT7" s="425"/>
      <c r="AU7" s="426" t="s">
        <v>98</v>
      </c>
      <c r="AV7" s="427"/>
      <c r="AW7" s="427"/>
      <c r="AX7" s="427"/>
      <c r="AY7" s="428" t="s">
        <v>102</v>
      </c>
      <c r="AZ7" s="429"/>
      <c r="BA7" s="429"/>
      <c r="BB7" s="429"/>
      <c r="BC7" s="429"/>
      <c r="BD7" s="429"/>
      <c r="BE7" s="429"/>
      <c r="BF7" s="429"/>
      <c r="BG7" s="429"/>
      <c r="BH7" s="429"/>
      <c r="BI7" s="429"/>
      <c r="BJ7" s="429"/>
      <c r="BK7" s="429"/>
      <c r="BL7" s="429"/>
      <c r="BM7" s="430"/>
      <c r="BN7" s="394">
        <v>2973997</v>
      </c>
      <c r="BO7" s="395"/>
      <c r="BP7" s="395"/>
      <c r="BQ7" s="395"/>
      <c r="BR7" s="395"/>
      <c r="BS7" s="395"/>
      <c r="BT7" s="395"/>
      <c r="BU7" s="396"/>
      <c r="BV7" s="394">
        <v>6454549</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419203322</v>
      </c>
      <c r="CU7" s="395"/>
      <c r="CV7" s="395"/>
      <c r="CW7" s="395"/>
      <c r="CX7" s="395"/>
      <c r="CY7" s="395"/>
      <c r="CZ7" s="395"/>
      <c r="DA7" s="396"/>
      <c r="DB7" s="394">
        <v>406126808</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6728187</v>
      </c>
      <c r="BO8" s="395"/>
      <c r="BP8" s="395"/>
      <c r="BQ8" s="395"/>
      <c r="BR8" s="395"/>
      <c r="BS8" s="395"/>
      <c r="BT8" s="395"/>
      <c r="BU8" s="396"/>
      <c r="BV8" s="394">
        <v>4692495</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1.06</v>
      </c>
      <c r="CU8" s="435"/>
      <c r="CV8" s="435"/>
      <c r="CW8" s="435"/>
      <c r="CX8" s="435"/>
      <c r="CY8" s="435"/>
      <c r="CZ8" s="435"/>
      <c r="DA8" s="436"/>
      <c r="DB8" s="434">
        <v>1.03</v>
      </c>
      <c r="DC8" s="435"/>
      <c r="DD8" s="435"/>
      <c r="DE8" s="435"/>
      <c r="DF8" s="435"/>
      <c r="DG8" s="435"/>
      <c r="DH8" s="435"/>
      <c r="DI8" s="436"/>
    </row>
    <row r="9" spans="1:119" ht="18.75" customHeight="1" thickBot="1" x14ac:dyDescent="0.25">
      <c r="A9" s="163"/>
      <c r="B9" s="388" t="s">
        <v>107</v>
      </c>
      <c r="C9" s="389"/>
      <c r="D9" s="389"/>
      <c r="E9" s="389"/>
      <c r="F9" s="389"/>
      <c r="G9" s="389"/>
      <c r="H9" s="389"/>
      <c r="I9" s="389"/>
      <c r="J9" s="389"/>
      <c r="K9" s="437"/>
      <c r="L9" s="438" t="s">
        <v>108</v>
      </c>
      <c r="M9" s="439"/>
      <c r="N9" s="439"/>
      <c r="O9" s="439"/>
      <c r="P9" s="439"/>
      <c r="Q9" s="440"/>
      <c r="R9" s="441">
        <v>1538262</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2035692</v>
      </c>
      <c r="BO9" s="395"/>
      <c r="BP9" s="395"/>
      <c r="BQ9" s="395"/>
      <c r="BR9" s="395"/>
      <c r="BS9" s="395"/>
      <c r="BT9" s="395"/>
      <c r="BU9" s="396"/>
      <c r="BV9" s="394">
        <v>2542355</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14.4</v>
      </c>
      <c r="CU9" s="392"/>
      <c r="CV9" s="392"/>
      <c r="CW9" s="392"/>
      <c r="CX9" s="392"/>
      <c r="CY9" s="392"/>
      <c r="CZ9" s="392"/>
      <c r="DA9" s="393"/>
      <c r="DB9" s="391">
        <v>14.5</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1475213</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244277</v>
      </c>
      <c r="BO10" s="395"/>
      <c r="BP10" s="395"/>
      <c r="BQ10" s="395"/>
      <c r="BR10" s="395"/>
      <c r="BS10" s="395"/>
      <c r="BT10" s="395"/>
      <c r="BU10" s="396"/>
      <c r="BV10" s="394">
        <v>121894</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1535141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5924915</v>
      </c>
      <c r="BO12" s="395"/>
      <c r="BP12" s="395"/>
      <c r="BQ12" s="395"/>
      <c r="BR12" s="395"/>
      <c r="BS12" s="395"/>
      <c r="BT12" s="395"/>
      <c r="BU12" s="396"/>
      <c r="BV12" s="394">
        <v>3319900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8"/>
      <c r="M13" s="485" t="s">
        <v>130</v>
      </c>
      <c r="N13" s="486"/>
      <c r="O13" s="486"/>
      <c r="P13" s="486"/>
      <c r="Q13" s="487"/>
      <c r="R13" s="478">
        <v>1479291</v>
      </c>
      <c r="S13" s="479"/>
      <c r="T13" s="479"/>
      <c r="U13" s="479"/>
      <c r="V13" s="480"/>
      <c r="W13" s="410" t="s">
        <v>131</v>
      </c>
      <c r="X13" s="411"/>
      <c r="Y13" s="411"/>
      <c r="Z13" s="411"/>
      <c r="AA13" s="411"/>
      <c r="AB13" s="401"/>
      <c r="AC13" s="445">
        <v>2625</v>
      </c>
      <c r="AD13" s="446"/>
      <c r="AE13" s="446"/>
      <c r="AF13" s="446"/>
      <c r="AG13" s="488"/>
      <c r="AH13" s="445">
        <v>2620</v>
      </c>
      <c r="AI13" s="446"/>
      <c r="AJ13" s="446"/>
      <c r="AK13" s="446"/>
      <c r="AL13" s="447"/>
      <c r="AM13" s="423" t="s">
        <v>132</v>
      </c>
      <c r="AN13" s="424"/>
      <c r="AO13" s="424"/>
      <c r="AP13" s="424"/>
      <c r="AQ13" s="424"/>
      <c r="AR13" s="424"/>
      <c r="AS13" s="424"/>
      <c r="AT13" s="425"/>
      <c r="AU13" s="426" t="s">
        <v>98</v>
      </c>
      <c r="AV13" s="427"/>
      <c r="AW13" s="427"/>
      <c r="AX13" s="427"/>
      <c r="AY13" s="428" t="s">
        <v>133</v>
      </c>
      <c r="AZ13" s="429"/>
      <c r="BA13" s="429"/>
      <c r="BB13" s="429"/>
      <c r="BC13" s="429"/>
      <c r="BD13" s="429"/>
      <c r="BE13" s="429"/>
      <c r="BF13" s="429"/>
      <c r="BG13" s="429"/>
      <c r="BH13" s="429"/>
      <c r="BI13" s="429"/>
      <c r="BJ13" s="429"/>
      <c r="BK13" s="429"/>
      <c r="BL13" s="429"/>
      <c r="BM13" s="430"/>
      <c r="BN13" s="394">
        <v>-3644946</v>
      </c>
      <c r="BO13" s="395"/>
      <c r="BP13" s="395"/>
      <c r="BQ13" s="395"/>
      <c r="BR13" s="395"/>
      <c r="BS13" s="395"/>
      <c r="BT13" s="395"/>
      <c r="BU13" s="396"/>
      <c r="BV13" s="394">
        <v>-655651</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8.4</v>
      </c>
      <c r="CU13" s="392"/>
      <c r="CV13" s="392"/>
      <c r="CW13" s="392"/>
      <c r="CX13" s="392"/>
      <c r="CY13" s="392"/>
      <c r="CZ13" s="392"/>
      <c r="DA13" s="393"/>
      <c r="DB13" s="391">
        <v>8.4</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1529136</v>
      </c>
      <c r="S14" s="479"/>
      <c r="T14" s="479"/>
      <c r="U14" s="479"/>
      <c r="V14" s="480"/>
      <c r="W14" s="384"/>
      <c r="X14" s="385"/>
      <c r="Y14" s="385"/>
      <c r="Z14" s="385"/>
      <c r="AA14" s="385"/>
      <c r="AB14" s="374"/>
      <c r="AC14" s="481">
        <v>0.4</v>
      </c>
      <c r="AD14" s="482"/>
      <c r="AE14" s="482"/>
      <c r="AF14" s="482"/>
      <c r="AG14" s="483"/>
      <c r="AH14" s="481">
        <v>0.4</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111.4</v>
      </c>
      <c r="CU14" s="493"/>
      <c r="CV14" s="493"/>
      <c r="CW14" s="493"/>
      <c r="CX14" s="493"/>
      <c r="CY14" s="493"/>
      <c r="CZ14" s="493"/>
      <c r="DA14" s="494"/>
      <c r="DB14" s="492">
        <v>123.8</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8"/>
      <c r="M15" s="485" t="s">
        <v>130</v>
      </c>
      <c r="N15" s="486"/>
      <c r="O15" s="486"/>
      <c r="P15" s="486"/>
      <c r="Q15" s="487"/>
      <c r="R15" s="478">
        <v>1478342</v>
      </c>
      <c r="S15" s="479"/>
      <c r="T15" s="479"/>
      <c r="U15" s="479"/>
      <c r="V15" s="480"/>
      <c r="W15" s="410" t="s">
        <v>137</v>
      </c>
      <c r="X15" s="411"/>
      <c r="Y15" s="411"/>
      <c r="Z15" s="411"/>
      <c r="AA15" s="411"/>
      <c r="AB15" s="401"/>
      <c r="AC15" s="445">
        <v>126522</v>
      </c>
      <c r="AD15" s="446"/>
      <c r="AE15" s="446"/>
      <c r="AF15" s="446"/>
      <c r="AG15" s="488"/>
      <c r="AH15" s="445">
        <v>133765</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334150201</v>
      </c>
      <c r="BO15" s="358"/>
      <c r="BP15" s="358"/>
      <c r="BQ15" s="358"/>
      <c r="BR15" s="358"/>
      <c r="BS15" s="358"/>
      <c r="BT15" s="358"/>
      <c r="BU15" s="359"/>
      <c r="BV15" s="357">
        <v>323812842</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18.3</v>
      </c>
      <c r="AD16" s="482"/>
      <c r="AE16" s="482"/>
      <c r="AF16" s="482"/>
      <c r="AG16" s="483"/>
      <c r="AH16" s="481">
        <v>21.3</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312864741</v>
      </c>
      <c r="BO16" s="395"/>
      <c r="BP16" s="395"/>
      <c r="BQ16" s="395"/>
      <c r="BR16" s="395"/>
      <c r="BS16" s="395"/>
      <c r="BT16" s="395"/>
      <c r="BU16" s="396"/>
      <c r="BV16" s="394">
        <v>304548140</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563476</v>
      </c>
      <c r="AD17" s="446"/>
      <c r="AE17" s="446"/>
      <c r="AF17" s="446"/>
      <c r="AG17" s="488"/>
      <c r="AH17" s="445">
        <v>491816</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419203322</v>
      </c>
      <c r="BO17" s="395"/>
      <c r="BP17" s="395"/>
      <c r="BQ17" s="395"/>
      <c r="BR17" s="395"/>
      <c r="BS17" s="395"/>
      <c r="BT17" s="395"/>
      <c r="BU17" s="396"/>
      <c r="BV17" s="394">
        <v>406126808</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142.96</v>
      </c>
      <c r="M18" s="518"/>
      <c r="N18" s="518"/>
      <c r="O18" s="518"/>
      <c r="P18" s="518"/>
      <c r="Q18" s="518"/>
      <c r="R18" s="519"/>
      <c r="S18" s="519"/>
      <c r="T18" s="519"/>
      <c r="U18" s="519"/>
      <c r="V18" s="520"/>
      <c r="W18" s="412"/>
      <c r="X18" s="413"/>
      <c r="Y18" s="413"/>
      <c r="Z18" s="413"/>
      <c r="AA18" s="413"/>
      <c r="AB18" s="404"/>
      <c r="AC18" s="521">
        <v>81.400000000000006</v>
      </c>
      <c r="AD18" s="522"/>
      <c r="AE18" s="522"/>
      <c r="AF18" s="522"/>
      <c r="AG18" s="523"/>
      <c r="AH18" s="521">
        <v>78.3</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434205078</v>
      </c>
      <c r="BO18" s="395"/>
      <c r="BP18" s="395"/>
      <c r="BQ18" s="395"/>
      <c r="BR18" s="395"/>
      <c r="BS18" s="395"/>
      <c r="BT18" s="395"/>
      <c r="BU18" s="396"/>
      <c r="BV18" s="394">
        <v>407778838</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10760</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502110908</v>
      </c>
      <c r="BO19" s="395"/>
      <c r="BP19" s="395"/>
      <c r="BQ19" s="395"/>
      <c r="BR19" s="395"/>
      <c r="BS19" s="395"/>
      <c r="BT19" s="395"/>
      <c r="BU19" s="396"/>
      <c r="BV19" s="394">
        <v>479543904</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747452</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859648551</v>
      </c>
      <c r="BO22" s="358"/>
      <c r="BP22" s="358"/>
      <c r="BQ22" s="358"/>
      <c r="BR22" s="358"/>
      <c r="BS22" s="358"/>
      <c r="BT22" s="358"/>
      <c r="BU22" s="359"/>
      <c r="BV22" s="357">
        <v>867431771</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40095531</v>
      </c>
      <c r="BO23" s="395"/>
      <c r="BP23" s="395"/>
      <c r="BQ23" s="395"/>
      <c r="BR23" s="395"/>
      <c r="BS23" s="395"/>
      <c r="BT23" s="395"/>
      <c r="BU23" s="396"/>
      <c r="BV23" s="394">
        <v>45566503</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12000</v>
      </c>
      <c r="R24" s="446"/>
      <c r="S24" s="446"/>
      <c r="T24" s="446"/>
      <c r="U24" s="446"/>
      <c r="V24" s="488"/>
      <c r="W24" s="540"/>
      <c r="X24" s="541"/>
      <c r="Y24" s="542"/>
      <c r="Z24" s="444" t="s">
        <v>162</v>
      </c>
      <c r="AA24" s="424"/>
      <c r="AB24" s="424"/>
      <c r="AC24" s="424"/>
      <c r="AD24" s="424"/>
      <c r="AE24" s="424"/>
      <c r="AF24" s="424"/>
      <c r="AG24" s="425"/>
      <c r="AH24" s="445">
        <v>9661</v>
      </c>
      <c r="AI24" s="446"/>
      <c r="AJ24" s="446"/>
      <c r="AK24" s="446"/>
      <c r="AL24" s="488"/>
      <c r="AM24" s="445">
        <v>31359606</v>
      </c>
      <c r="AN24" s="446"/>
      <c r="AO24" s="446"/>
      <c r="AP24" s="446"/>
      <c r="AQ24" s="446"/>
      <c r="AR24" s="488"/>
      <c r="AS24" s="445">
        <v>3246</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770447401</v>
      </c>
      <c r="BO24" s="395"/>
      <c r="BP24" s="395"/>
      <c r="BQ24" s="395"/>
      <c r="BR24" s="395"/>
      <c r="BS24" s="395"/>
      <c r="BT24" s="395"/>
      <c r="BU24" s="396"/>
      <c r="BV24" s="394">
        <v>769887157</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3</v>
      </c>
      <c r="M25" s="446"/>
      <c r="N25" s="446"/>
      <c r="O25" s="446"/>
      <c r="P25" s="488"/>
      <c r="Q25" s="445">
        <v>9500</v>
      </c>
      <c r="R25" s="446"/>
      <c r="S25" s="446"/>
      <c r="T25" s="446"/>
      <c r="U25" s="446"/>
      <c r="V25" s="488"/>
      <c r="W25" s="540"/>
      <c r="X25" s="541"/>
      <c r="Y25" s="542"/>
      <c r="Z25" s="444" t="s">
        <v>165</v>
      </c>
      <c r="AA25" s="424"/>
      <c r="AB25" s="424"/>
      <c r="AC25" s="424"/>
      <c r="AD25" s="424"/>
      <c r="AE25" s="424"/>
      <c r="AF25" s="424"/>
      <c r="AG25" s="425"/>
      <c r="AH25" s="445">
        <v>1450</v>
      </c>
      <c r="AI25" s="446"/>
      <c r="AJ25" s="446"/>
      <c r="AK25" s="446"/>
      <c r="AL25" s="488"/>
      <c r="AM25" s="445">
        <v>4619700</v>
      </c>
      <c r="AN25" s="446"/>
      <c r="AO25" s="446"/>
      <c r="AP25" s="446"/>
      <c r="AQ25" s="446"/>
      <c r="AR25" s="488"/>
      <c r="AS25" s="445">
        <v>3186</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225234043</v>
      </c>
      <c r="BO25" s="358"/>
      <c r="BP25" s="358"/>
      <c r="BQ25" s="358"/>
      <c r="BR25" s="358"/>
      <c r="BS25" s="358"/>
      <c r="BT25" s="358"/>
      <c r="BU25" s="359"/>
      <c r="BV25" s="357">
        <v>234167902</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7800</v>
      </c>
      <c r="R26" s="446"/>
      <c r="S26" s="446"/>
      <c r="T26" s="446"/>
      <c r="U26" s="446"/>
      <c r="V26" s="488"/>
      <c r="W26" s="540"/>
      <c r="X26" s="541"/>
      <c r="Y26" s="542"/>
      <c r="Z26" s="444" t="s">
        <v>168</v>
      </c>
      <c r="AA26" s="546"/>
      <c r="AB26" s="546"/>
      <c r="AC26" s="546"/>
      <c r="AD26" s="546"/>
      <c r="AE26" s="546"/>
      <c r="AF26" s="546"/>
      <c r="AG26" s="547"/>
      <c r="AH26" s="445">
        <v>1180</v>
      </c>
      <c r="AI26" s="446"/>
      <c r="AJ26" s="446"/>
      <c r="AK26" s="446"/>
      <c r="AL26" s="488"/>
      <c r="AM26" s="445">
        <v>3643840</v>
      </c>
      <c r="AN26" s="446"/>
      <c r="AO26" s="446"/>
      <c r="AP26" s="446"/>
      <c r="AQ26" s="446"/>
      <c r="AR26" s="488"/>
      <c r="AS26" s="445">
        <v>3088</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v>3745006</v>
      </c>
      <c r="BO26" s="395"/>
      <c r="BP26" s="395"/>
      <c r="BQ26" s="395"/>
      <c r="BR26" s="395"/>
      <c r="BS26" s="395"/>
      <c r="BT26" s="395"/>
      <c r="BU26" s="396"/>
      <c r="BV26" s="394">
        <v>3902503</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10300</v>
      </c>
      <c r="R27" s="446"/>
      <c r="S27" s="446"/>
      <c r="T27" s="446"/>
      <c r="U27" s="446"/>
      <c r="V27" s="488"/>
      <c r="W27" s="540"/>
      <c r="X27" s="541"/>
      <c r="Y27" s="542"/>
      <c r="Z27" s="444" t="s">
        <v>171</v>
      </c>
      <c r="AA27" s="424"/>
      <c r="AB27" s="424"/>
      <c r="AC27" s="424"/>
      <c r="AD27" s="424"/>
      <c r="AE27" s="424"/>
      <c r="AF27" s="424"/>
      <c r="AG27" s="425"/>
      <c r="AH27" s="445">
        <v>6796</v>
      </c>
      <c r="AI27" s="446"/>
      <c r="AJ27" s="446"/>
      <c r="AK27" s="446"/>
      <c r="AL27" s="488"/>
      <c r="AM27" s="445">
        <v>23135796</v>
      </c>
      <c r="AN27" s="446"/>
      <c r="AO27" s="446"/>
      <c r="AP27" s="446"/>
      <c r="AQ27" s="446"/>
      <c r="AR27" s="488"/>
      <c r="AS27" s="445">
        <v>3404</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1044019</v>
      </c>
      <c r="BO27" s="514"/>
      <c r="BP27" s="514"/>
      <c r="BQ27" s="514"/>
      <c r="BR27" s="514"/>
      <c r="BS27" s="514"/>
      <c r="BT27" s="514"/>
      <c r="BU27" s="515"/>
      <c r="BV27" s="513">
        <v>857582</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9200</v>
      </c>
      <c r="R28" s="446"/>
      <c r="S28" s="446"/>
      <c r="T28" s="446"/>
      <c r="U28" s="446"/>
      <c r="V28" s="488"/>
      <c r="W28" s="540"/>
      <c r="X28" s="541"/>
      <c r="Y28" s="542"/>
      <c r="Z28" s="444" t="s">
        <v>174</v>
      </c>
      <c r="AA28" s="424"/>
      <c r="AB28" s="424"/>
      <c r="AC28" s="424"/>
      <c r="AD28" s="424"/>
      <c r="AE28" s="424"/>
      <c r="AF28" s="424"/>
      <c r="AG28" s="425"/>
      <c r="AH28" s="445">
        <v>204</v>
      </c>
      <c r="AI28" s="446"/>
      <c r="AJ28" s="446"/>
      <c r="AK28" s="446"/>
      <c r="AL28" s="488"/>
      <c r="AM28" s="445">
        <v>597516</v>
      </c>
      <c r="AN28" s="446"/>
      <c r="AO28" s="446"/>
      <c r="AP28" s="446"/>
      <c r="AQ28" s="446"/>
      <c r="AR28" s="488"/>
      <c r="AS28" s="445">
        <v>2929</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5862129</v>
      </c>
      <c r="BO28" s="358"/>
      <c r="BP28" s="358"/>
      <c r="BQ28" s="358"/>
      <c r="BR28" s="358"/>
      <c r="BS28" s="358"/>
      <c r="BT28" s="358"/>
      <c r="BU28" s="359"/>
      <c r="BV28" s="357">
        <v>7350973</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58</v>
      </c>
      <c r="M29" s="446"/>
      <c r="N29" s="446"/>
      <c r="O29" s="446"/>
      <c r="P29" s="488"/>
      <c r="Q29" s="445">
        <v>8300</v>
      </c>
      <c r="R29" s="446"/>
      <c r="S29" s="446"/>
      <c r="T29" s="446"/>
      <c r="U29" s="446"/>
      <c r="V29" s="488"/>
      <c r="W29" s="543"/>
      <c r="X29" s="544"/>
      <c r="Y29" s="545"/>
      <c r="Z29" s="444" t="s">
        <v>177</v>
      </c>
      <c r="AA29" s="424"/>
      <c r="AB29" s="424"/>
      <c r="AC29" s="424"/>
      <c r="AD29" s="424"/>
      <c r="AE29" s="424"/>
      <c r="AF29" s="424"/>
      <c r="AG29" s="425"/>
      <c r="AH29" s="445">
        <v>16661</v>
      </c>
      <c r="AI29" s="446"/>
      <c r="AJ29" s="446"/>
      <c r="AK29" s="446"/>
      <c r="AL29" s="488"/>
      <c r="AM29" s="445">
        <v>55092918</v>
      </c>
      <c r="AN29" s="446"/>
      <c r="AO29" s="446"/>
      <c r="AP29" s="446"/>
      <c r="AQ29" s="446"/>
      <c r="AR29" s="488"/>
      <c r="AS29" s="445">
        <v>3307</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1872787</v>
      </c>
      <c r="BO29" s="395"/>
      <c r="BP29" s="395"/>
      <c r="BQ29" s="395"/>
      <c r="BR29" s="395"/>
      <c r="BS29" s="395"/>
      <c r="BT29" s="395"/>
      <c r="BU29" s="396"/>
      <c r="BV29" s="394">
        <v>1778799</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100.2</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23074401</v>
      </c>
      <c r="BO30" s="514"/>
      <c r="BP30" s="514"/>
      <c r="BQ30" s="514"/>
      <c r="BR30" s="514"/>
      <c r="BS30" s="514"/>
      <c r="BT30" s="514"/>
      <c r="BU30" s="515"/>
      <c r="BV30" s="513">
        <v>24272082</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2">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2">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8</v>
      </c>
      <c r="V34" s="584"/>
      <c r="W34" s="585" t="str">
        <f>IF('各会計、関係団体の財政状況及び健全化判断比率'!B28="","",'各会計、関係団体の財政状況及び健全化判断比率'!B28)</f>
        <v>競輪事業特別会計</v>
      </c>
      <c r="X34" s="585"/>
      <c r="Y34" s="585"/>
      <c r="Z34" s="585"/>
      <c r="AA34" s="585"/>
      <c r="AB34" s="585"/>
      <c r="AC34" s="585"/>
      <c r="AD34" s="585"/>
      <c r="AE34" s="585"/>
      <c r="AF34" s="585"/>
      <c r="AG34" s="585"/>
      <c r="AH34" s="585"/>
      <c r="AI34" s="585"/>
      <c r="AJ34" s="585"/>
      <c r="AK34" s="585"/>
      <c r="AL34" s="163"/>
      <c r="AM34" s="584">
        <f>IF(AO34="","",MAX(C34:D43,U34:V43)+1)</f>
        <v>12</v>
      </c>
      <c r="AN34" s="584"/>
      <c r="AO34" s="585" t="str">
        <f>IF('各会計、関係団体の財政状況及び健全化判断比率'!B32="","",'各会計、関係団体の財政状況及び健全化判断比率'!B32)</f>
        <v>病院事業会計</v>
      </c>
      <c r="AP34" s="585"/>
      <c r="AQ34" s="585"/>
      <c r="AR34" s="585"/>
      <c r="AS34" s="585"/>
      <c r="AT34" s="585"/>
      <c r="AU34" s="585"/>
      <c r="AV34" s="585"/>
      <c r="AW34" s="585"/>
      <c r="AX34" s="585"/>
      <c r="AY34" s="585"/>
      <c r="AZ34" s="585"/>
      <c r="BA34" s="585"/>
      <c r="BB34" s="585"/>
      <c r="BC34" s="585"/>
      <c r="BD34" s="163"/>
      <c r="BE34" s="584">
        <f>IF(BG34="","",MAX(C34:D43,U34:V43,AM34:AN43)+1)</f>
        <v>17</v>
      </c>
      <c r="BF34" s="584"/>
      <c r="BG34" s="585" t="str">
        <f>IF('各会計、関係団体の財政状況及び健全化判断比率'!B37="","",'各会計、関係団体の財政状況及び健全化判断比率'!B37)</f>
        <v>卸売市場事業特別会計</v>
      </c>
      <c r="BH34" s="585"/>
      <c r="BI34" s="585"/>
      <c r="BJ34" s="585"/>
      <c r="BK34" s="585"/>
      <c r="BL34" s="585"/>
      <c r="BM34" s="585"/>
      <c r="BN34" s="585"/>
      <c r="BO34" s="585"/>
      <c r="BP34" s="585"/>
      <c r="BQ34" s="585"/>
      <c r="BR34" s="585"/>
      <c r="BS34" s="585"/>
      <c r="BT34" s="585"/>
      <c r="BU34" s="585"/>
      <c r="BV34" s="163"/>
      <c r="BW34" s="584">
        <f>IF(BY34="","",MAX(C34:D43,U34:V43,AM34:AN43,BE34:BF43)+1)</f>
        <v>20</v>
      </c>
      <c r="BX34" s="584"/>
      <c r="BY34" s="585" t="str">
        <f>IF('各会計、関係団体の財政状況及び健全化判断比率'!B68="","",'各会計、関係団体の財政状況及び健全化判断比率'!B68)</f>
        <v>神奈川県川崎競馬組合</v>
      </c>
      <c r="BZ34" s="585"/>
      <c r="CA34" s="585"/>
      <c r="CB34" s="585"/>
      <c r="CC34" s="585"/>
      <c r="CD34" s="585"/>
      <c r="CE34" s="585"/>
      <c r="CF34" s="585"/>
      <c r="CG34" s="585"/>
      <c r="CH34" s="585"/>
      <c r="CI34" s="585"/>
      <c r="CJ34" s="585"/>
      <c r="CK34" s="585"/>
      <c r="CL34" s="585"/>
      <c r="CM34" s="585"/>
      <c r="CN34" s="163"/>
      <c r="CO34" s="584">
        <f>IF(CQ34="","",MAX(C34:D43,U34:V43,AM34:AN43,BE34:BF43,BW34:BX43)+1)</f>
        <v>24</v>
      </c>
      <c r="CP34" s="584"/>
      <c r="CQ34" s="585" t="str">
        <f>IF('各会計、関係団体の財政状況及び健全化判断比率'!BS7="","",'各会計、関係団体の財政状況及び健全化判断比率'!BS7)</f>
        <v>かわさき市民放送</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2">
      <c r="A35" s="163"/>
      <c r="B35" s="190"/>
      <c r="C35" s="584">
        <f>IF(E35="","",C34+1)</f>
        <v>2</v>
      </c>
      <c r="D35" s="584"/>
      <c r="E35" s="585" t="str">
        <f>IF('各会計、関係団体の財政状況及び健全化判断比率'!B8="","",'各会計、関係団体の財政状況及び健全化判断比率'!B8)</f>
        <v>母子父子寡婦福祉資金貸付事業特別会計</v>
      </c>
      <c r="F35" s="585"/>
      <c r="G35" s="585"/>
      <c r="H35" s="585"/>
      <c r="I35" s="585"/>
      <c r="J35" s="585"/>
      <c r="K35" s="585"/>
      <c r="L35" s="585"/>
      <c r="M35" s="585"/>
      <c r="N35" s="585"/>
      <c r="O35" s="585"/>
      <c r="P35" s="585"/>
      <c r="Q35" s="585"/>
      <c r="R35" s="585"/>
      <c r="S35" s="585"/>
      <c r="T35" s="163"/>
      <c r="U35" s="584">
        <f>IF(W35="","",U34+1)</f>
        <v>9</v>
      </c>
      <c r="V35" s="584"/>
      <c r="W35" s="585" t="str">
        <f>IF('各会計、関係団体の財政状況及び健全化判断比率'!B29="","",'各会計、関係団体の財政状況及び健全化判断比率'!B29)</f>
        <v>国民健康保険事業特別会計</v>
      </c>
      <c r="X35" s="585"/>
      <c r="Y35" s="585"/>
      <c r="Z35" s="585"/>
      <c r="AA35" s="585"/>
      <c r="AB35" s="585"/>
      <c r="AC35" s="585"/>
      <c r="AD35" s="585"/>
      <c r="AE35" s="585"/>
      <c r="AF35" s="585"/>
      <c r="AG35" s="585"/>
      <c r="AH35" s="585"/>
      <c r="AI35" s="585"/>
      <c r="AJ35" s="585"/>
      <c r="AK35" s="585"/>
      <c r="AL35" s="163"/>
      <c r="AM35" s="584">
        <f t="shared" ref="AM35:AM43" si="0">IF(AO35="","",AM34+1)</f>
        <v>13</v>
      </c>
      <c r="AN35" s="584"/>
      <c r="AO35" s="585" t="str">
        <f>IF('各会計、関係団体の財政状況及び健全化判断比率'!B33="","",'各会計、関係団体の財政状況及び健全化判断比率'!B33)</f>
        <v>下水道事業会計</v>
      </c>
      <c r="AP35" s="585"/>
      <c r="AQ35" s="585"/>
      <c r="AR35" s="585"/>
      <c r="AS35" s="585"/>
      <c r="AT35" s="585"/>
      <c r="AU35" s="585"/>
      <c r="AV35" s="585"/>
      <c r="AW35" s="585"/>
      <c r="AX35" s="585"/>
      <c r="AY35" s="585"/>
      <c r="AZ35" s="585"/>
      <c r="BA35" s="585"/>
      <c r="BB35" s="585"/>
      <c r="BC35" s="585"/>
      <c r="BD35" s="163"/>
      <c r="BE35" s="584">
        <f t="shared" ref="BE35:BE43" si="1">IF(BG35="","",BE34+1)</f>
        <v>18</v>
      </c>
      <c r="BF35" s="584"/>
      <c r="BG35" s="585" t="str">
        <f>IF('各会計、関係団体の財政状況及び健全化判断比率'!B38="","",'各会計、関係団体の財政状況及び健全化判断比率'!B38)</f>
        <v>港湾整備事業特別会計</v>
      </c>
      <c r="BH35" s="585"/>
      <c r="BI35" s="585"/>
      <c r="BJ35" s="585"/>
      <c r="BK35" s="585"/>
      <c r="BL35" s="585"/>
      <c r="BM35" s="585"/>
      <c r="BN35" s="585"/>
      <c r="BO35" s="585"/>
      <c r="BP35" s="585"/>
      <c r="BQ35" s="585"/>
      <c r="BR35" s="585"/>
      <c r="BS35" s="585"/>
      <c r="BT35" s="585"/>
      <c r="BU35" s="585"/>
      <c r="BV35" s="163"/>
      <c r="BW35" s="584">
        <f t="shared" ref="BW35:BW43" si="2">IF(BY35="","",BW34+1)</f>
        <v>21</v>
      </c>
      <c r="BX35" s="584"/>
      <c r="BY35" s="585" t="str">
        <f>IF('各会計、関係団体の財政状況及び健全化判断比率'!B69="","",'各会計、関係団体の財政状況及び健全化判断比率'!B69)</f>
        <v>神奈川県内広域水道企業団</v>
      </c>
      <c r="BZ35" s="585"/>
      <c r="CA35" s="585"/>
      <c r="CB35" s="585"/>
      <c r="CC35" s="585"/>
      <c r="CD35" s="585"/>
      <c r="CE35" s="585"/>
      <c r="CF35" s="585"/>
      <c r="CG35" s="585"/>
      <c r="CH35" s="585"/>
      <c r="CI35" s="585"/>
      <c r="CJ35" s="585"/>
      <c r="CK35" s="585"/>
      <c r="CL35" s="585"/>
      <c r="CM35" s="585"/>
      <c r="CN35" s="163"/>
      <c r="CO35" s="584">
        <f t="shared" ref="CO35:CO43" si="3">IF(CQ35="","",CO34+1)</f>
        <v>25</v>
      </c>
      <c r="CP35" s="584"/>
      <c r="CQ35" s="585" t="str">
        <f>IF('各会計、関係団体の財政状況及び健全化判断比率'!BS8="","",'各会計、関係団体の財政状況及び健全化判断比率'!BS8)</f>
        <v>川崎市土地開発公社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2">
      <c r="A36" s="163"/>
      <c r="B36" s="190"/>
      <c r="C36" s="584">
        <f>IF(E36="","",C35+1)</f>
        <v>3</v>
      </c>
      <c r="D36" s="584"/>
      <c r="E36" s="585" t="str">
        <f>IF('各会計、関係団体の財政状況及び健全化判断比率'!B9="","",'各会計、関係団体の財政状況及び健全化判断比率'!B9)</f>
        <v>公害健康被害補償事業特別会計</v>
      </c>
      <c r="F36" s="585"/>
      <c r="G36" s="585"/>
      <c r="H36" s="585"/>
      <c r="I36" s="585"/>
      <c r="J36" s="585"/>
      <c r="K36" s="585"/>
      <c r="L36" s="585"/>
      <c r="M36" s="585"/>
      <c r="N36" s="585"/>
      <c r="O36" s="585"/>
      <c r="P36" s="585"/>
      <c r="Q36" s="585"/>
      <c r="R36" s="585"/>
      <c r="S36" s="585"/>
      <c r="T36" s="163"/>
      <c r="U36" s="584">
        <f t="shared" ref="U36:U43" si="4">IF(W36="","",U35+1)</f>
        <v>10</v>
      </c>
      <c r="V36" s="584"/>
      <c r="W36" s="585" t="str">
        <f>IF('各会計、関係団体の財政状況及び健全化判断比率'!B30="","",'各会計、関係団体の財政状況及び健全化判断比率'!B30)</f>
        <v>後期高齢者医療事業特別会計</v>
      </c>
      <c r="X36" s="585"/>
      <c r="Y36" s="585"/>
      <c r="Z36" s="585"/>
      <c r="AA36" s="585"/>
      <c r="AB36" s="585"/>
      <c r="AC36" s="585"/>
      <c r="AD36" s="585"/>
      <c r="AE36" s="585"/>
      <c r="AF36" s="585"/>
      <c r="AG36" s="585"/>
      <c r="AH36" s="585"/>
      <c r="AI36" s="585"/>
      <c r="AJ36" s="585"/>
      <c r="AK36" s="585"/>
      <c r="AL36" s="163"/>
      <c r="AM36" s="584">
        <f t="shared" si="0"/>
        <v>14</v>
      </c>
      <c r="AN36" s="584"/>
      <c r="AO36" s="585" t="str">
        <f>IF('各会計、関係団体の財政状況及び健全化判断比率'!B34="","",'各会計、関係団体の財政状況及び健全化判断比率'!B34)</f>
        <v>水道事業会計</v>
      </c>
      <c r="AP36" s="585"/>
      <c r="AQ36" s="585"/>
      <c r="AR36" s="585"/>
      <c r="AS36" s="585"/>
      <c r="AT36" s="585"/>
      <c r="AU36" s="585"/>
      <c r="AV36" s="585"/>
      <c r="AW36" s="585"/>
      <c r="AX36" s="585"/>
      <c r="AY36" s="585"/>
      <c r="AZ36" s="585"/>
      <c r="BA36" s="585"/>
      <c r="BB36" s="585"/>
      <c r="BC36" s="585"/>
      <c r="BD36" s="163"/>
      <c r="BE36" s="584">
        <f t="shared" si="1"/>
        <v>19</v>
      </c>
      <c r="BF36" s="584"/>
      <c r="BG36" s="585" t="str">
        <f>IF('各会計、関係団体の財政状況及び健全化判断比率'!B39="","",'各会計、関係団体の財政状況及び健全化判断比率'!B39)</f>
        <v>生田緑地ゴルフ場事業特別会計</v>
      </c>
      <c r="BH36" s="585"/>
      <c r="BI36" s="585"/>
      <c r="BJ36" s="585"/>
      <c r="BK36" s="585"/>
      <c r="BL36" s="585"/>
      <c r="BM36" s="585"/>
      <c r="BN36" s="585"/>
      <c r="BO36" s="585"/>
      <c r="BP36" s="585"/>
      <c r="BQ36" s="585"/>
      <c r="BR36" s="585"/>
      <c r="BS36" s="585"/>
      <c r="BT36" s="585"/>
      <c r="BU36" s="585"/>
      <c r="BV36" s="163"/>
      <c r="BW36" s="584">
        <f t="shared" si="2"/>
        <v>22</v>
      </c>
      <c r="BX36" s="584"/>
      <c r="BY36" s="585" t="str">
        <f>IF('各会計、関係団体の財政状況及び健全化判断比率'!B70="","",'各会計、関係団体の財政状況及び健全化判断比率'!B70)</f>
        <v>神奈川県後期高齢者医療広域連合
（一般会計）</v>
      </c>
      <c r="BZ36" s="585"/>
      <c r="CA36" s="585"/>
      <c r="CB36" s="585"/>
      <c r="CC36" s="585"/>
      <c r="CD36" s="585"/>
      <c r="CE36" s="585"/>
      <c r="CF36" s="585"/>
      <c r="CG36" s="585"/>
      <c r="CH36" s="585"/>
      <c r="CI36" s="585"/>
      <c r="CJ36" s="585"/>
      <c r="CK36" s="585"/>
      <c r="CL36" s="585"/>
      <c r="CM36" s="585"/>
      <c r="CN36" s="163"/>
      <c r="CO36" s="584">
        <f t="shared" si="3"/>
        <v>26</v>
      </c>
      <c r="CP36" s="584"/>
      <c r="CQ36" s="585" t="str">
        <f>IF('各会計、関係団体の財政状況及び健全化判断比率'!BS9="","",'各会計、関係団体の財政状況及び健全化判断比率'!BS9)</f>
        <v>川崎市文化財団</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2">
      <c r="A37" s="163"/>
      <c r="B37" s="190"/>
      <c r="C37" s="584">
        <f>IF(E37="","",C36+1)</f>
        <v>4</v>
      </c>
      <c r="D37" s="584"/>
      <c r="E37" s="585" t="str">
        <f>IF('各会計、関係団体の財政状況及び健全化判断比率'!B10="","",'各会計、関係団体の財政状況及び健全化判断比率'!B10)</f>
        <v>勤労者福祉共済事業特別会計</v>
      </c>
      <c r="F37" s="585"/>
      <c r="G37" s="585"/>
      <c r="H37" s="585"/>
      <c r="I37" s="585"/>
      <c r="J37" s="585"/>
      <c r="K37" s="585"/>
      <c r="L37" s="585"/>
      <c r="M37" s="585"/>
      <c r="N37" s="585"/>
      <c r="O37" s="585"/>
      <c r="P37" s="585"/>
      <c r="Q37" s="585"/>
      <c r="R37" s="585"/>
      <c r="S37" s="585"/>
      <c r="T37" s="163"/>
      <c r="U37" s="584">
        <f t="shared" si="4"/>
        <v>11</v>
      </c>
      <c r="V37" s="584"/>
      <c r="W37" s="585" t="str">
        <f>IF('各会計、関係団体の財政状況及び健全化判断比率'!B31="","",'各会計、関係団体の財政状況及び健全化判断比率'!B31)</f>
        <v>介護保険事業特別会計</v>
      </c>
      <c r="X37" s="585"/>
      <c r="Y37" s="585"/>
      <c r="Z37" s="585"/>
      <c r="AA37" s="585"/>
      <c r="AB37" s="585"/>
      <c r="AC37" s="585"/>
      <c r="AD37" s="585"/>
      <c r="AE37" s="585"/>
      <c r="AF37" s="585"/>
      <c r="AG37" s="585"/>
      <c r="AH37" s="585"/>
      <c r="AI37" s="585"/>
      <c r="AJ37" s="585"/>
      <c r="AK37" s="585"/>
      <c r="AL37" s="163"/>
      <c r="AM37" s="584">
        <f t="shared" si="0"/>
        <v>15</v>
      </c>
      <c r="AN37" s="584"/>
      <c r="AO37" s="585" t="str">
        <f>IF('各会計、関係団体の財政状況及び健全化判断比率'!B35="","",'各会計、関係団体の財政状況及び健全化判断比率'!B35)</f>
        <v>工業用水道事業会計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23</v>
      </c>
      <c r="BX37" s="584"/>
      <c r="BY37" s="585" t="str">
        <f>IF('各会計、関係団体の財政状況及び健全化判断比率'!B71="","",'各会計、関係団体の財政状況及び健全化判断比率'!B71)</f>
        <v>神奈川県後期高齢者医療広域連合
（後期高齢者医療特別会計）</v>
      </c>
      <c r="BZ37" s="585"/>
      <c r="CA37" s="585"/>
      <c r="CB37" s="585"/>
      <c r="CC37" s="585"/>
      <c r="CD37" s="585"/>
      <c r="CE37" s="585"/>
      <c r="CF37" s="585"/>
      <c r="CG37" s="585"/>
      <c r="CH37" s="585"/>
      <c r="CI37" s="585"/>
      <c r="CJ37" s="585"/>
      <c r="CK37" s="585"/>
      <c r="CL37" s="585"/>
      <c r="CM37" s="585"/>
      <c r="CN37" s="163"/>
      <c r="CO37" s="584">
        <f t="shared" si="3"/>
        <v>27</v>
      </c>
      <c r="CP37" s="584"/>
      <c r="CQ37" s="585" t="str">
        <f>IF('各会計、関係団体の財政状況及び健全化判断比率'!BS10="","",'各会計、関係団体の財政状況及び健全化判断比率'!BS10)</f>
        <v>川崎市国際交流協会</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2">
      <c r="A38" s="163"/>
      <c r="B38" s="190"/>
      <c r="C38" s="584">
        <f t="shared" ref="C38:C43" si="5">IF(E38="","",C37+1)</f>
        <v>5</v>
      </c>
      <c r="D38" s="584"/>
      <c r="E38" s="585" t="str">
        <f>IF('各会計、関係団体の財政状況及び健全化判断比率'!B11="","",'各会計、関係団体の財政状況及び健全化判断比率'!B11)</f>
        <v>墓地整備事業特別会計</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f t="shared" si="0"/>
        <v>16</v>
      </c>
      <c r="AN38" s="584"/>
      <c r="AO38" s="585" t="str">
        <f>IF('各会計、関係団体の財政状況及び健全化判断比率'!B36="","",'各会計、関係団体の財政状況及び健全化判断比率'!B36)</f>
        <v>自動車運送事業会計</v>
      </c>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t="str">
        <f t="shared" si="2"/>
        <v/>
      </c>
      <c r="BX38" s="584"/>
      <c r="BY38" s="585" t="str">
        <f>IF('各会計、関係団体の財政状況及び健全化判断比率'!B72="","",'各会計、関係団体の財政状況及び健全化判断比率'!B72)</f>
        <v/>
      </c>
      <c r="BZ38" s="585"/>
      <c r="CA38" s="585"/>
      <c r="CB38" s="585"/>
      <c r="CC38" s="585"/>
      <c r="CD38" s="585"/>
      <c r="CE38" s="585"/>
      <c r="CF38" s="585"/>
      <c r="CG38" s="585"/>
      <c r="CH38" s="585"/>
      <c r="CI38" s="585"/>
      <c r="CJ38" s="585"/>
      <c r="CK38" s="585"/>
      <c r="CL38" s="585"/>
      <c r="CM38" s="585"/>
      <c r="CN38" s="163"/>
      <c r="CO38" s="584">
        <f t="shared" si="3"/>
        <v>28</v>
      </c>
      <c r="CP38" s="584"/>
      <c r="CQ38" s="585" t="str">
        <f>IF('各会計、関係団体の財政状況及び健全化判断比率'!BS11="","",'各会計、関係団体の財政状況及び健全化判断比率'!BS11)</f>
        <v>川崎市スポーツ協会</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2">
      <c r="A39" s="163"/>
      <c r="B39" s="190"/>
      <c r="C39" s="584">
        <f t="shared" si="5"/>
        <v>6</v>
      </c>
      <c r="D39" s="584"/>
      <c r="E39" s="585" t="str">
        <f>IF('各会計、関係団体の財政状況及び健全化判断比率'!B12="","",'各会計、関係団体の財政状況及び健全化判断比率'!B12)</f>
        <v>公共用地先行取得等事業特別会計</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f t="shared" si="3"/>
        <v>29</v>
      </c>
      <c r="CP39" s="584"/>
      <c r="CQ39" s="585" t="str">
        <f>IF('各会計、関係団体の財政状況及び健全化判断比率'!BS12="","",'各会計、関係団体の財政状況及び健全化判断比率'!BS12)</f>
        <v>川崎アゼリア</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2">
      <c r="A40" s="163"/>
      <c r="B40" s="190"/>
      <c r="C40" s="584">
        <f t="shared" si="5"/>
        <v>7</v>
      </c>
      <c r="D40" s="584"/>
      <c r="E40" s="585" t="str">
        <f>IF('各会計、関係団体の財政状況及び健全化判断比率'!B13="","",'各会計、関係団体の財政状況及び健全化判断比率'!B13)</f>
        <v>公債管理特別会計</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f t="shared" si="3"/>
        <v>30</v>
      </c>
      <c r="CP40" s="584"/>
      <c r="CQ40" s="585" t="str">
        <f>IF('各会計、関係団体の財政状況及び健全化判断比率'!BS13="","",'各会計、関係団体の財政状況及び健全化判断比率'!BS13)</f>
        <v>川崎冷蔵</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2">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f t="shared" si="3"/>
        <v>31</v>
      </c>
      <c r="CP41" s="584"/>
      <c r="CQ41" s="585" t="str">
        <f>IF('各会計、関係団体の財政状況及び健全化判断比率'!BS14="","",'各会計、関係団体の財政状況及び健全化判断比率'!BS14)</f>
        <v>川崎市産業振興財団</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2">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f t="shared" si="3"/>
        <v>32</v>
      </c>
      <c r="CP42" s="584"/>
      <c r="CQ42" s="585" t="str">
        <f>IF('各会計、関係団体の財政状況及び健全化判断比率'!BS15="","",'各会計、関係団体の財政状況及び健全化判断比率'!BS15)</f>
        <v>川崎未来エナジー株式会社</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2">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f t="shared" si="3"/>
        <v>33</v>
      </c>
      <c r="CP43" s="584"/>
      <c r="CQ43" s="585" t="str">
        <f>IF('各会計、関係団体の財政状況及び健全化判断比率'!BS16="","",'各会計、関係団体の財政状況及び健全化判断比率'!BS16)</f>
        <v>川崎・横浜公害保健センター</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irskyJo35dUlUdK6b5Wgc6jnNB57OXIlDo5wrjUKaaQvr3CR2/oU2BXeASHGVt/bvEjA/aZ+t+A1DxBtGOeqlw==" saltValue="rXsbqvZCFgD4AP9SvtQk1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31" zoomScale="90" zoomScaleNormal="9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538</v>
      </c>
      <c r="G33" s="29" t="s">
        <v>539</v>
      </c>
      <c r="H33" s="29" t="s">
        <v>540</v>
      </c>
      <c r="I33" s="29" t="s">
        <v>541</v>
      </c>
      <c r="J33" s="30" t="s">
        <v>542</v>
      </c>
      <c r="K33" s="22"/>
      <c r="L33" s="22"/>
      <c r="M33" s="22"/>
      <c r="N33" s="22"/>
      <c r="O33" s="22"/>
      <c r="P33" s="22"/>
    </row>
    <row r="34" spans="1:16" ht="39" customHeight="1" x14ac:dyDescent="0.2">
      <c r="A34" s="22"/>
      <c r="B34" s="31"/>
      <c r="C34" s="1136" t="s">
        <v>546</v>
      </c>
      <c r="D34" s="1136"/>
      <c r="E34" s="1137"/>
      <c r="F34" s="32">
        <v>2.35</v>
      </c>
      <c r="G34" s="33">
        <v>2.56</v>
      </c>
      <c r="H34" s="33">
        <v>2.58</v>
      </c>
      <c r="I34" s="33">
        <v>2.58</v>
      </c>
      <c r="J34" s="34">
        <v>3.76</v>
      </c>
      <c r="K34" s="22"/>
      <c r="L34" s="22"/>
      <c r="M34" s="22"/>
      <c r="N34" s="22"/>
      <c r="O34" s="22"/>
      <c r="P34" s="22"/>
    </row>
    <row r="35" spans="1:16" ht="39" customHeight="1" x14ac:dyDescent="0.2">
      <c r="A35" s="22"/>
      <c r="B35" s="35"/>
      <c r="C35" s="1132" t="s">
        <v>547</v>
      </c>
      <c r="D35" s="1132"/>
      <c r="E35" s="1133"/>
      <c r="F35" s="36">
        <v>5.35</v>
      </c>
      <c r="G35" s="37">
        <v>5.31</v>
      </c>
      <c r="H35" s="37">
        <v>4.62</v>
      </c>
      <c r="I35" s="37">
        <v>3.83</v>
      </c>
      <c r="J35" s="38">
        <v>3.54</v>
      </c>
      <c r="K35" s="22"/>
      <c r="L35" s="22"/>
      <c r="M35" s="22"/>
      <c r="N35" s="22"/>
      <c r="O35" s="22"/>
      <c r="P35" s="22"/>
    </row>
    <row r="36" spans="1:16" ht="39" customHeight="1" x14ac:dyDescent="0.2">
      <c r="A36" s="22"/>
      <c r="B36" s="35"/>
      <c r="C36" s="1132" t="s">
        <v>548</v>
      </c>
      <c r="D36" s="1132"/>
      <c r="E36" s="1133"/>
      <c r="F36" s="36">
        <v>4.2300000000000004</v>
      </c>
      <c r="G36" s="37">
        <v>3.36</v>
      </c>
      <c r="H36" s="37">
        <v>2.66</v>
      </c>
      <c r="I36" s="37">
        <v>1.82</v>
      </c>
      <c r="J36" s="38">
        <v>1.63</v>
      </c>
      <c r="K36" s="22"/>
      <c r="L36" s="22"/>
      <c r="M36" s="22"/>
      <c r="N36" s="22"/>
      <c r="O36" s="22"/>
      <c r="P36" s="22"/>
    </row>
    <row r="37" spans="1:16" ht="39" customHeight="1" x14ac:dyDescent="0.2">
      <c r="A37" s="22"/>
      <c r="B37" s="35"/>
      <c r="C37" s="1132" t="s">
        <v>549</v>
      </c>
      <c r="D37" s="1132"/>
      <c r="E37" s="1133"/>
      <c r="F37" s="36">
        <v>0.04</v>
      </c>
      <c r="G37" s="37">
        <v>1.57</v>
      </c>
      <c r="H37" s="37">
        <v>0.49</v>
      </c>
      <c r="I37" s="37">
        <v>1.07</v>
      </c>
      <c r="J37" s="38">
        <v>1.54</v>
      </c>
      <c r="K37" s="22"/>
      <c r="L37" s="22"/>
      <c r="M37" s="22"/>
      <c r="N37" s="22"/>
      <c r="O37" s="22"/>
      <c r="P37" s="22"/>
    </row>
    <row r="38" spans="1:16" ht="39" customHeight="1" x14ac:dyDescent="0.2">
      <c r="A38" s="22"/>
      <c r="B38" s="35"/>
      <c r="C38" s="1132" t="s">
        <v>550</v>
      </c>
      <c r="D38" s="1132"/>
      <c r="E38" s="1133"/>
      <c r="F38" s="36">
        <v>0.98</v>
      </c>
      <c r="G38" s="37">
        <v>2.14</v>
      </c>
      <c r="H38" s="37">
        <v>2.23</v>
      </c>
      <c r="I38" s="37">
        <v>1.62</v>
      </c>
      <c r="J38" s="38">
        <v>0.68</v>
      </c>
      <c r="K38" s="22"/>
      <c r="L38" s="22"/>
      <c r="M38" s="22"/>
      <c r="N38" s="22"/>
      <c r="O38" s="22"/>
      <c r="P38" s="22"/>
    </row>
    <row r="39" spans="1:16" ht="39" customHeight="1" x14ac:dyDescent="0.2">
      <c r="A39" s="22"/>
      <c r="B39" s="35"/>
      <c r="C39" s="1132" t="s">
        <v>551</v>
      </c>
      <c r="D39" s="1132"/>
      <c r="E39" s="1133"/>
      <c r="F39" s="36">
        <v>7.0000000000000007E-2</v>
      </c>
      <c r="G39" s="37">
        <v>0.01</v>
      </c>
      <c r="H39" s="37">
        <v>0</v>
      </c>
      <c r="I39" s="37">
        <v>0.02</v>
      </c>
      <c r="J39" s="38">
        <v>0.48</v>
      </c>
      <c r="K39" s="22"/>
      <c r="L39" s="22"/>
      <c r="M39" s="22"/>
      <c r="N39" s="22"/>
      <c r="O39" s="22"/>
      <c r="P39" s="22"/>
    </row>
    <row r="40" spans="1:16" ht="39" customHeight="1" x14ac:dyDescent="0.2">
      <c r="A40" s="22"/>
      <c r="B40" s="35"/>
      <c r="C40" s="1132" t="s">
        <v>552</v>
      </c>
      <c r="D40" s="1132"/>
      <c r="E40" s="1133"/>
      <c r="F40" s="36">
        <v>0.28999999999999998</v>
      </c>
      <c r="G40" s="37">
        <v>0.35</v>
      </c>
      <c r="H40" s="37">
        <v>0.42</v>
      </c>
      <c r="I40" s="37">
        <v>0.17</v>
      </c>
      <c r="J40" s="38">
        <v>0.28000000000000003</v>
      </c>
      <c r="K40" s="22"/>
      <c r="L40" s="22"/>
      <c r="M40" s="22"/>
      <c r="N40" s="22"/>
      <c r="O40" s="22"/>
      <c r="P40" s="22"/>
    </row>
    <row r="41" spans="1:16" ht="39" customHeight="1" x14ac:dyDescent="0.2">
      <c r="A41" s="22"/>
      <c r="B41" s="35"/>
      <c r="C41" s="1132" t="s">
        <v>553</v>
      </c>
      <c r="D41" s="1132"/>
      <c r="E41" s="1133"/>
      <c r="F41" s="36">
        <v>0</v>
      </c>
      <c r="G41" s="37">
        <v>0.01</v>
      </c>
      <c r="H41" s="37">
        <v>0</v>
      </c>
      <c r="I41" s="37">
        <v>0.01</v>
      </c>
      <c r="J41" s="38">
        <v>0.03</v>
      </c>
      <c r="K41" s="22"/>
      <c r="L41" s="22"/>
      <c r="M41" s="22"/>
      <c r="N41" s="22"/>
      <c r="O41" s="22"/>
      <c r="P41" s="22"/>
    </row>
    <row r="42" spans="1:16" ht="39" customHeight="1" x14ac:dyDescent="0.2">
      <c r="A42" s="22"/>
      <c r="B42" s="39"/>
      <c r="C42" s="1132" t="s">
        <v>554</v>
      </c>
      <c r="D42" s="1132"/>
      <c r="E42" s="1133"/>
      <c r="F42" s="36" t="s">
        <v>500</v>
      </c>
      <c r="G42" s="37" t="s">
        <v>500</v>
      </c>
      <c r="H42" s="37" t="s">
        <v>500</v>
      </c>
      <c r="I42" s="37" t="s">
        <v>500</v>
      </c>
      <c r="J42" s="38" t="s">
        <v>500</v>
      </c>
      <c r="K42" s="22"/>
      <c r="L42" s="22"/>
      <c r="M42" s="22"/>
      <c r="N42" s="22"/>
      <c r="O42" s="22"/>
      <c r="P42" s="22"/>
    </row>
    <row r="43" spans="1:16" ht="39" customHeight="1" thickBot="1" x14ac:dyDescent="0.25">
      <c r="A43" s="22"/>
      <c r="B43" s="40"/>
      <c r="C43" s="1134" t="s">
        <v>555</v>
      </c>
      <c r="D43" s="1134"/>
      <c r="E43" s="1135"/>
      <c r="F43" s="41">
        <v>0.09</v>
      </c>
      <c r="G43" s="42">
        <v>0.06</v>
      </c>
      <c r="H43" s="42">
        <v>7.0000000000000007E-2</v>
      </c>
      <c r="I43" s="42">
        <v>0.1</v>
      </c>
      <c r="J43" s="43">
        <v>7.0000000000000007E-2</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f+p3dH5wd4S+ht1mnKlVj3sG4Rh5L0AOTv4hQ+WZxjE91Hwjt3Zfg9loxqsw3itdoLdpS4xZ9MVSYIxMa/KMYg==" saltValue="AxyVywMct/GoRsN9QkVb/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6" zoomScaleSheetLayoutView="55" workbookViewId="0">
      <selection activeCell="N59" sqref="N59"/>
    </sheetView>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538</v>
      </c>
      <c r="L44" s="54" t="s">
        <v>539</v>
      </c>
      <c r="M44" s="54" t="s">
        <v>540</v>
      </c>
      <c r="N44" s="54" t="s">
        <v>541</v>
      </c>
      <c r="O44" s="55" t="s">
        <v>542</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25286</v>
      </c>
      <c r="L45" s="58">
        <v>25074</v>
      </c>
      <c r="M45" s="58">
        <v>25251</v>
      </c>
      <c r="N45" s="58">
        <v>26264</v>
      </c>
      <c r="O45" s="59">
        <v>24339</v>
      </c>
      <c r="P45" s="46"/>
      <c r="Q45" s="46"/>
      <c r="R45" s="46"/>
      <c r="S45" s="46"/>
      <c r="T45" s="46"/>
      <c r="U45" s="46"/>
    </row>
    <row r="46" spans="1:21" ht="30.75" customHeight="1" x14ac:dyDescent="0.2">
      <c r="A46" s="46"/>
      <c r="B46" s="1140"/>
      <c r="C46" s="1141"/>
      <c r="D46" s="60"/>
      <c r="E46" s="1146" t="s">
        <v>11</v>
      </c>
      <c r="F46" s="1146"/>
      <c r="G46" s="1146"/>
      <c r="H46" s="1146"/>
      <c r="I46" s="1146"/>
      <c r="J46" s="1147"/>
      <c r="K46" s="61">
        <v>7999</v>
      </c>
      <c r="L46" s="62">
        <v>7700</v>
      </c>
      <c r="M46" s="62">
        <v>4641</v>
      </c>
      <c r="N46" s="62">
        <v>4029</v>
      </c>
      <c r="O46" s="63">
        <v>5161</v>
      </c>
      <c r="P46" s="46"/>
      <c r="Q46" s="46"/>
      <c r="R46" s="46"/>
      <c r="S46" s="46"/>
      <c r="T46" s="46"/>
      <c r="U46" s="46"/>
    </row>
    <row r="47" spans="1:21" ht="30.75" customHeight="1" x14ac:dyDescent="0.2">
      <c r="A47" s="46"/>
      <c r="B47" s="1140"/>
      <c r="C47" s="1141"/>
      <c r="D47" s="60"/>
      <c r="E47" s="1146" t="s">
        <v>12</v>
      </c>
      <c r="F47" s="1146"/>
      <c r="G47" s="1146"/>
      <c r="H47" s="1146"/>
      <c r="I47" s="1146"/>
      <c r="J47" s="1147"/>
      <c r="K47" s="61">
        <v>42663</v>
      </c>
      <c r="L47" s="62">
        <v>42914</v>
      </c>
      <c r="M47" s="62">
        <v>43641</v>
      </c>
      <c r="N47" s="62">
        <v>43840</v>
      </c>
      <c r="O47" s="63">
        <v>46239</v>
      </c>
      <c r="P47" s="46"/>
      <c r="Q47" s="46"/>
      <c r="R47" s="46"/>
      <c r="S47" s="46"/>
      <c r="T47" s="46"/>
      <c r="U47" s="46"/>
    </row>
    <row r="48" spans="1:21" ht="30.75" customHeight="1" x14ac:dyDescent="0.2">
      <c r="A48" s="46"/>
      <c r="B48" s="1140"/>
      <c r="C48" s="1141"/>
      <c r="D48" s="60"/>
      <c r="E48" s="1146" t="s">
        <v>13</v>
      </c>
      <c r="F48" s="1146"/>
      <c r="G48" s="1146"/>
      <c r="H48" s="1146"/>
      <c r="I48" s="1146"/>
      <c r="J48" s="1147"/>
      <c r="K48" s="61">
        <v>12856</v>
      </c>
      <c r="L48" s="62">
        <v>12217</v>
      </c>
      <c r="M48" s="62">
        <v>11982</v>
      </c>
      <c r="N48" s="62">
        <v>12354</v>
      </c>
      <c r="O48" s="63">
        <v>12252</v>
      </c>
      <c r="P48" s="46"/>
      <c r="Q48" s="46"/>
      <c r="R48" s="46"/>
      <c r="S48" s="46"/>
      <c r="T48" s="46"/>
      <c r="U48" s="46"/>
    </row>
    <row r="49" spans="1:21" ht="30.75" customHeight="1" x14ac:dyDescent="0.2">
      <c r="A49" s="46"/>
      <c r="B49" s="1140"/>
      <c r="C49" s="1141"/>
      <c r="D49" s="60"/>
      <c r="E49" s="1146" t="s">
        <v>14</v>
      </c>
      <c r="F49" s="1146"/>
      <c r="G49" s="1146"/>
      <c r="H49" s="1146"/>
      <c r="I49" s="1146"/>
      <c r="J49" s="1147"/>
      <c r="K49" s="61" t="s">
        <v>500</v>
      </c>
      <c r="L49" s="62" t="s">
        <v>500</v>
      </c>
      <c r="M49" s="62" t="s">
        <v>500</v>
      </c>
      <c r="N49" s="62" t="s">
        <v>500</v>
      </c>
      <c r="O49" s="63" t="s">
        <v>500</v>
      </c>
      <c r="P49" s="46"/>
      <c r="Q49" s="46"/>
      <c r="R49" s="46"/>
      <c r="S49" s="46"/>
      <c r="T49" s="46"/>
      <c r="U49" s="46"/>
    </row>
    <row r="50" spans="1:21" ht="30.75" customHeight="1" x14ac:dyDescent="0.2">
      <c r="A50" s="46"/>
      <c r="B50" s="1140"/>
      <c r="C50" s="1141"/>
      <c r="D50" s="60"/>
      <c r="E50" s="1146" t="s">
        <v>15</v>
      </c>
      <c r="F50" s="1146"/>
      <c r="G50" s="1146"/>
      <c r="H50" s="1146"/>
      <c r="I50" s="1146"/>
      <c r="J50" s="1147"/>
      <c r="K50" s="61">
        <v>1721</v>
      </c>
      <c r="L50" s="62">
        <v>1507</v>
      </c>
      <c r="M50" s="62">
        <v>1515</v>
      </c>
      <c r="N50" s="62">
        <v>1456</v>
      </c>
      <c r="O50" s="63">
        <v>1357</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500</v>
      </c>
      <c r="L51" s="62" t="s">
        <v>500</v>
      </c>
      <c r="M51" s="62" t="s">
        <v>500</v>
      </c>
      <c r="N51" s="62" t="s">
        <v>500</v>
      </c>
      <c r="O51" s="63" t="s">
        <v>500</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59781</v>
      </c>
      <c r="L52" s="62">
        <v>59030</v>
      </c>
      <c r="M52" s="62">
        <v>58577</v>
      </c>
      <c r="N52" s="62">
        <v>56702</v>
      </c>
      <c r="O52" s="63">
        <v>54063</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30744</v>
      </c>
      <c r="L53" s="67">
        <v>30382</v>
      </c>
      <c r="M53" s="67">
        <v>28453</v>
      </c>
      <c r="N53" s="67">
        <v>31241</v>
      </c>
      <c r="O53" s="68">
        <v>35285</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556</v>
      </c>
      <c r="L57" s="79" t="s">
        <v>557</v>
      </c>
      <c r="M57" s="79" t="s">
        <v>558</v>
      </c>
      <c r="N57" s="79" t="s">
        <v>559</v>
      </c>
      <c r="O57" s="80" t="s">
        <v>560</v>
      </c>
      <c r="P57" s="46"/>
      <c r="Q57" s="46"/>
      <c r="R57" s="46"/>
      <c r="S57" s="46"/>
      <c r="T57" s="46"/>
      <c r="U57" s="46"/>
    </row>
    <row r="58" spans="1:21" ht="31.5" customHeight="1" x14ac:dyDescent="0.2">
      <c r="B58" s="1154" t="s">
        <v>24</v>
      </c>
      <c r="C58" s="1155"/>
      <c r="D58" s="1160" t="s">
        <v>25</v>
      </c>
      <c r="E58" s="1161"/>
      <c r="F58" s="1161"/>
      <c r="G58" s="1161"/>
      <c r="H58" s="1161"/>
      <c r="I58" s="1161"/>
      <c r="J58" s="1162"/>
      <c r="K58" s="81">
        <v>37635</v>
      </c>
      <c r="L58" s="82">
        <v>33553</v>
      </c>
      <c r="M58" s="82">
        <v>21479</v>
      </c>
      <c r="N58" s="82">
        <v>20918</v>
      </c>
      <c r="O58" s="83">
        <v>30217</v>
      </c>
    </row>
    <row r="59" spans="1:21" ht="31.5" customHeight="1" x14ac:dyDescent="0.2">
      <c r="B59" s="1156"/>
      <c r="C59" s="1157"/>
      <c r="D59" s="1163" t="s">
        <v>26</v>
      </c>
      <c r="E59" s="1164"/>
      <c r="F59" s="1164"/>
      <c r="G59" s="1164"/>
      <c r="H59" s="1164"/>
      <c r="I59" s="1164"/>
      <c r="J59" s="1165"/>
      <c r="K59" s="84">
        <v>169538</v>
      </c>
      <c r="L59" s="85">
        <v>167121</v>
      </c>
      <c r="M59" s="85">
        <v>177305</v>
      </c>
      <c r="N59" s="85">
        <v>200512</v>
      </c>
      <c r="O59" s="86">
        <v>224926</v>
      </c>
    </row>
    <row r="60" spans="1:21" ht="31.5" customHeight="1" thickBot="1" x14ac:dyDescent="0.25">
      <c r="B60" s="1158"/>
      <c r="C60" s="1159"/>
      <c r="D60" s="1166" t="s">
        <v>27</v>
      </c>
      <c r="E60" s="1167"/>
      <c r="F60" s="1167"/>
      <c r="G60" s="1167"/>
      <c r="H60" s="1167"/>
      <c r="I60" s="1167"/>
      <c r="J60" s="1168"/>
      <c r="K60" s="87">
        <v>215296</v>
      </c>
      <c r="L60" s="88">
        <v>216894</v>
      </c>
      <c r="M60" s="88">
        <v>226180</v>
      </c>
      <c r="N60" s="88">
        <v>248339</v>
      </c>
      <c r="O60" s="89">
        <v>271259</v>
      </c>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mi7PnzRn2/O2SNJTRVWj0jzRBvJc1wwQWnCaVc37eSk2wUVBlN46gC3QmjAMNYXni0nm/ErtZttm9Oyo+L54ug==" saltValue="FDqLYEoBL5kOWEG0AZmCn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3" zoomScale="80" zoomScaleNormal="80" zoomScaleSheetLayoutView="100" workbookViewId="0">
      <selection activeCell="J50" sqref="J50:J52"/>
    </sheetView>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s="94" customFormat="1" ht="15" customHeight="1" x14ac:dyDescent="0.2"/>
    <row r="24" s="94" customFormat="1" ht="15" customHeight="1" x14ac:dyDescent="0.2"/>
    <row r="25" s="94" customFormat="1" ht="15" customHeight="1" x14ac:dyDescent="0.2"/>
    <row r="26" s="94" customFormat="1" ht="15" customHeight="1" x14ac:dyDescent="0.2"/>
    <row r="27" s="94" customFormat="1" ht="15" customHeight="1" x14ac:dyDescent="0.2"/>
    <row r="28" s="94" customFormat="1" ht="15" customHeight="1" x14ac:dyDescent="0.2"/>
    <row r="29" s="94" customFormat="1" ht="15" customHeight="1" x14ac:dyDescent="0.2"/>
    <row r="30" s="94" customFormat="1" ht="15" customHeight="1" x14ac:dyDescent="0.2"/>
    <row r="31" s="94" customFormat="1" ht="15" customHeight="1" x14ac:dyDescent="0.2"/>
    <row r="32" s="94"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538</v>
      </c>
      <c r="J40" s="101" t="s">
        <v>539</v>
      </c>
      <c r="K40" s="101" t="s">
        <v>540</v>
      </c>
      <c r="L40" s="101" t="s">
        <v>541</v>
      </c>
      <c r="M40" s="102" t="s">
        <v>542</v>
      </c>
    </row>
    <row r="41" spans="2:13" ht="27.75" customHeight="1" x14ac:dyDescent="0.2">
      <c r="B41" s="1169" t="s">
        <v>30</v>
      </c>
      <c r="C41" s="1170"/>
      <c r="D41" s="103"/>
      <c r="E41" s="1175" t="s">
        <v>31</v>
      </c>
      <c r="F41" s="1175"/>
      <c r="G41" s="1175"/>
      <c r="H41" s="1176"/>
      <c r="I41" s="330">
        <v>1031630</v>
      </c>
      <c r="J41" s="331">
        <v>1037830</v>
      </c>
      <c r="K41" s="331">
        <v>1060052</v>
      </c>
      <c r="L41" s="331">
        <v>1095169</v>
      </c>
      <c r="M41" s="332">
        <v>1105720</v>
      </c>
    </row>
    <row r="42" spans="2:13" ht="27.75" customHeight="1" x14ac:dyDescent="0.2">
      <c r="B42" s="1171"/>
      <c r="C42" s="1172"/>
      <c r="D42" s="104"/>
      <c r="E42" s="1177" t="s">
        <v>32</v>
      </c>
      <c r="F42" s="1177"/>
      <c r="G42" s="1177"/>
      <c r="H42" s="1178"/>
      <c r="I42" s="333">
        <v>21078</v>
      </c>
      <c r="J42" s="334">
        <v>18613</v>
      </c>
      <c r="K42" s="334">
        <v>16143</v>
      </c>
      <c r="L42" s="334">
        <v>13647</v>
      </c>
      <c r="M42" s="335">
        <v>11601</v>
      </c>
    </row>
    <row r="43" spans="2:13" ht="27.75" customHeight="1" x14ac:dyDescent="0.2">
      <c r="B43" s="1171"/>
      <c r="C43" s="1172"/>
      <c r="D43" s="104"/>
      <c r="E43" s="1177" t="s">
        <v>33</v>
      </c>
      <c r="F43" s="1177"/>
      <c r="G43" s="1177"/>
      <c r="H43" s="1178"/>
      <c r="I43" s="333">
        <v>149402</v>
      </c>
      <c r="J43" s="334">
        <v>146905</v>
      </c>
      <c r="K43" s="334">
        <v>143728</v>
      </c>
      <c r="L43" s="334">
        <v>140988</v>
      </c>
      <c r="M43" s="335">
        <v>145333</v>
      </c>
    </row>
    <row r="44" spans="2:13" ht="27.75" customHeight="1" x14ac:dyDescent="0.2">
      <c r="B44" s="1171"/>
      <c r="C44" s="1172"/>
      <c r="D44" s="104"/>
      <c r="E44" s="1177" t="s">
        <v>34</v>
      </c>
      <c r="F44" s="1177"/>
      <c r="G44" s="1177"/>
      <c r="H44" s="1178"/>
      <c r="I44" s="333" t="s">
        <v>500</v>
      </c>
      <c r="J44" s="334" t="s">
        <v>500</v>
      </c>
      <c r="K44" s="334" t="s">
        <v>500</v>
      </c>
      <c r="L44" s="334" t="s">
        <v>500</v>
      </c>
      <c r="M44" s="335" t="s">
        <v>500</v>
      </c>
    </row>
    <row r="45" spans="2:13" ht="27.75" customHeight="1" x14ac:dyDescent="0.2">
      <c r="B45" s="1171"/>
      <c r="C45" s="1172"/>
      <c r="D45" s="104"/>
      <c r="E45" s="1177" t="s">
        <v>35</v>
      </c>
      <c r="F45" s="1177"/>
      <c r="G45" s="1177"/>
      <c r="H45" s="1178"/>
      <c r="I45" s="333">
        <v>101065</v>
      </c>
      <c r="J45" s="334">
        <v>102440</v>
      </c>
      <c r="K45" s="334">
        <v>100836</v>
      </c>
      <c r="L45" s="334">
        <v>101904</v>
      </c>
      <c r="M45" s="335">
        <v>103836</v>
      </c>
    </row>
    <row r="46" spans="2:13" ht="27.75" customHeight="1" x14ac:dyDescent="0.2">
      <c r="B46" s="1171"/>
      <c r="C46" s="1172"/>
      <c r="D46" s="105"/>
      <c r="E46" s="1177" t="s">
        <v>36</v>
      </c>
      <c r="F46" s="1177"/>
      <c r="G46" s="1177"/>
      <c r="H46" s="1178"/>
      <c r="I46" s="333">
        <v>37</v>
      </c>
      <c r="J46" s="334">
        <v>26</v>
      </c>
      <c r="K46" s="334">
        <v>18</v>
      </c>
      <c r="L46" s="334" t="s">
        <v>500</v>
      </c>
      <c r="M46" s="335" t="s">
        <v>500</v>
      </c>
    </row>
    <row r="47" spans="2:13" ht="27.75" customHeight="1" x14ac:dyDescent="0.2">
      <c r="B47" s="1171"/>
      <c r="C47" s="1172"/>
      <c r="D47" s="106"/>
      <c r="E47" s="1179" t="s">
        <v>37</v>
      </c>
      <c r="F47" s="1180"/>
      <c r="G47" s="1180"/>
      <c r="H47" s="1181"/>
      <c r="I47" s="333" t="s">
        <v>500</v>
      </c>
      <c r="J47" s="334" t="s">
        <v>500</v>
      </c>
      <c r="K47" s="334" t="s">
        <v>500</v>
      </c>
      <c r="L47" s="334" t="s">
        <v>500</v>
      </c>
      <c r="M47" s="335" t="s">
        <v>500</v>
      </c>
    </row>
    <row r="48" spans="2:13" ht="27.75" customHeight="1" x14ac:dyDescent="0.2">
      <c r="B48" s="1171"/>
      <c r="C48" s="1172"/>
      <c r="D48" s="104"/>
      <c r="E48" s="1177" t="s">
        <v>38</v>
      </c>
      <c r="F48" s="1177"/>
      <c r="G48" s="1177"/>
      <c r="H48" s="1178"/>
      <c r="I48" s="333" t="s">
        <v>500</v>
      </c>
      <c r="J48" s="334" t="s">
        <v>500</v>
      </c>
      <c r="K48" s="334" t="s">
        <v>500</v>
      </c>
      <c r="L48" s="334" t="s">
        <v>500</v>
      </c>
      <c r="M48" s="335" t="s">
        <v>500</v>
      </c>
    </row>
    <row r="49" spans="2:13" ht="27.75" customHeight="1" x14ac:dyDescent="0.2">
      <c r="B49" s="1173"/>
      <c r="C49" s="1174"/>
      <c r="D49" s="104"/>
      <c r="E49" s="1177" t="s">
        <v>39</v>
      </c>
      <c r="F49" s="1177"/>
      <c r="G49" s="1177"/>
      <c r="H49" s="1178"/>
      <c r="I49" s="333" t="s">
        <v>500</v>
      </c>
      <c r="J49" s="334" t="s">
        <v>500</v>
      </c>
      <c r="K49" s="334" t="s">
        <v>500</v>
      </c>
      <c r="L49" s="334" t="s">
        <v>500</v>
      </c>
      <c r="M49" s="335" t="s">
        <v>500</v>
      </c>
    </row>
    <row r="50" spans="2:13" ht="27.75" customHeight="1" x14ac:dyDescent="0.2">
      <c r="B50" s="1182" t="s">
        <v>40</v>
      </c>
      <c r="C50" s="1183"/>
      <c r="D50" s="107"/>
      <c r="E50" s="1177" t="s">
        <v>41</v>
      </c>
      <c r="F50" s="1177"/>
      <c r="G50" s="1177"/>
      <c r="H50" s="1178"/>
      <c r="I50" s="333">
        <v>220192</v>
      </c>
      <c r="J50" s="334">
        <v>236916</v>
      </c>
      <c r="K50" s="334">
        <v>260995</v>
      </c>
      <c r="L50" s="334">
        <v>286104</v>
      </c>
      <c r="M50" s="335">
        <v>308834</v>
      </c>
    </row>
    <row r="51" spans="2:13" ht="27.75" customHeight="1" x14ac:dyDescent="0.2">
      <c r="B51" s="1171"/>
      <c r="C51" s="1172"/>
      <c r="D51" s="104"/>
      <c r="E51" s="1177" t="s">
        <v>42</v>
      </c>
      <c r="F51" s="1177"/>
      <c r="G51" s="1177"/>
      <c r="H51" s="1178"/>
      <c r="I51" s="333">
        <v>265157</v>
      </c>
      <c r="J51" s="334">
        <v>260368</v>
      </c>
      <c r="K51" s="334">
        <v>252985</v>
      </c>
      <c r="L51" s="334">
        <v>250534</v>
      </c>
      <c r="M51" s="335">
        <v>280710</v>
      </c>
    </row>
    <row r="52" spans="2:13" ht="27.75" customHeight="1" x14ac:dyDescent="0.2">
      <c r="B52" s="1173"/>
      <c r="C52" s="1174"/>
      <c r="D52" s="104"/>
      <c r="E52" s="1177" t="s">
        <v>43</v>
      </c>
      <c r="F52" s="1177"/>
      <c r="G52" s="1177"/>
      <c r="H52" s="1178"/>
      <c r="I52" s="333">
        <v>396619</v>
      </c>
      <c r="J52" s="334">
        <v>384700</v>
      </c>
      <c r="K52" s="334">
        <v>368189</v>
      </c>
      <c r="L52" s="334">
        <v>354890</v>
      </c>
      <c r="M52" s="335">
        <v>344998</v>
      </c>
    </row>
    <row r="53" spans="2:13" ht="27.75" customHeight="1" thickBot="1" x14ac:dyDescent="0.25">
      <c r="B53" s="1184" t="s">
        <v>19</v>
      </c>
      <c r="C53" s="1185"/>
      <c r="D53" s="108"/>
      <c r="E53" s="1186" t="s">
        <v>44</v>
      </c>
      <c r="F53" s="1186"/>
      <c r="G53" s="1186"/>
      <c r="H53" s="1187"/>
      <c r="I53" s="336">
        <v>421244</v>
      </c>
      <c r="J53" s="337">
        <v>423831</v>
      </c>
      <c r="K53" s="337">
        <v>438607</v>
      </c>
      <c r="L53" s="337">
        <v>460179</v>
      </c>
      <c r="M53" s="338">
        <v>431949</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QpRXC29xVowuhedcV4XCZxUPqlsmSzwcepwJAJwQ9Hg+ZmtGxt3iVSKaG723WQlOchG5AmopFMvJP5/m59nNww==" saltValue="Dp9aTIhiUrREJqPMlQ6UQ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60" zoomScaleNormal="60" zoomScaleSheetLayoutView="100" workbookViewId="0">
      <selection activeCell="F60" sqref="F60:H62"/>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540</v>
      </c>
      <c r="G54" s="117" t="s">
        <v>541</v>
      </c>
      <c r="H54" s="118" t="s">
        <v>542</v>
      </c>
    </row>
    <row r="55" spans="2:8" ht="52.5" customHeight="1" x14ac:dyDescent="0.2">
      <c r="B55" s="119"/>
      <c r="C55" s="1196" t="s">
        <v>46</v>
      </c>
      <c r="D55" s="1196"/>
      <c r="E55" s="1197"/>
      <c r="F55" s="339">
        <v>8817</v>
      </c>
      <c r="G55" s="339">
        <v>7351</v>
      </c>
      <c r="H55" s="340">
        <v>5862</v>
      </c>
    </row>
    <row r="56" spans="2:8" ht="52.5" customHeight="1" x14ac:dyDescent="0.2">
      <c r="B56" s="120"/>
      <c r="C56" s="1198" t="s">
        <v>47</v>
      </c>
      <c r="D56" s="1198"/>
      <c r="E56" s="1199"/>
      <c r="F56" s="341">
        <v>1724</v>
      </c>
      <c r="G56" s="341">
        <v>1779</v>
      </c>
      <c r="H56" s="342">
        <v>1873</v>
      </c>
    </row>
    <row r="57" spans="2:8" ht="53.25" customHeight="1" x14ac:dyDescent="0.2">
      <c r="B57" s="120"/>
      <c r="C57" s="1200" t="s">
        <v>48</v>
      </c>
      <c r="D57" s="1200"/>
      <c r="E57" s="1201"/>
      <c r="F57" s="343">
        <v>23844</v>
      </c>
      <c r="G57" s="343">
        <v>24272</v>
      </c>
      <c r="H57" s="344">
        <v>23074</v>
      </c>
    </row>
    <row r="58" spans="2:8" ht="45.75" customHeight="1" x14ac:dyDescent="0.2">
      <c r="B58" s="121"/>
      <c r="C58" s="1188" t="s">
        <v>588</v>
      </c>
      <c r="D58" s="1189"/>
      <c r="E58" s="1190"/>
      <c r="F58" s="345">
        <v>8668</v>
      </c>
      <c r="G58" s="345">
        <v>8707</v>
      </c>
      <c r="H58" s="346">
        <v>8727</v>
      </c>
    </row>
    <row r="59" spans="2:8" ht="45.75" customHeight="1" x14ac:dyDescent="0.2">
      <c r="B59" s="121"/>
      <c r="C59" s="1188" t="s">
        <v>589</v>
      </c>
      <c r="D59" s="1189"/>
      <c r="E59" s="1190"/>
      <c r="F59" s="345">
        <v>3867</v>
      </c>
      <c r="G59" s="345">
        <v>3979</v>
      </c>
      <c r="H59" s="346">
        <v>3983</v>
      </c>
    </row>
    <row r="60" spans="2:8" ht="45.75" customHeight="1" x14ac:dyDescent="0.2">
      <c r="B60" s="121"/>
      <c r="C60" s="1188" t="s">
        <v>590</v>
      </c>
      <c r="D60" s="1189"/>
      <c r="E60" s="1190"/>
      <c r="F60" s="345">
        <v>1040</v>
      </c>
      <c r="G60" s="345">
        <v>1045</v>
      </c>
      <c r="H60" s="346">
        <v>1050</v>
      </c>
    </row>
    <row r="61" spans="2:8" ht="45.75" customHeight="1" x14ac:dyDescent="0.2">
      <c r="B61" s="121"/>
      <c r="C61" s="1188" t="s">
        <v>591</v>
      </c>
      <c r="D61" s="1189"/>
      <c r="E61" s="1190"/>
      <c r="F61" s="345">
        <v>1038</v>
      </c>
      <c r="G61" s="345">
        <v>1038</v>
      </c>
      <c r="H61" s="346">
        <v>1038</v>
      </c>
    </row>
    <row r="62" spans="2:8" ht="45.75" customHeight="1" thickBot="1" x14ac:dyDescent="0.25">
      <c r="B62" s="122"/>
      <c r="C62" s="1191" t="s">
        <v>592</v>
      </c>
      <c r="D62" s="1192"/>
      <c r="E62" s="1193"/>
      <c r="F62" s="347">
        <v>963</v>
      </c>
      <c r="G62" s="347">
        <v>1002</v>
      </c>
      <c r="H62" s="348">
        <v>1029</v>
      </c>
    </row>
    <row r="63" spans="2:8" ht="52.5" customHeight="1" thickBot="1" x14ac:dyDescent="0.25">
      <c r="B63" s="123"/>
      <c r="C63" s="1194" t="s">
        <v>49</v>
      </c>
      <c r="D63" s="1194"/>
      <c r="E63" s="1195"/>
      <c r="F63" s="349">
        <v>34385</v>
      </c>
      <c r="G63" s="349">
        <v>33402</v>
      </c>
      <c r="H63" s="350">
        <v>30809</v>
      </c>
    </row>
    <row r="64" spans="2:8" ht="13.2" x14ac:dyDescent="0.2"/>
  </sheetData>
  <sheetProtection algorithmName="SHA-512" hashValue="MFA/3pX4cuLbJRUHHjyjg82mT2BH8OR+JAKV3eLto5ExC2icbkmV5bZa7eH5H409WbzQzKySW3oISPTl/NLrcQ==" saltValue="MWD8BagqxvNX7ddU0dJin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537</v>
      </c>
      <c r="G2" s="137"/>
      <c r="H2" s="138"/>
    </row>
    <row r="3" spans="1:8" x14ac:dyDescent="0.2">
      <c r="A3" s="134" t="s">
        <v>530</v>
      </c>
      <c r="B3" s="139"/>
      <c r="C3" s="140"/>
      <c r="D3" s="141">
        <v>71795</v>
      </c>
      <c r="E3" s="142"/>
      <c r="F3" s="143">
        <v>58766</v>
      </c>
      <c r="G3" s="144"/>
      <c r="H3" s="145"/>
    </row>
    <row r="4" spans="1:8" x14ac:dyDescent="0.2">
      <c r="A4" s="146"/>
      <c r="B4" s="147"/>
      <c r="C4" s="148"/>
      <c r="D4" s="149">
        <v>41675</v>
      </c>
      <c r="E4" s="150"/>
      <c r="F4" s="151">
        <v>29363</v>
      </c>
      <c r="G4" s="152"/>
      <c r="H4" s="153"/>
    </row>
    <row r="5" spans="1:8" x14ac:dyDescent="0.2">
      <c r="A5" s="134" t="s">
        <v>532</v>
      </c>
      <c r="B5" s="139"/>
      <c r="C5" s="140"/>
      <c r="D5" s="141">
        <v>64255</v>
      </c>
      <c r="E5" s="142"/>
      <c r="F5" s="143">
        <v>62482</v>
      </c>
      <c r="G5" s="144"/>
      <c r="H5" s="145"/>
    </row>
    <row r="6" spans="1:8" x14ac:dyDescent="0.2">
      <c r="A6" s="146"/>
      <c r="B6" s="147"/>
      <c r="C6" s="148"/>
      <c r="D6" s="149">
        <v>32860</v>
      </c>
      <c r="E6" s="150"/>
      <c r="F6" s="151">
        <v>34626</v>
      </c>
      <c r="G6" s="152"/>
      <c r="H6" s="153"/>
    </row>
    <row r="7" spans="1:8" x14ac:dyDescent="0.2">
      <c r="A7" s="134" t="s">
        <v>533</v>
      </c>
      <c r="B7" s="139"/>
      <c r="C7" s="140"/>
      <c r="D7" s="141">
        <v>68818</v>
      </c>
      <c r="E7" s="142"/>
      <c r="F7" s="143">
        <v>59288</v>
      </c>
      <c r="G7" s="144"/>
      <c r="H7" s="145"/>
    </row>
    <row r="8" spans="1:8" x14ac:dyDescent="0.2">
      <c r="A8" s="146"/>
      <c r="B8" s="147"/>
      <c r="C8" s="148"/>
      <c r="D8" s="149">
        <v>42367</v>
      </c>
      <c r="E8" s="150"/>
      <c r="F8" s="151">
        <v>32670</v>
      </c>
      <c r="G8" s="152"/>
      <c r="H8" s="153"/>
    </row>
    <row r="9" spans="1:8" x14ac:dyDescent="0.2">
      <c r="A9" s="134" t="s">
        <v>534</v>
      </c>
      <c r="B9" s="139"/>
      <c r="C9" s="140"/>
      <c r="D9" s="141">
        <v>78777</v>
      </c>
      <c r="E9" s="142"/>
      <c r="F9" s="143">
        <v>63490</v>
      </c>
      <c r="G9" s="144"/>
      <c r="H9" s="145"/>
    </row>
    <row r="10" spans="1:8" x14ac:dyDescent="0.2">
      <c r="A10" s="146"/>
      <c r="B10" s="147"/>
      <c r="C10" s="148"/>
      <c r="D10" s="149">
        <v>51803</v>
      </c>
      <c r="E10" s="150"/>
      <c r="F10" s="151">
        <v>35347</v>
      </c>
      <c r="G10" s="152"/>
      <c r="H10" s="153"/>
    </row>
    <row r="11" spans="1:8" x14ac:dyDescent="0.2">
      <c r="A11" s="134" t="s">
        <v>535</v>
      </c>
      <c r="B11" s="139"/>
      <c r="C11" s="140"/>
      <c r="D11" s="141">
        <v>63036</v>
      </c>
      <c r="E11" s="142"/>
      <c r="F11" s="143">
        <v>68481</v>
      </c>
      <c r="G11" s="144"/>
      <c r="H11" s="145"/>
    </row>
    <row r="12" spans="1:8" x14ac:dyDescent="0.2">
      <c r="A12" s="146"/>
      <c r="B12" s="147"/>
      <c r="C12" s="154"/>
      <c r="D12" s="149">
        <v>34838</v>
      </c>
      <c r="E12" s="150"/>
      <c r="F12" s="151">
        <v>38966</v>
      </c>
      <c r="G12" s="152"/>
      <c r="H12" s="153"/>
    </row>
    <row r="13" spans="1:8" x14ac:dyDescent="0.2">
      <c r="A13" s="134"/>
      <c r="B13" s="139"/>
      <c r="C13" s="140"/>
      <c r="D13" s="141">
        <v>69336</v>
      </c>
      <c r="E13" s="142"/>
      <c r="F13" s="143">
        <v>62501</v>
      </c>
      <c r="G13" s="155"/>
      <c r="H13" s="145"/>
    </row>
    <row r="14" spans="1:8" x14ac:dyDescent="0.2">
      <c r="A14" s="146"/>
      <c r="B14" s="147"/>
      <c r="C14" s="148"/>
      <c r="D14" s="149">
        <v>40709</v>
      </c>
      <c r="E14" s="150"/>
      <c r="F14" s="151">
        <v>34194</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0.14000000000000001</v>
      </c>
      <c r="C19" s="156">
        <f>ROUND(VALUE(SUBSTITUTE(実質収支比率等に係る経年分析!G$48,"▲","-")),2)</f>
        <v>1.63</v>
      </c>
      <c r="D19" s="156">
        <f>ROUND(VALUE(SUBSTITUTE(実質収支比率等に係る経年分析!H$48,"▲","-")),2)</f>
        <v>0.55000000000000004</v>
      </c>
      <c r="E19" s="156">
        <f>ROUND(VALUE(SUBSTITUTE(実質収支比率等に係る経年分析!I$48,"▲","-")),2)</f>
        <v>1.1599999999999999</v>
      </c>
      <c r="F19" s="156">
        <f>ROUND(VALUE(SUBSTITUTE(実質収支比率等に係る経年分析!J$48,"▲","-")),2)</f>
        <v>1.6</v>
      </c>
    </row>
    <row r="20" spans="1:11" x14ac:dyDescent="0.2">
      <c r="A20" s="156" t="s">
        <v>53</v>
      </c>
      <c r="B20" s="156">
        <f>ROUND(VALUE(SUBSTITUTE(実質収支比率等に係る経年分析!F$47,"▲","-")),2)</f>
        <v>1.7</v>
      </c>
      <c r="C20" s="156">
        <f>ROUND(VALUE(SUBSTITUTE(実質収支比率等に係る経年分析!G$47,"▲","-")),2)</f>
        <v>1.97</v>
      </c>
      <c r="D20" s="156">
        <f>ROUND(VALUE(SUBSTITUTE(実質収支比率等に係る経年分析!H$47,"▲","-")),2)</f>
        <v>2.2400000000000002</v>
      </c>
      <c r="E20" s="156">
        <f>ROUND(VALUE(SUBSTITUTE(実質収支比率等に係る経年分析!I$47,"▲","-")),2)</f>
        <v>1.81</v>
      </c>
      <c r="F20" s="156">
        <f>ROUND(VALUE(SUBSTITUTE(実質収支比率等に係る経年分析!J$47,"▲","-")),2)</f>
        <v>1.4</v>
      </c>
    </row>
    <row r="21" spans="1:11" x14ac:dyDescent="0.2">
      <c r="A21" s="156" t="s">
        <v>54</v>
      </c>
      <c r="B21" s="156">
        <f>IF(ISNUMBER(VALUE(SUBSTITUTE(実質収支比率等に係る経年分析!F$49,"▲","-"))),ROUND(VALUE(SUBSTITUTE(実質収支比率等に係る経年分析!F$49,"▲","-")),2),NA())</f>
        <v>0.04</v>
      </c>
      <c r="C21" s="156">
        <f>IF(ISNUMBER(VALUE(SUBSTITUTE(実質収支比率等に係る経年分析!G$49,"▲","-"))),ROUND(VALUE(SUBSTITUTE(実質収支比率等に係る経年分析!G$49,"▲","-")),2),NA())</f>
        <v>1.73</v>
      </c>
      <c r="D21" s="156">
        <f>IF(ISNUMBER(VALUE(SUBSTITUTE(実質収支比率等に係る経年分析!H$49,"▲","-"))),ROUND(VALUE(SUBSTITUTE(実質収支比率等に係る経年分析!H$49,"▲","-")),2),NA())</f>
        <v>-1.47</v>
      </c>
      <c r="E21" s="156">
        <f>IF(ISNUMBER(VALUE(SUBSTITUTE(実質収支比率等に係る経年分析!I$49,"▲","-"))),ROUND(VALUE(SUBSTITUTE(実質収支比率等に係る経年分析!I$49,"▲","-")),2),NA())</f>
        <v>-0.16</v>
      </c>
      <c r="F21" s="156">
        <f>IF(ISNUMBER(VALUE(SUBSTITUTE(実質収支比率等に係る経年分析!J$49,"▲","-"))),ROUND(VALUE(SUBSTITUTE(実質収支比率等に係る経年分析!J$49,"▲","-")),2),NA())</f>
        <v>-0.87</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0.09</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0.06</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7.0000000000000007E-2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7.0000000000000007E-2</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競輪事業特別会計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0.01</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0.03</v>
      </c>
    </row>
    <row r="30" spans="1:11" x14ac:dyDescent="0.2">
      <c r="A30" s="157" t="str">
        <f>IF(連結実質赤字比率に係る赤字・黒字の構成分析!C$40="",NA(),連結実質赤字比率に係る赤字・黒字の構成分析!C$40)</f>
        <v>介護保険事業特別会計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0.28999999999999998</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0.35</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0.42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0.17</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0.28000000000000003</v>
      </c>
    </row>
    <row r="31" spans="1:11" x14ac:dyDescent="0.2">
      <c r="A31" s="157" t="str">
        <f>IF(連結実質赤字比率に係る赤字・黒字の構成分析!C$39="",NA(),連結実質赤字比率に係る赤字・黒字の構成分析!C$39)</f>
        <v>港湾整備事業特別会計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7.0000000000000007E-2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0.02</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0.48</v>
      </c>
    </row>
    <row r="32" spans="1:11" x14ac:dyDescent="0.2">
      <c r="A32" s="157" t="str">
        <f>IF(連結実質赤字比率に係る赤字・黒字の構成分析!C$38="",NA(),連結実質赤字比率に係る赤字・黒字の構成分析!C$38)</f>
        <v>病院事業会計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0.98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2.14</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2.23</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1.62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0.68</v>
      </c>
    </row>
    <row r="33" spans="1:16" x14ac:dyDescent="0.2">
      <c r="A33" s="157" t="str">
        <f>IF(連結実質赤字比率に係る赤字・黒字の構成分析!C$37="",NA(),連結実質赤字比率に係る赤字・黒字の構成分析!C$37)</f>
        <v>一般会計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0.04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1.57</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0.49</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1.07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1.54</v>
      </c>
    </row>
    <row r="34" spans="1:16" x14ac:dyDescent="0.2">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4.2300000000000004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3.36</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2.66</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1.82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1.63</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5.35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5.31</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4.62</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3.83</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3.54</v>
      </c>
    </row>
    <row r="36" spans="1:16" x14ac:dyDescent="0.2">
      <c r="A36" s="157" t="str">
        <f>IF(連結実質赤字比率に係る赤字・黒字の構成分析!C$34="",NA(),連結実質赤字比率に係る赤字・黒字の構成分析!C$34)</f>
        <v>工業用水道事業会計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2.35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2.56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2.58</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2.58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3.76</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59781</v>
      </c>
      <c r="E42" s="158"/>
      <c r="F42" s="158"/>
      <c r="G42" s="158">
        <f>'実質公債費比率（分子）の構造'!L$52</f>
        <v>59030</v>
      </c>
      <c r="H42" s="158"/>
      <c r="I42" s="158"/>
      <c r="J42" s="158">
        <f>'実質公債費比率（分子）の構造'!M$52</f>
        <v>58577</v>
      </c>
      <c r="K42" s="158"/>
      <c r="L42" s="158"/>
      <c r="M42" s="158">
        <f>'実質公債費比率（分子）の構造'!N$52</f>
        <v>56702</v>
      </c>
      <c r="N42" s="158"/>
      <c r="O42" s="158"/>
      <c r="P42" s="158">
        <f>'実質公債費比率（分子）の構造'!O$52</f>
        <v>54063</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1721</v>
      </c>
      <c r="C44" s="158"/>
      <c r="D44" s="158"/>
      <c r="E44" s="158">
        <f>'実質公債費比率（分子）の構造'!L$50</f>
        <v>1507</v>
      </c>
      <c r="F44" s="158"/>
      <c r="G44" s="158"/>
      <c r="H44" s="158">
        <f>'実質公債費比率（分子）の構造'!M$50</f>
        <v>1515</v>
      </c>
      <c r="I44" s="158"/>
      <c r="J44" s="158"/>
      <c r="K44" s="158">
        <f>'実質公債費比率（分子）の構造'!N$50</f>
        <v>1456</v>
      </c>
      <c r="L44" s="158"/>
      <c r="M44" s="158"/>
      <c r="N44" s="158">
        <f>'実質公債費比率（分子）の構造'!O$50</f>
        <v>1357</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12856</v>
      </c>
      <c r="C46" s="158"/>
      <c r="D46" s="158"/>
      <c r="E46" s="158">
        <f>'実質公債費比率（分子）の構造'!L$48</f>
        <v>12217</v>
      </c>
      <c r="F46" s="158"/>
      <c r="G46" s="158"/>
      <c r="H46" s="158">
        <f>'実質公債費比率（分子）の構造'!M$48</f>
        <v>11982</v>
      </c>
      <c r="I46" s="158"/>
      <c r="J46" s="158"/>
      <c r="K46" s="158">
        <f>'実質公債費比率（分子）の構造'!N$48</f>
        <v>12354</v>
      </c>
      <c r="L46" s="158"/>
      <c r="M46" s="158"/>
      <c r="N46" s="158">
        <f>'実質公債費比率（分子）の構造'!O$48</f>
        <v>12252</v>
      </c>
      <c r="O46" s="158"/>
      <c r="P46" s="158"/>
    </row>
    <row r="47" spans="1:16" x14ac:dyDescent="0.2">
      <c r="A47" s="158" t="s">
        <v>12</v>
      </c>
      <c r="B47" s="158">
        <f>'実質公債費比率（分子）の構造'!K$47</f>
        <v>42663</v>
      </c>
      <c r="C47" s="158"/>
      <c r="D47" s="158"/>
      <c r="E47" s="158">
        <f>'実質公債費比率（分子）の構造'!L$47</f>
        <v>42914</v>
      </c>
      <c r="F47" s="158"/>
      <c r="G47" s="158"/>
      <c r="H47" s="158">
        <f>'実質公債費比率（分子）の構造'!M$47</f>
        <v>43641</v>
      </c>
      <c r="I47" s="158"/>
      <c r="J47" s="158"/>
      <c r="K47" s="158">
        <f>'実質公債費比率（分子）の構造'!N$47</f>
        <v>43840</v>
      </c>
      <c r="L47" s="158"/>
      <c r="M47" s="158"/>
      <c r="N47" s="158">
        <f>'実質公債費比率（分子）の構造'!O$47</f>
        <v>46239</v>
      </c>
      <c r="O47" s="158"/>
      <c r="P47" s="158"/>
    </row>
    <row r="48" spans="1:16" x14ac:dyDescent="0.2">
      <c r="A48" s="158" t="s">
        <v>65</v>
      </c>
      <c r="B48" s="158">
        <f>'実質公債費比率（分子）の構造'!K$46</f>
        <v>7999</v>
      </c>
      <c r="C48" s="158"/>
      <c r="D48" s="158"/>
      <c r="E48" s="158">
        <f>'実質公債費比率（分子）の構造'!L$46</f>
        <v>7700</v>
      </c>
      <c r="F48" s="158"/>
      <c r="G48" s="158"/>
      <c r="H48" s="158">
        <f>'実質公債費比率（分子）の構造'!M$46</f>
        <v>4641</v>
      </c>
      <c r="I48" s="158"/>
      <c r="J48" s="158"/>
      <c r="K48" s="158">
        <f>'実質公債費比率（分子）の構造'!N$46</f>
        <v>4029</v>
      </c>
      <c r="L48" s="158"/>
      <c r="M48" s="158"/>
      <c r="N48" s="158">
        <f>'実質公債費比率（分子）の構造'!O$46</f>
        <v>5161</v>
      </c>
      <c r="O48" s="158"/>
      <c r="P48" s="158"/>
    </row>
    <row r="49" spans="1:16" x14ac:dyDescent="0.2">
      <c r="A49" s="158" t="s">
        <v>66</v>
      </c>
      <c r="B49" s="158">
        <f>'実質公債費比率（分子）の構造'!K$45</f>
        <v>25286</v>
      </c>
      <c r="C49" s="158"/>
      <c r="D49" s="158"/>
      <c r="E49" s="158">
        <f>'実質公債費比率（分子）の構造'!L$45</f>
        <v>25074</v>
      </c>
      <c r="F49" s="158"/>
      <c r="G49" s="158"/>
      <c r="H49" s="158">
        <f>'実質公債費比率（分子）の構造'!M$45</f>
        <v>25251</v>
      </c>
      <c r="I49" s="158"/>
      <c r="J49" s="158"/>
      <c r="K49" s="158">
        <f>'実質公債費比率（分子）の構造'!N$45</f>
        <v>26264</v>
      </c>
      <c r="L49" s="158"/>
      <c r="M49" s="158"/>
      <c r="N49" s="158">
        <f>'実質公債費比率（分子）の構造'!O$45</f>
        <v>24339</v>
      </c>
      <c r="O49" s="158"/>
      <c r="P49" s="158"/>
    </row>
    <row r="50" spans="1:16" x14ac:dyDescent="0.2">
      <c r="A50" s="158" t="s">
        <v>67</v>
      </c>
      <c r="B50" s="158" t="e">
        <f>NA()</f>
        <v>#N/A</v>
      </c>
      <c r="C50" s="158">
        <f>IF(ISNUMBER('実質公債費比率（分子）の構造'!K$53),'実質公債費比率（分子）の構造'!K$53,NA())</f>
        <v>30744</v>
      </c>
      <c r="D50" s="158" t="e">
        <f>NA()</f>
        <v>#N/A</v>
      </c>
      <c r="E50" s="158" t="e">
        <f>NA()</f>
        <v>#N/A</v>
      </c>
      <c r="F50" s="158">
        <f>IF(ISNUMBER('実質公債費比率（分子）の構造'!L$53),'実質公債費比率（分子）の構造'!L$53,NA())</f>
        <v>30382</v>
      </c>
      <c r="G50" s="158" t="e">
        <f>NA()</f>
        <v>#N/A</v>
      </c>
      <c r="H50" s="158" t="e">
        <f>NA()</f>
        <v>#N/A</v>
      </c>
      <c r="I50" s="158">
        <f>IF(ISNUMBER('実質公債費比率（分子）の構造'!M$53),'実質公債費比率（分子）の構造'!M$53,NA())</f>
        <v>28453</v>
      </c>
      <c r="J50" s="158" t="e">
        <f>NA()</f>
        <v>#N/A</v>
      </c>
      <c r="K50" s="158" t="e">
        <f>NA()</f>
        <v>#N/A</v>
      </c>
      <c r="L50" s="158">
        <f>IF(ISNUMBER('実質公債費比率（分子）の構造'!N$53),'実質公債費比率（分子）の構造'!N$53,NA())</f>
        <v>31241</v>
      </c>
      <c r="M50" s="158" t="e">
        <f>NA()</f>
        <v>#N/A</v>
      </c>
      <c r="N50" s="158" t="e">
        <f>NA()</f>
        <v>#N/A</v>
      </c>
      <c r="O50" s="158">
        <f>IF(ISNUMBER('実質公債費比率（分子）の構造'!O$53),'実質公債費比率（分子）の構造'!O$53,NA())</f>
        <v>35285</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396619</v>
      </c>
      <c r="E56" s="157"/>
      <c r="F56" s="157"/>
      <c r="G56" s="157">
        <f>'将来負担比率（分子）の構造'!J$52</f>
        <v>384700</v>
      </c>
      <c r="H56" s="157"/>
      <c r="I56" s="157"/>
      <c r="J56" s="157">
        <f>'将来負担比率（分子）の構造'!K$52</f>
        <v>368189</v>
      </c>
      <c r="K56" s="157"/>
      <c r="L56" s="157"/>
      <c r="M56" s="157">
        <f>'将来負担比率（分子）の構造'!L$52</f>
        <v>354890</v>
      </c>
      <c r="N56" s="157"/>
      <c r="O56" s="157"/>
      <c r="P56" s="157">
        <f>'将来負担比率（分子）の構造'!M$52</f>
        <v>344998</v>
      </c>
    </row>
    <row r="57" spans="1:16" x14ac:dyDescent="0.2">
      <c r="A57" s="157" t="s">
        <v>42</v>
      </c>
      <c r="B57" s="157"/>
      <c r="C57" s="157"/>
      <c r="D57" s="157">
        <f>'将来負担比率（分子）の構造'!I$51</f>
        <v>265157</v>
      </c>
      <c r="E57" s="157"/>
      <c r="F57" s="157"/>
      <c r="G57" s="157">
        <f>'将来負担比率（分子）の構造'!J$51</f>
        <v>260368</v>
      </c>
      <c r="H57" s="157"/>
      <c r="I57" s="157"/>
      <c r="J57" s="157">
        <f>'将来負担比率（分子）の構造'!K$51</f>
        <v>252985</v>
      </c>
      <c r="K57" s="157"/>
      <c r="L57" s="157"/>
      <c r="M57" s="157">
        <f>'将来負担比率（分子）の構造'!L$51</f>
        <v>250534</v>
      </c>
      <c r="N57" s="157"/>
      <c r="O57" s="157"/>
      <c r="P57" s="157">
        <f>'将来負担比率（分子）の構造'!M$51</f>
        <v>280710</v>
      </c>
    </row>
    <row r="58" spans="1:16" x14ac:dyDescent="0.2">
      <c r="A58" s="157" t="s">
        <v>41</v>
      </c>
      <c r="B58" s="157"/>
      <c r="C58" s="157"/>
      <c r="D58" s="157">
        <f>'将来負担比率（分子）の構造'!I$50</f>
        <v>220192</v>
      </c>
      <c r="E58" s="157"/>
      <c r="F58" s="157"/>
      <c r="G58" s="157">
        <f>'将来負担比率（分子）の構造'!J$50</f>
        <v>236916</v>
      </c>
      <c r="H58" s="157"/>
      <c r="I58" s="157"/>
      <c r="J58" s="157">
        <f>'将来負担比率（分子）の構造'!K$50</f>
        <v>260995</v>
      </c>
      <c r="K58" s="157"/>
      <c r="L58" s="157"/>
      <c r="M58" s="157">
        <f>'将来負担比率（分子）の構造'!L$50</f>
        <v>286104</v>
      </c>
      <c r="N58" s="157"/>
      <c r="O58" s="157"/>
      <c r="P58" s="157">
        <f>'将来負担比率（分子）の構造'!M$50</f>
        <v>308834</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f>'将来負担比率（分子）の構造'!I$46</f>
        <v>37</v>
      </c>
      <c r="C61" s="157"/>
      <c r="D61" s="157"/>
      <c r="E61" s="157">
        <f>'将来負担比率（分子）の構造'!J$46</f>
        <v>26</v>
      </c>
      <c r="F61" s="157"/>
      <c r="G61" s="157"/>
      <c r="H61" s="157">
        <f>'将来負担比率（分子）の構造'!K$46</f>
        <v>18</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101065</v>
      </c>
      <c r="C62" s="157"/>
      <c r="D62" s="157"/>
      <c r="E62" s="157">
        <f>'将来負担比率（分子）の構造'!J$45</f>
        <v>102440</v>
      </c>
      <c r="F62" s="157"/>
      <c r="G62" s="157"/>
      <c r="H62" s="157">
        <f>'将来負担比率（分子）の構造'!K$45</f>
        <v>100836</v>
      </c>
      <c r="I62" s="157"/>
      <c r="J62" s="157"/>
      <c r="K62" s="157">
        <f>'将来負担比率（分子）の構造'!L$45</f>
        <v>101904</v>
      </c>
      <c r="L62" s="157"/>
      <c r="M62" s="157"/>
      <c r="N62" s="157">
        <f>'将来負担比率（分子）の構造'!M$45</f>
        <v>103836</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149402</v>
      </c>
      <c r="C64" s="157"/>
      <c r="D64" s="157"/>
      <c r="E64" s="157">
        <f>'将来負担比率（分子）の構造'!J$43</f>
        <v>146905</v>
      </c>
      <c r="F64" s="157"/>
      <c r="G64" s="157"/>
      <c r="H64" s="157">
        <f>'将来負担比率（分子）の構造'!K$43</f>
        <v>143728</v>
      </c>
      <c r="I64" s="157"/>
      <c r="J64" s="157"/>
      <c r="K64" s="157">
        <f>'将来負担比率（分子）の構造'!L$43</f>
        <v>140988</v>
      </c>
      <c r="L64" s="157"/>
      <c r="M64" s="157"/>
      <c r="N64" s="157">
        <f>'将来負担比率（分子）の構造'!M$43</f>
        <v>145333</v>
      </c>
      <c r="O64" s="157"/>
      <c r="P64" s="157"/>
    </row>
    <row r="65" spans="1:16" x14ac:dyDescent="0.2">
      <c r="A65" s="157" t="s">
        <v>32</v>
      </c>
      <c r="B65" s="157">
        <f>'将来負担比率（分子）の構造'!I$42</f>
        <v>21078</v>
      </c>
      <c r="C65" s="157"/>
      <c r="D65" s="157"/>
      <c r="E65" s="157">
        <f>'将来負担比率（分子）の構造'!J$42</f>
        <v>18613</v>
      </c>
      <c r="F65" s="157"/>
      <c r="G65" s="157"/>
      <c r="H65" s="157">
        <f>'将来負担比率（分子）の構造'!K$42</f>
        <v>16143</v>
      </c>
      <c r="I65" s="157"/>
      <c r="J65" s="157"/>
      <c r="K65" s="157">
        <f>'将来負担比率（分子）の構造'!L$42</f>
        <v>13647</v>
      </c>
      <c r="L65" s="157"/>
      <c r="M65" s="157"/>
      <c r="N65" s="157">
        <f>'将来負担比率（分子）の構造'!M$42</f>
        <v>11601</v>
      </c>
      <c r="O65" s="157"/>
      <c r="P65" s="157"/>
    </row>
    <row r="66" spans="1:16" x14ac:dyDescent="0.2">
      <c r="A66" s="157" t="s">
        <v>31</v>
      </c>
      <c r="B66" s="157">
        <f>'将来負担比率（分子）の構造'!I$41</f>
        <v>1031630</v>
      </c>
      <c r="C66" s="157"/>
      <c r="D66" s="157"/>
      <c r="E66" s="157">
        <f>'将来負担比率（分子）の構造'!J$41</f>
        <v>1037830</v>
      </c>
      <c r="F66" s="157"/>
      <c r="G66" s="157"/>
      <c r="H66" s="157">
        <f>'将来負担比率（分子）の構造'!K$41</f>
        <v>1060052</v>
      </c>
      <c r="I66" s="157"/>
      <c r="J66" s="157"/>
      <c r="K66" s="157">
        <f>'将来負担比率（分子）の構造'!L$41</f>
        <v>1095169</v>
      </c>
      <c r="L66" s="157"/>
      <c r="M66" s="157"/>
      <c r="N66" s="157">
        <f>'将来負担比率（分子）の構造'!M$41</f>
        <v>1105720</v>
      </c>
      <c r="O66" s="157"/>
      <c r="P66" s="157"/>
    </row>
    <row r="67" spans="1:16" x14ac:dyDescent="0.2">
      <c r="A67" s="157" t="s">
        <v>71</v>
      </c>
      <c r="B67" s="157" t="e">
        <f>NA()</f>
        <v>#N/A</v>
      </c>
      <c r="C67" s="157">
        <f>IF(ISNUMBER('将来負担比率（分子）の構造'!I$53), IF('将来負担比率（分子）の構造'!I$53 &lt; 0, 0, '将来負担比率（分子）の構造'!I$53), NA())</f>
        <v>421244</v>
      </c>
      <c r="D67" s="157" t="e">
        <f>NA()</f>
        <v>#N/A</v>
      </c>
      <c r="E67" s="157" t="e">
        <f>NA()</f>
        <v>#N/A</v>
      </c>
      <c r="F67" s="157">
        <f>IF(ISNUMBER('将来負担比率（分子）の構造'!J$53), IF('将来負担比率（分子）の構造'!J$53 &lt; 0, 0, '将来負担比率（分子）の構造'!J$53), NA())</f>
        <v>423831</v>
      </c>
      <c r="G67" s="157" t="e">
        <f>NA()</f>
        <v>#N/A</v>
      </c>
      <c r="H67" s="157" t="e">
        <f>NA()</f>
        <v>#N/A</v>
      </c>
      <c r="I67" s="157">
        <f>IF(ISNUMBER('将来負担比率（分子）の構造'!K$53), IF('将来負担比率（分子）の構造'!K$53 &lt; 0, 0, '将来負担比率（分子）の構造'!K$53), NA())</f>
        <v>438607</v>
      </c>
      <c r="J67" s="157" t="e">
        <f>NA()</f>
        <v>#N/A</v>
      </c>
      <c r="K67" s="157" t="e">
        <f>NA()</f>
        <v>#N/A</v>
      </c>
      <c r="L67" s="157">
        <f>IF(ISNUMBER('将来負担比率（分子）の構造'!L$53), IF('将来負担比率（分子）の構造'!L$53 &lt; 0, 0, '将来負担比率（分子）の構造'!L$53), NA())</f>
        <v>460179</v>
      </c>
      <c r="M67" s="157" t="e">
        <f>NA()</f>
        <v>#N/A</v>
      </c>
      <c r="N67" s="157" t="e">
        <f>NA()</f>
        <v>#N/A</v>
      </c>
      <c r="O67" s="157">
        <f>IF(ISNUMBER('将来負担比率（分子）の構造'!M$53), IF('将来負担比率（分子）の構造'!M$53 &lt; 0, 0, '将来負担比率（分子）の構造'!M$53), NA())</f>
        <v>431949</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8817</v>
      </c>
      <c r="C72" s="161">
        <f>基金残高に係る経年分析!G55</f>
        <v>7351</v>
      </c>
      <c r="D72" s="161">
        <f>基金残高に係る経年分析!H55</f>
        <v>5862</v>
      </c>
    </row>
    <row r="73" spans="1:16" x14ac:dyDescent="0.2">
      <c r="A73" s="160" t="s">
        <v>74</v>
      </c>
      <c r="B73" s="161">
        <f>基金残高に係る経年分析!F56</f>
        <v>1724</v>
      </c>
      <c r="C73" s="161">
        <f>基金残高に係る経年分析!G56</f>
        <v>1779</v>
      </c>
      <c r="D73" s="161">
        <f>基金残高に係る経年分析!H56</f>
        <v>1873</v>
      </c>
    </row>
    <row r="74" spans="1:16" x14ac:dyDescent="0.2">
      <c r="A74" s="160" t="s">
        <v>75</v>
      </c>
      <c r="B74" s="161">
        <f>基金残高に係る経年分析!F57</f>
        <v>23844</v>
      </c>
      <c r="C74" s="161">
        <f>基金残高に係る経年分析!G57</f>
        <v>24272</v>
      </c>
      <c r="D74" s="161">
        <f>基金残高に係る経年分析!H57</f>
        <v>23074</v>
      </c>
    </row>
  </sheetData>
  <sheetProtection algorithmName="SHA-512" hashValue="dgFb9oYAp2Pu4JGzX8QI4C3UEBhbC+4wSVSoTpjrUFy9IdrTKeQYqgljBefh/gFCRGG9ehFRCOdxKHFZcOM5Og==" saltValue="AoY1hFcW3pKCrifImF4ld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390944061</v>
      </c>
      <c r="S5" s="600"/>
      <c r="T5" s="600"/>
      <c r="U5" s="600"/>
      <c r="V5" s="600"/>
      <c r="W5" s="600"/>
      <c r="X5" s="600"/>
      <c r="Y5" s="601"/>
      <c r="Z5" s="602">
        <v>47.6</v>
      </c>
      <c r="AA5" s="602"/>
      <c r="AB5" s="602"/>
      <c r="AC5" s="602"/>
      <c r="AD5" s="603">
        <v>361944467</v>
      </c>
      <c r="AE5" s="603"/>
      <c r="AF5" s="603"/>
      <c r="AG5" s="603"/>
      <c r="AH5" s="603"/>
      <c r="AI5" s="603"/>
      <c r="AJ5" s="603"/>
      <c r="AK5" s="603"/>
      <c r="AL5" s="604">
        <v>82.8</v>
      </c>
      <c r="AM5" s="605"/>
      <c r="AN5" s="605"/>
      <c r="AO5" s="606"/>
      <c r="AP5" s="596" t="s">
        <v>216</v>
      </c>
      <c r="AQ5" s="597"/>
      <c r="AR5" s="597"/>
      <c r="AS5" s="597"/>
      <c r="AT5" s="597"/>
      <c r="AU5" s="597"/>
      <c r="AV5" s="597"/>
      <c r="AW5" s="597"/>
      <c r="AX5" s="597"/>
      <c r="AY5" s="597"/>
      <c r="AZ5" s="597"/>
      <c r="BA5" s="597"/>
      <c r="BB5" s="597"/>
      <c r="BC5" s="597"/>
      <c r="BD5" s="597"/>
      <c r="BE5" s="597"/>
      <c r="BF5" s="598"/>
      <c r="BG5" s="610">
        <v>352010660</v>
      </c>
      <c r="BH5" s="611"/>
      <c r="BI5" s="611"/>
      <c r="BJ5" s="611"/>
      <c r="BK5" s="611"/>
      <c r="BL5" s="611"/>
      <c r="BM5" s="611"/>
      <c r="BN5" s="612"/>
      <c r="BO5" s="613">
        <v>90</v>
      </c>
      <c r="BP5" s="613"/>
      <c r="BQ5" s="613"/>
      <c r="BR5" s="613"/>
      <c r="BS5" s="614">
        <v>3414772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2902067</v>
      </c>
      <c r="S6" s="611"/>
      <c r="T6" s="611"/>
      <c r="U6" s="611"/>
      <c r="V6" s="611"/>
      <c r="W6" s="611"/>
      <c r="X6" s="611"/>
      <c r="Y6" s="612"/>
      <c r="Z6" s="613">
        <v>0.4</v>
      </c>
      <c r="AA6" s="613"/>
      <c r="AB6" s="613"/>
      <c r="AC6" s="613"/>
      <c r="AD6" s="614">
        <v>2902067</v>
      </c>
      <c r="AE6" s="614"/>
      <c r="AF6" s="614"/>
      <c r="AG6" s="614"/>
      <c r="AH6" s="614"/>
      <c r="AI6" s="614"/>
      <c r="AJ6" s="614"/>
      <c r="AK6" s="614"/>
      <c r="AL6" s="615">
        <v>0.7</v>
      </c>
      <c r="AM6" s="616"/>
      <c r="AN6" s="616"/>
      <c r="AO6" s="617"/>
      <c r="AP6" s="607" t="s">
        <v>221</v>
      </c>
      <c r="AQ6" s="608"/>
      <c r="AR6" s="608"/>
      <c r="AS6" s="608"/>
      <c r="AT6" s="608"/>
      <c r="AU6" s="608"/>
      <c r="AV6" s="608"/>
      <c r="AW6" s="608"/>
      <c r="AX6" s="608"/>
      <c r="AY6" s="608"/>
      <c r="AZ6" s="608"/>
      <c r="BA6" s="608"/>
      <c r="BB6" s="608"/>
      <c r="BC6" s="608"/>
      <c r="BD6" s="608"/>
      <c r="BE6" s="608"/>
      <c r="BF6" s="609"/>
      <c r="BG6" s="610">
        <v>352010660</v>
      </c>
      <c r="BH6" s="611"/>
      <c r="BI6" s="611"/>
      <c r="BJ6" s="611"/>
      <c r="BK6" s="611"/>
      <c r="BL6" s="611"/>
      <c r="BM6" s="611"/>
      <c r="BN6" s="612"/>
      <c r="BO6" s="613">
        <v>90</v>
      </c>
      <c r="BP6" s="613"/>
      <c r="BQ6" s="613"/>
      <c r="BR6" s="613"/>
      <c r="BS6" s="614">
        <v>3414772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1842602</v>
      </c>
      <c r="CS6" s="611"/>
      <c r="CT6" s="611"/>
      <c r="CU6" s="611"/>
      <c r="CV6" s="611"/>
      <c r="CW6" s="611"/>
      <c r="CX6" s="611"/>
      <c r="CY6" s="612"/>
      <c r="CZ6" s="604">
        <v>0.2</v>
      </c>
      <c r="DA6" s="605"/>
      <c r="DB6" s="605"/>
      <c r="DC6" s="621"/>
      <c r="DD6" s="619" t="s">
        <v>122</v>
      </c>
      <c r="DE6" s="611"/>
      <c r="DF6" s="611"/>
      <c r="DG6" s="611"/>
      <c r="DH6" s="611"/>
      <c r="DI6" s="611"/>
      <c r="DJ6" s="611"/>
      <c r="DK6" s="611"/>
      <c r="DL6" s="611"/>
      <c r="DM6" s="611"/>
      <c r="DN6" s="611"/>
      <c r="DO6" s="611"/>
      <c r="DP6" s="612"/>
      <c r="DQ6" s="619">
        <v>1842550</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156242</v>
      </c>
      <c r="S7" s="611"/>
      <c r="T7" s="611"/>
      <c r="U7" s="611"/>
      <c r="V7" s="611"/>
      <c r="W7" s="611"/>
      <c r="X7" s="611"/>
      <c r="Y7" s="612"/>
      <c r="Z7" s="613">
        <v>0</v>
      </c>
      <c r="AA7" s="613"/>
      <c r="AB7" s="613"/>
      <c r="AC7" s="613"/>
      <c r="AD7" s="614">
        <v>156242</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204469410</v>
      </c>
      <c r="BH7" s="611"/>
      <c r="BI7" s="611"/>
      <c r="BJ7" s="611"/>
      <c r="BK7" s="611"/>
      <c r="BL7" s="611"/>
      <c r="BM7" s="611"/>
      <c r="BN7" s="612"/>
      <c r="BO7" s="613">
        <v>52.3</v>
      </c>
      <c r="BP7" s="613"/>
      <c r="BQ7" s="613"/>
      <c r="BR7" s="613"/>
      <c r="BS7" s="614">
        <v>3414772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56133829</v>
      </c>
      <c r="CS7" s="611"/>
      <c r="CT7" s="611"/>
      <c r="CU7" s="611"/>
      <c r="CV7" s="611"/>
      <c r="CW7" s="611"/>
      <c r="CX7" s="611"/>
      <c r="CY7" s="612"/>
      <c r="CZ7" s="613">
        <v>6.9</v>
      </c>
      <c r="DA7" s="613"/>
      <c r="DB7" s="613"/>
      <c r="DC7" s="613"/>
      <c r="DD7" s="619">
        <v>4380742</v>
      </c>
      <c r="DE7" s="611"/>
      <c r="DF7" s="611"/>
      <c r="DG7" s="611"/>
      <c r="DH7" s="611"/>
      <c r="DI7" s="611"/>
      <c r="DJ7" s="611"/>
      <c r="DK7" s="611"/>
      <c r="DL7" s="611"/>
      <c r="DM7" s="611"/>
      <c r="DN7" s="611"/>
      <c r="DO7" s="611"/>
      <c r="DP7" s="612"/>
      <c r="DQ7" s="619">
        <v>43454705</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3576217</v>
      </c>
      <c r="S8" s="611"/>
      <c r="T8" s="611"/>
      <c r="U8" s="611"/>
      <c r="V8" s="611"/>
      <c r="W8" s="611"/>
      <c r="X8" s="611"/>
      <c r="Y8" s="612"/>
      <c r="Z8" s="613">
        <v>0.4</v>
      </c>
      <c r="AA8" s="613"/>
      <c r="AB8" s="613"/>
      <c r="AC8" s="613"/>
      <c r="AD8" s="614">
        <v>3576217</v>
      </c>
      <c r="AE8" s="614"/>
      <c r="AF8" s="614"/>
      <c r="AG8" s="614"/>
      <c r="AH8" s="614"/>
      <c r="AI8" s="614"/>
      <c r="AJ8" s="614"/>
      <c r="AK8" s="614"/>
      <c r="AL8" s="615">
        <v>0.8</v>
      </c>
      <c r="AM8" s="616"/>
      <c r="AN8" s="616"/>
      <c r="AO8" s="617"/>
      <c r="AP8" s="607" t="s">
        <v>227</v>
      </c>
      <c r="AQ8" s="608"/>
      <c r="AR8" s="608"/>
      <c r="AS8" s="608"/>
      <c r="AT8" s="608"/>
      <c r="AU8" s="608"/>
      <c r="AV8" s="608"/>
      <c r="AW8" s="608"/>
      <c r="AX8" s="608"/>
      <c r="AY8" s="608"/>
      <c r="AZ8" s="608"/>
      <c r="BA8" s="608"/>
      <c r="BB8" s="608"/>
      <c r="BC8" s="608"/>
      <c r="BD8" s="608"/>
      <c r="BE8" s="608"/>
      <c r="BF8" s="609"/>
      <c r="BG8" s="610">
        <v>2709928</v>
      </c>
      <c r="BH8" s="611"/>
      <c r="BI8" s="611"/>
      <c r="BJ8" s="611"/>
      <c r="BK8" s="611"/>
      <c r="BL8" s="611"/>
      <c r="BM8" s="611"/>
      <c r="BN8" s="612"/>
      <c r="BO8" s="613">
        <v>0.7</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326100635</v>
      </c>
      <c r="CS8" s="611"/>
      <c r="CT8" s="611"/>
      <c r="CU8" s="611"/>
      <c r="CV8" s="611"/>
      <c r="CW8" s="611"/>
      <c r="CX8" s="611"/>
      <c r="CY8" s="612"/>
      <c r="CZ8" s="613">
        <v>40.200000000000003</v>
      </c>
      <c r="DA8" s="613"/>
      <c r="DB8" s="613"/>
      <c r="DC8" s="613"/>
      <c r="DD8" s="619">
        <v>5462704</v>
      </c>
      <c r="DE8" s="611"/>
      <c r="DF8" s="611"/>
      <c r="DG8" s="611"/>
      <c r="DH8" s="611"/>
      <c r="DI8" s="611"/>
      <c r="DJ8" s="611"/>
      <c r="DK8" s="611"/>
      <c r="DL8" s="611"/>
      <c r="DM8" s="611"/>
      <c r="DN8" s="611"/>
      <c r="DO8" s="611"/>
      <c r="DP8" s="612"/>
      <c r="DQ8" s="619">
        <v>163669608</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5133561</v>
      </c>
      <c r="S9" s="611"/>
      <c r="T9" s="611"/>
      <c r="U9" s="611"/>
      <c r="V9" s="611"/>
      <c r="W9" s="611"/>
      <c r="X9" s="611"/>
      <c r="Y9" s="612"/>
      <c r="Z9" s="613">
        <v>0.6</v>
      </c>
      <c r="AA9" s="613"/>
      <c r="AB9" s="613"/>
      <c r="AC9" s="613"/>
      <c r="AD9" s="614">
        <v>5133561</v>
      </c>
      <c r="AE9" s="614"/>
      <c r="AF9" s="614"/>
      <c r="AG9" s="614"/>
      <c r="AH9" s="614"/>
      <c r="AI9" s="614"/>
      <c r="AJ9" s="614"/>
      <c r="AK9" s="614"/>
      <c r="AL9" s="615">
        <v>1.2</v>
      </c>
      <c r="AM9" s="616"/>
      <c r="AN9" s="616"/>
      <c r="AO9" s="617"/>
      <c r="AP9" s="607" t="s">
        <v>230</v>
      </c>
      <c r="AQ9" s="608"/>
      <c r="AR9" s="608"/>
      <c r="AS9" s="608"/>
      <c r="AT9" s="608"/>
      <c r="AU9" s="608"/>
      <c r="AV9" s="608"/>
      <c r="AW9" s="608"/>
      <c r="AX9" s="608"/>
      <c r="AY9" s="608"/>
      <c r="AZ9" s="608"/>
      <c r="BA9" s="608"/>
      <c r="BB9" s="608"/>
      <c r="BC9" s="608"/>
      <c r="BD9" s="608"/>
      <c r="BE9" s="608"/>
      <c r="BF9" s="609"/>
      <c r="BG9" s="610">
        <v>179834042</v>
      </c>
      <c r="BH9" s="611"/>
      <c r="BI9" s="611"/>
      <c r="BJ9" s="611"/>
      <c r="BK9" s="611"/>
      <c r="BL9" s="611"/>
      <c r="BM9" s="611"/>
      <c r="BN9" s="612"/>
      <c r="BO9" s="613">
        <v>46</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74062842</v>
      </c>
      <c r="CS9" s="611"/>
      <c r="CT9" s="611"/>
      <c r="CU9" s="611"/>
      <c r="CV9" s="611"/>
      <c r="CW9" s="611"/>
      <c r="CX9" s="611"/>
      <c r="CY9" s="612"/>
      <c r="CZ9" s="613">
        <v>9.1</v>
      </c>
      <c r="DA9" s="613"/>
      <c r="DB9" s="613"/>
      <c r="DC9" s="613"/>
      <c r="DD9" s="619">
        <v>6500542</v>
      </c>
      <c r="DE9" s="611"/>
      <c r="DF9" s="611"/>
      <c r="DG9" s="611"/>
      <c r="DH9" s="611"/>
      <c r="DI9" s="611"/>
      <c r="DJ9" s="611"/>
      <c r="DK9" s="611"/>
      <c r="DL9" s="611"/>
      <c r="DM9" s="611"/>
      <c r="DN9" s="611"/>
      <c r="DO9" s="611"/>
      <c r="DP9" s="612"/>
      <c r="DQ9" s="619">
        <v>56134551</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v>462438</v>
      </c>
      <c r="S10" s="611"/>
      <c r="T10" s="611"/>
      <c r="U10" s="611"/>
      <c r="V10" s="611"/>
      <c r="W10" s="611"/>
      <c r="X10" s="611"/>
      <c r="Y10" s="612"/>
      <c r="Z10" s="613">
        <v>0.1</v>
      </c>
      <c r="AA10" s="613"/>
      <c r="AB10" s="613"/>
      <c r="AC10" s="613"/>
      <c r="AD10" s="614">
        <v>462438</v>
      </c>
      <c r="AE10" s="614"/>
      <c r="AF10" s="614"/>
      <c r="AG10" s="614"/>
      <c r="AH10" s="614"/>
      <c r="AI10" s="614"/>
      <c r="AJ10" s="614"/>
      <c r="AK10" s="614"/>
      <c r="AL10" s="615">
        <v>0.1</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4467858</v>
      </c>
      <c r="BH10" s="611"/>
      <c r="BI10" s="611"/>
      <c r="BJ10" s="611"/>
      <c r="BK10" s="611"/>
      <c r="BL10" s="611"/>
      <c r="BM10" s="611"/>
      <c r="BN10" s="612"/>
      <c r="BO10" s="613">
        <v>1.1000000000000001</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668844</v>
      </c>
      <c r="CS10" s="611"/>
      <c r="CT10" s="611"/>
      <c r="CU10" s="611"/>
      <c r="CV10" s="611"/>
      <c r="CW10" s="611"/>
      <c r="CX10" s="611"/>
      <c r="CY10" s="612"/>
      <c r="CZ10" s="613">
        <v>0.1</v>
      </c>
      <c r="DA10" s="613"/>
      <c r="DB10" s="613"/>
      <c r="DC10" s="613"/>
      <c r="DD10" s="619">
        <v>17545</v>
      </c>
      <c r="DE10" s="611"/>
      <c r="DF10" s="611"/>
      <c r="DG10" s="611"/>
      <c r="DH10" s="611"/>
      <c r="DI10" s="611"/>
      <c r="DJ10" s="611"/>
      <c r="DK10" s="611"/>
      <c r="DL10" s="611"/>
      <c r="DM10" s="611"/>
      <c r="DN10" s="611"/>
      <c r="DO10" s="611"/>
      <c r="DP10" s="612"/>
      <c r="DQ10" s="619">
        <v>410703</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36785429</v>
      </c>
      <c r="S11" s="611"/>
      <c r="T11" s="611"/>
      <c r="U11" s="611"/>
      <c r="V11" s="611"/>
      <c r="W11" s="611"/>
      <c r="X11" s="611"/>
      <c r="Y11" s="612"/>
      <c r="Z11" s="615">
        <v>4.5</v>
      </c>
      <c r="AA11" s="616"/>
      <c r="AB11" s="616"/>
      <c r="AC11" s="622"/>
      <c r="AD11" s="619">
        <v>36785429</v>
      </c>
      <c r="AE11" s="611"/>
      <c r="AF11" s="611"/>
      <c r="AG11" s="611"/>
      <c r="AH11" s="611"/>
      <c r="AI11" s="611"/>
      <c r="AJ11" s="611"/>
      <c r="AK11" s="612"/>
      <c r="AL11" s="615">
        <v>8.4</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17457582</v>
      </c>
      <c r="BH11" s="611"/>
      <c r="BI11" s="611"/>
      <c r="BJ11" s="611"/>
      <c r="BK11" s="611"/>
      <c r="BL11" s="611"/>
      <c r="BM11" s="611"/>
      <c r="BN11" s="612"/>
      <c r="BO11" s="613">
        <v>4.5</v>
      </c>
      <c r="BP11" s="613"/>
      <c r="BQ11" s="613"/>
      <c r="BR11" s="613"/>
      <c r="BS11" s="614">
        <v>3414772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456688</v>
      </c>
      <c r="CS11" s="611"/>
      <c r="CT11" s="611"/>
      <c r="CU11" s="611"/>
      <c r="CV11" s="611"/>
      <c r="CW11" s="611"/>
      <c r="CX11" s="611"/>
      <c r="CY11" s="612"/>
      <c r="CZ11" s="613">
        <v>0.1</v>
      </c>
      <c r="DA11" s="613"/>
      <c r="DB11" s="613"/>
      <c r="DC11" s="613"/>
      <c r="DD11" s="619">
        <v>690</v>
      </c>
      <c r="DE11" s="611"/>
      <c r="DF11" s="611"/>
      <c r="DG11" s="611"/>
      <c r="DH11" s="611"/>
      <c r="DI11" s="611"/>
      <c r="DJ11" s="611"/>
      <c r="DK11" s="611"/>
      <c r="DL11" s="611"/>
      <c r="DM11" s="611"/>
      <c r="DN11" s="611"/>
      <c r="DO11" s="611"/>
      <c r="DP11" s="612"/>
      <c r="DQ11" s="619">
        <v>446863</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35104</v>
      </c>
      <c r="S12" s="611"/>
      <c r="T12" s="611"/>
      <c r="U12" s="611"/>
      <c r="V12" s="611"/>
      <c r="W12" s="611"/>
      <c r="X12" s="611"/>
      <c r="Y12" s="612"/>
      <c r="Z12" s="613">
        <v>0</v>
      </c>
      <c r="AA12" s="613"/>
      <c r="AB12" s="613"/>
      <c r="AC12" s="613"/>
      <c r="AD12" s="614">
        <v>35104</v>
      </c>
      <c r="AE12" s="614"/>
      <c r="AF12" s="614"/>
      <c r="AG12" s="614"/>
      <c r="AH12" s="614"/>
      <c r="AI12" s="614"/>
      <c r="AJ12" s="614"/>
      <c r="AK12" s="614"/>
      <c r="AL12" s="615">
        <v>0</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136694597</v>
      </c>
      <c r="BH12" s="611"/>
      <c r="BI12" s="611"/>
      <c r="BJ12" s="611"/>
      <c r="BK12" s="611"/>
      <c r="BL12" s="611"/>
      <c r="BM12" s="611"/>
      <c r="BN12" s="612"/>
      <c r="BO12" s="613">
        <v>35</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25263435</v>
      </c>
      <c r="CS12" s="611"/>
      <c r="CT12" s="611"/>
      <c r="CU12" s="611"/>
      <c r="CV12" s="611"/>
      <c r="CW12" s="611"/>
      <c r="CX12" s="611"/>
      <c r="CY12" s="612"/>
      <c r="CZ12" s="613">
        <v>3.1</v>
      </c>
      <c r="DA12" s="613"/>
      <c r="DB12" s="613"/>
      <c r="DC12" s="613"/>
      <c r="DD12" s="619">
        <v>831127</v>
      </c>
      <c r="DE12" s="611"/>
      <c r="DF12" s="611"/>
      <c r="DG12" s="611"/>
      <c r="DH12" s="611"/>
      <c r="DI12" s="611"/>
      <c r="DJ12" s="611"/>
      <c r="DK12" s="611"/>
      <c r="DL12" s="611"/>
      <c r="DM12" s="611"/>
      <c r="DN12" s="611"/>
      <c r="DO12" s="611"/>
      <c r="DP12" s="612"/>
      <c r="DQ12" s="619">
        <v>5421070</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136363452</v>
      </c>
      <c r="BH13" s="611"/>
      <c r="BI13" s="611"/>
      <c r="BJ13" s="611"/>
      <c r="BK13" s="611"/>
      <c r="BL13" s="611"/>
      <c r="BM13" s="611"/>
      <c r="BN13" s="612"/>
      <c r="BO13" s="613">
        <v>34.9</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77255087</v>
      </c>
      <c r="CS13" s="611"/>
      <c r="CT13" s="611"/>
      <c r="CU13" s="611"/>
      <c r="CV13" s="611"/>
      <c r="CW13" s="611"/>
      <c r="CX13" s="611"/>
      <c r="CY13" s="612"/>
      <c r="CZ13" s="613">
        <v>9.5</v>
      </c>
      <c r="DA13" s="613"/>
      <c r="DB13" s="613"/>
      <c r="DC13" s="613"/>
      <c r="DD13" s="619">
        <v>39676405</v>
      </c>
      <c r="DE13" s="611"/>
      <c r="DF13" s="611"/>
      <c r="DG13" s="611"/>
      <c r="DH13" s="611"/>
      <c r="DI13" s="611"/>
      <c r="DJ13" s="611"/>
      <c r="DK13" s="611"/>
      <c r="DL13" s="611"/>
      <c r="DM13" s="611"/>
      <c r="DN13" s="611"/>
      <c r="DO13" s="611"/>
      <c r="DP13" s="612"/>
      <c r="DQ13" s="619">
        <v>37509863</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v>3842847</v>
      </c>
      <c r="S14" s="611"/>
      <c r="T14" s="611"/>
      <c r="U14" s="611"/>
      <c r="V14" s="611"/>
      <c r="W14" s="611"/>
      <c r="X14" s="611"/>
      <c r="Y14" s="612"/>
      <c r="Z14" s="613">
        <v>0.5</v>
      </c>
      <c r="AA14" s="613"/>
      <c r="AB14" s="613"/>
      <c r="AC14" s="613"/>
      <c r="AD14" s="614">
        <v>3842847</v>
      </c>
      <c r="AE14" s="614"/>
      <c r="AF14" s="614"/>
      <c r="AG14" s="614"/>
      <c r="AH14" s="614"/>
      <c r="AI14" s="614"/>
      <c r="AJ14" s="614"/>
      <c r="AK14" s="614"/>
      <c r="AL14" s="615">
        <v>0.9</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1062606</v>
      </c>
      <c r="BH14" s="611"/>
      <c r="BI14" s="611"/>
      <c r="BJ14" s="611"/>
      <c r="BK14" s="611"/>
      <c r="BL14" s="611"/>
      <c r="BM14" s="611"/>
      <c r="BN14" s="612"/>
      <c r="BO14" s="613">
        <v>0.3</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18870401</v>
      </c>
      <c r="CS14" s="611"/>
      <c r="CT14" s="611"/>
      <c r="CU14" s="611"/>
      <c r="CV14" s="611"/>
      <c r="CW14" s="611"/>
      <c r="CX14" s="611"/>
      <c r="CY14" s="612"/>
      <c r="CZ14" s="613">
        <v>2.2999999999999998</v>
      </c>
      <c r="DA14" s="613"/>
      <c r="DB14" s="613"/>
      <c r="DC14" s="613"/>
      <c r="DD14" s="619">
        <v>1839834</v>
      </c>
      <c r="DE14" s="611"/>
      <c r="DF14" s="611"/>
      <c r="DG14" s="611"/>
      <c r="DH14" s="611"/>
      <c r="DI14" s="611"/>
      <c r="DJ14" s="611"/>
      <c r="DK14" s="611"/>
      <c r="DL14" s="611"/>
      <c r="DM14" s="611"/>
      <c r="DN14" s="611"/>
      <c r="DO14" s="611"/>
      <c r="DP14" s="612"/>
      <c r="DQ14" s="619">
        <v>16904429</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1154964</v>
      </c>
      <c r="S15" s="611"/>
      <c r="T15" s="611"/>
      <c r="U15" s="611"/>
      <c r="V15" s="611"/>
      <c r="W15" s="611"/>
      <c r="X15" s="611"/>
      <c r="Y15" s="612"/>
      <c r="Z15" s="613">
        <v>0.1</v>
      </c>
      <c r="AA15" s="613"/>
      <c r="AB15" s="613"/>
      <c r="AC15" s="613"/>
      <c r="AD15" s="614">
        <v>1154964</v>
      </c>
      <c r="AE15" s="614"/>
      <c r="AF15" s="614"/>
      <c r="AG15" s="614"/>
      <c r="AH15" s="614"/>
      <c r="AI15" s="614"/>
      <c r="AJ15" s="614"/>
      <c r="AK15" s="614"/>
      <c r="AL15" s="615">
        <v>0.3</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9784047</v>
      </c>
      <c r="BH15" s="611"/>
      <c r="BI15" s="611"/>
      <c r="BJ15" s="611"/>
      <c r="BK15" s="611"/>
      <c r="BL15" s="611"/>
      <c r="BM15" s="611"/>
      <c r="BN15" s="612"/>
      <c r="BO15" s="613">
        <v>2.5</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154318721</v>
      </c>
      <c r="CS15" s="611"/>
      <c r="CT15" s="611"/>
      <c r="CU15" s="611"/>
      <c r="CV15" s="611"/>
      <c r="CW15" s="611"/>
      <c r="CX15" s="611"/>
      <c r="CY15" s="612"/>
      <c r="CZ15" s="613">
        <v>19</v>
      </c>
      <c r="DA15" s="613"/>
      <c r="DB15" s="613"/>
      <c r="DC15" s="613"/>
      <c r="DD15" s="619">
        <v>38059951</v>
      </c>
      <c r="DE15" s="611"/>
      <c r="DF15" s="611"/>
      <c r="DG15" s="611"/>
      <c r="DH15" s="611"/>
      <c r="DI15" s="611"/>
      <c r="DJ15" s="611"/>
      <c r="DK15" s="611"/>
      <c r="DL15" s="611"/>
      <c r="DM15" s="611"/>
      <c r="DN15" s="611"/>
      <c r="DO15" s="611"/>
      <c r="DP15" s="612"/>
      <c r="DQ15" s="619">
        <v>93618480</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3736719</v>
      </c>
      <c r="S16" s="611"/>
      <c r="T16" s="611"/>
      <c r="U16" s="611"/>
      <c r="V16" s="611"/>
      <c r="W16" s="611"/>
      <c r="X16" s="611"/>
      <c r="Y16" s="612"/>
      <c r="Z16" s="613">
        <v>0.5</v>
      </c>
      <c r="AA16" s="613"/>
      <c r="AB16" s="613"/>
      <c r="AC16" s="613"/>
      <c r="AD16" s="614">
        <v>3736719</v>
      </c>
      <c r="AE16" s="614"/>
      <c r="AF16" s="614"/>
      <c r="AG16" s="614"/>
      <c r="AH16" s="614"/>
      <c r="AI16" s="614"/>
      <c r="AJ16" s="614"/>
      <c r="AK16" s="614"/>
      <c r="AL16" s="615">
        <v>0.9</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11754610</v>
      </c>
      <c r="S17" s="611"/>
      <c r="T17" s="611"/>
      <c r="U17" s="611"/>
      <c r="V17" s="611"/>
      <c r="W17" s="611"/>
      <c r="X17" s="611"/>
      <c r="Y17" s="612"/>
      <c r="Z17" s="613">
        <v>1.4</v>
      </c>
      <c r="AA17" s="613"/>
      <c r="AB17" s="613"/>
      <c r="AC17" s="613"/>
      <c r="AD17" s="614">
        <v>11754610</v>
      </c>
      <c r="AE17" s="614"/>
      <c r="AF17" s="614"/>
      <c r="AG17" s="614"/>
      <c r="AH17" s="614"/>
      <c r="AI17" s="614"/>
      <c r="AJ17" s="614"/>
      <c r="AK17" s="614"/>
      <c r="AL17" s="615">
        <v>2.7</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75675296</v>
      </c>
      <c r="CS17" s="611"/>
      <c r="CT17" s="611"/>
      <c r="CU17" s="611"/>
      <c r="CV17" s="611"/>
      <c r="CW17" s="611"/>
      <c r="CX17" s="611"/>
      <c r="CY17" s="612"/>
      <c r="CZ17" s="613">
        <v>9.3000000000000007</v>
      </c>
      <c r="DA17" s="613"/>
      <c r="DB17" s="613"/>
      <c r="DC17" s="613"/>
      <c r="DD17" s="619" t="s">
        <v>122</v>
      </c>
      <c r="DE17" s="611"/>
      <c r="DF17" s="611"/>
      <c r="DG17" s="611"/>
      <c r="DH17" s="611"/>
      <c r="DI17" s="611"/>
      <c r="DJ17" s="611"/>
      <c r="DK17" s="611"/>
      <c r="DL17" s="611"/>
      <c r="DM17" s="611"/>
      <c r="DN17" s="611"/>
      <c r="DO17" s="611"/>
      <c r="DP17" s="612"/>
      <c r="DQ17" s="619">
        <v>72459378</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1802064</v>
      </c>
      <c r="S18" s="611"/>
      <c r="T18" s="611"/>
      <c r="U18" s="611"/>
      <c r="V18" s="611"/>
      <c r="W18" s="611"/>
      <c r="X18" s="611"/>
      <c r="Y18" s="612"/>
      <c r="Z18" s="613">
        <v>0.2</v>
      </c>
      <c r="AA18" s="613"/>
      <c r="AB18" s="613"/>
      <c r="AC18" s="613"/>
      <c r="AD18" s="614">
        <v>1802064</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v>1196739</v>
      </c>
      <c r="CS18" s="611"/>
      <c r="CT18" s="611"/>
      <c r="CU18" s="611"/>
      <c r="CV18" s="611"/>
      <c r="CW18" s="611"/>
      <c r="CX18" s="611"/>
      <c r="CY18" s="612"/>
      <c r="CZ18" s="613">
        <v>0.1</v>
      </c>
      <c r="DA18" s="613"/>
      <c r="DB18" s="613"/>
      <c r="DC18" s="613"/>
      <c r="DD18" s="619" t="s">
        <v>122</v>
      </c>
      <c r="DE18" s="611"/>
      <c r="DF18" s="611"/>
      <c r="DG18" s="611"/>
      <c r="DH18" s="611"/>
      <c r="DI18" s="611"/>
      <c r="DJ18" s="611"/>
      <c r="DK18" s="611"/>
      <c r="DL18" s="611"/>
      <c r="DM18" s="611"/>
      <c r="DN18" s="611"/>
      <c r="DO18" s="611"/>
      <c r="DP18" s="612"/>
      <c r="DQ18" s="619">
        <v>1196739</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9916470</v>
      </c>
      <c r="S19" s="611"/>
      <c r="T19" s="611"/>
      <c r="U19" s="611"/>
      <c r="V19" s="611"/>
      <c r="W19" s="611"/>
      <c r="X19" s="611"/>
      <c r="Y19" s="612"/>
      <c r="Z19" s="613">
        <v>1.2</v>
      </c>
      <c r="AA19" s="613"/>
      <c r="AB19" s="613"/>
      <c r="AC19" s="613"/>
      <c r="AD19" s="614">
        <v>9916470</v>
      </c>
      <c r="AE19" s="614"/>
      <c r="AF19" s="614"/>
      <c r="AG19" s="614"/>
      <c r="AH19" s="614"/>
      <c r="AI19" s="614"/>
      <c r="AJ19" s="614"/>
      <c r="AK19" s="614"/>
      <c r="AL19" s="615">
        <v>2.2999999999999998</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38933401</v>
      </c>
      <c r="BH19" s="611"/>
      <c r="BI19" s="611"/>
      <c r="BJ19" s="611"/>
      <c r="BK19" s="611"/>
      <c r="BL19" s="611"/>
      <c r="BM19" s="611"/>
      <c r="BN19" s="612"/>
      <c r="BO19" s="613">
        <v>10</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36076</v>
      </c>
      <c r="S20" s="611"/>
      <c r="T20" s="611"/>
      <c r="U20" s="611"/>
      <c r="V20" s="611"/>
      <c r="W20" s="611"/>
      <c r="X20" s="611"/>
      <c r="Y20" s="612"/>
      <c r="Z20" s="613">
        <v>0</v>
      </c>
      <c r="AA20" s="613"/>
      <c r="AB20" s="613"/>
      <c r="AC20" s="613"/>
      <c r="AD20" s="614">
        <v>36076</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38933401</v>
      </c>
      <c r="BH20" s="611"/>
      <c r="BI20" s="611"/>
      <c r="BJ20" s="611"/>
      <c r="BK20" s="611"/>
      <c r="BL20" s="611"/>
      <c r="BM20" s="611"/>
      <c r="BN20" s="612"/>
      <c r="BO20" s="613">
        <v>10</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811845119</v>
      </c>
      <c r="CS20" s="611"/>
      <c r="CT20" s="611"/>
      <c r="CU20" s="611"/>
      <c r="CV20" s="611"/>
      <c r="CW20" s="611"/>
      <c r="CX20" s="611"/>
      <c r="CY20" s="612"/>
      <c r="CZ20" s="613">
        <v>100</v>
      </c>
      <c r="DA20" s="613"/>
      <c r="DB20" s="613"/>
      <c r="DC20" s="613"/>
      <c r="DD20" s="619">
        <v>96769540</v>
      </c>
      <c r="DE20" s="611"/>
      <c r="DF20" s="611"/>
      <c r="DG20" s="611"/>
      <c r="DH20" s="611"/>
      <c r="DI20" s="611"/>
      <c r="DJ20" s="611"/>
      <c r="DK20" s="611"/>
      <c r="DL20" s="611"/>
      <c r="DM20" s="611"/>
      <c r="DN20" s="611"/>
      <c r="DO20" s="611"/>
      <c r="DP20" s="612"/>
      <c r="DQ20" s="619">
        <v>493068939</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380625</v>
      </c>
      <c r="S21" s="611"/>
      <c r="T21" s="611"/>
      <c r="U21" s="611"/>
      <c r="V21" s="611"/>
      <c r="W21" s="611"/>
      <c r="X21" s="611"/>
      <c r="Y21" s="612"/>
      <c r="Z21" s="613">
        <v>0</v>
      </c>
      <c r="AA21" s="613"/>
      <c r="AB21" s="613"/>
      <c r="AC21" s="613"/>
      <c r="AD21" s="614" t="s">
        <v>122</v>
      </c>
      <c r="AE21" s="614"/>
      <c r="AF21" s="614"/>
      <c r="AG21" s="614"/>
      <c r="AH21" s="614"/>
      <c r="AI21" s="614"/>
      <c r="AJ21" s="614"/>
      <c r="AK21" s="614"/>
      <c r="AL21" s="615" t="s">
        <v>122</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100771</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t="s">
        <v>122</v>
      </c>
      <c r="S22" s="611"/>
      <c r="T22" s="611"/>
      <c r="U22" s="611"/>
      <c r="V22" s="611"/>
      <c r="W22" s="611"/>
      <c r="X22" s="611"/>
      <c r="Y22" s="612"/>
      <c r="Z22" s="613" t="s">
        <v>122</v>
      </c>
      <c r="AA22" s="613"/>
      <c r="AB22" s="613"/>
      <c r="AC22" s="613"/>
      <c r="AD22" s="614" t="s">
        <v>122</v>
      </c>
      <c r="AE22" s="614"/>
      <c r="AF22" s="614"/>
      <c r="AG22" s="614"/>
      <c r="AH22" s="614"/>
      <c r="AI22" s="614"/>
      <c r="AJ22" s="614"/>
      <c r="AK22" s="614"/>
      <c r="AL22" s="615" t="s">
        <v>122</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v>9833036</v>
      </c>
      <c r="BH22" s="611"/>
      <c r="BI22" s="611"/>
      <c r="BJ22" s="611"/>
      <c r="BK22" s="611"/>
      <c r="BL22" s="611"/>
      <c r="BM22" s="611"/>
      <c r="BN22" s="612"/>
      <c r="BO22" s="613">
        <v>2.5</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380512</v>
      </c>
      <c r="S23" s="611"/>
      <c r="T23" s="611"/>
      <c r="U23" s="611"/>
      <c r="V23" s="611"/>
      <c r="W23" s="611"/>
      <c r="X23" s="611"/>
      <c r="Y23" s="612"/>
      <c r="Z23" s="613">
        <v>0</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28999594</v>
      </c>
      <c r="BH23" s="611"/>
      <c r="BI23" s="611"/>
      <c r="BJ23" s="611"/>
      <c r="BK23" s="611"/>
      <c r="BL23" s="611"/>
      <c r="BM23" s="611"/>
      <c r="BN23" s="612"/>
      <c r="BO23" s="613">
        <v>7.4</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v>113</v>
      </c>
      <c r="S24" s="611"/>
      <c r="T24" s="611"/>
      <c r="U24" s="611"/>
      <c r="V24" s="611"/>
      <c r="W24" s="611"/>
      <c r="X24" s="611"/>
      <c r="Y24" s="612"/>
      <c r="Z24" s="613">
        <v>0</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493240471</v>
      </c>
      <c r="CS24" s="600"/>
      <c r="CT24" s="600"/>
      <c r="CU24" s="600"/>
      <c r="CV24" s="600"/>
      <c r="CW24" s="600"/>
      <c r="CX24" s="600"/>
      <c r="CY24" s="601"/>
      <c r="CZ24" s="604">
        <v>60.8</v>
      </c>
      <c r="DA24" s="605"/>
      <c r="DB24" s="605"/>
      <c r="DC24" s="621"/>
      <c r="DD24" s="642">
        <v>314026489</v>
      </c>
      <c r="DE24" s="600"/>
      <c r="DF24" s="600"/>
      <c r="DG24" s="600"/>
      <c r="DH24" s="600"/>
      <c r="DI24" s="600"/>
      <c r="DJ24" s="600"/>
      <c r="DK24" s="601"/>
      <c r="DL24" s="642">
        <v>297296856</v>
      </c>
      <c r="DM24" s="600"/>
      <c r="DN24" s="600"/>
      <c r="DO24" s="600"/>
      <c r="DP24" s="600"/>
      <c r="DQ24" s="600"/>
      <c r="DR24" s="600"/>
      <c r="DS24" s="600"/>
      <c r="DT24" s="600"/>
      <c r="DU24" s="600"/>
      <c r="DV24" s="601"/>
      <c r="DW24" s="604">
        <v>68</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460864884</v>
      </c>
      <c r="S25" s="611"/>
      <c r="T25" s="611"/>
      <c r="U25" s="611"/>
      <c r="V25" s="611"/>
      <c r="W25" s="611"/>
      <c r="X25" s="611"/>
      <c r="Y25" s="612"/>
      <c r="Z25" s="613">
        <v>56.1</v>
      </c>
      <c r="AA25" s="613"/>
      <c r="AB25" s="613"/>
      <c r="AC25" s="613"/>
      <c r="AD25" s="614">
        <v>431484665</v>
      </c>
      <c r="AE25" s="614"/>
      <c r="AF25" s="614"/>
      <c r="AG25" s="614"/>
      <c r="AH25" s="614"/>
      <c r="AI25" s="614"/>
      <c r="AJ25" s="614"/>
      <c r="AK25" s="614"/>
      <c r="AL25" s="615">
        <v>98.7</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164219269</v>
      </c>
      <c r="CS25" s="643"/>
      <c r="CT25" s="643"/>
      <c r="CU25" s="643"/>
      <c r="CV25" s="643"/>
      <c r="CW25" s="643"/>
      <c r="CX25" s="643"/>
      <c r="CY25" s="644"/>
      <c r="CZ25" s="615">
        <v>20.2</v>
      </c>
      <c r="DA25" s="640"/>
      <c r="DB25" s="640"/>
      <c r="DC25" s="645"/>
      <c r="DD25" s="619">
        <v>140823827</v>
      </c>
      <c r="DE25" s="643"/>
      <c r="DF25" s="643"/>
      <c r="DG25" s="643"/>
      <c r="DH25" s="643"/>
      <c r="DI25" s="643"/>
      <c r="DJ25" s="643"/>
      <c r="DK25" s="644"/>
      <c r="DL25" s="619">
        <v>139315522</v>
      </c>
      <c r="DM25" s="643"/>
      <c r="DN25" s="643"/>
      <c r="DO25" s="643"/>
      <c r="DP25" s="643"/>
      <c r="DQ25" s="643"/>
      <c r="DR25" s="643"/>
      <c r="DS25" s="643"/>
      <c r="DT25" s="643"/>
      <c r="DU25" s="643"/>
      <c r="DV25" s="644"/>
      <c r="DW25" s="615">
        <v>31.9</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262515</v>
      </c>
      <c r="S26" s="611"/>
      <c r="T26" s="611"/>
      <c r="U26" s="611"/>
      <c r="V26" s="611"/>
      <c r="W26" s="611"/>
      <c r="X26" s="611"/>
      <c r="Y26" s="612"/>
      <c r="Z26" s="613">
        <v>0</v>
      </c>
      <c r="AA26" s="613"/>
      <c r="AB26" s="613"/>
      <c r="AC26" s="613"/>
      <c r="AD26" s="614">
        <v>262515</v>
      </c>
      <c r="AE26" s="614"/>
      <c r="AF26" s="614"/>
      <c r="AG26" s="614"/>
      <c r="AH26" s="614"/>
      <c r="AI26" s="614"/>
      <c r="AJ26" s="614"/>
      <c r="AK26" s="614"/>
      <c r="AL26" s="615">
        <v>0.1</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119036788</v>
      </c>
      <c r="CS26" s="611"/>
      <c r="CT26" s="611"/>
      <c r="CU26" s="611"/>
      <c r="CV26" s="611"/>
      <c r="CW26" s="611"/>
      <c r="CX26" s="611"/>
      <c r="CY26" s="612"/>
      <c r="CZ26" s="615">
        <v>14.7</v>
      </c>
      <c r="DA26" s="640"/>
      <c r="DB26" s="640"/>
      <c r="DC26" s="645"/>
      <c r="DD26" s="619">
        <v>97097103</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8026472</v>
      </c>
      <c r="S27" s="611"/>
      <c r="T27" s="611"/>
      <c r="U27" s="611"/>
      <c r="V27" s="611"/>
      <c r="W27" s="611"/>
      <c r="X27" s="611"/>
      <c r="Y27" s="612"/>
      <c r="Z27" s="613">
        <v>1</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390944061</v>
      </c>
      <c r="BH27" s="611"/>
      <c r="BI27" s="611"/>
      <c r="BJ27" s="611"/>
      <c r="BK27" s="611"/>
      <c r="BL27" s="611"/>
      <c r="BM27" s="611"/>
      <c r="BN27" s="612"/>
      <c r="BO27" s="613">
        <v>100</v>
      </c>
      <c r="BP27" s="613"/>
      <c r="BQ27" s="613"/>
      <c r="BR27" s="613"/>
      <c r="BS27" s="614">
        <v>3414772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253650102</v>
      </c>
      <c r="CS27" s="643"/>
      <c r="CT27" s="643"/>
      <c r="CU27" s="643"/>
      <c r="CV27" s="643"/>
      <c r="CW27" s="643"/>
      <c r="CX27" s="643"/>
      <c r="CY27" s="644"/>
      <c r="CZ27" s="615">
        <v>31.2</v>
      </c>
      <c r="DA27" s="640"/>
      <c r="DB27" s="640"/>
      <c r="DC27" s="645"/>
      <c r="DD27" s="619">
        <v>101047480</v>
      </c>
      <c r="DE27" s="643"/>
      <c r="DF27" s="643"/>
      <c r="DG27" s="643"/>
      <c r="DH27" s="643"/>
      <c r="DI27" s="643"/>
      <c r="DJ27" s="643"/>
      <c r="DK27" s="644"/>
      <c r="DL27" s="619">
        <v>86024432</v>
      </c>
      <c r="DM27" s="643"/>
      <c r="DN27" s="643"/>
      <c r="DO27" s="643"/>
      <c r="DP27" s="643"/>
      <c r="DQ27" s="643"/>
      <c r="DR27" s="643"/>
      <c r="DS27" s="643"/>
      <c r="DT27" s="643"/>
      <c r="DU27" s="643"/>
      <c r="DV27" s="644"/>
      <c r="DW27" s="615">
        <v>19.7</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12373044</v>
      </c>
      <c r="S28" s="611"/>
      <c r="T28" s="611"/>
      <c r="U28" s="611"/>
      <c r="V28" s="611"/>
      <c r="W28" s="611"/>
      <c r="X28" s="611"/>
      <c r="Y28" s="612"/>
      <c r="Z28" s="613">
        <v>1.5</v>
      </c>
      <c r="AA28" s="613"/>
      <c r="AB28" s="613"/>
      <c r="AC28" s="613"/>
      <c r="AD28" s="614">
        <v>3875245</v>
      </c>
      <c r="AE28" s="614"/>
      <c r="AF28" s="614"/>
      <c r="AG28" s="614"/>
      <c r="AH28" s="614"/>
      <c r="AI28" s="614"/>
      <c r="AJ28" s="614"/>
      <c r="AK28" s="614"/>
      <c r="AL28" s="615">
        <v>0.9</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75371100</v>
      </c>
      <c r="CS28" s="611"/>
      <c r="CT28" s="611"/>
      <c r="CU28" s="611"/>
      <c r="CV28" s="611"/>
      <c r="CW28" s="611"/>
      <c r="CX28" s="611"/>
      <c r="CY28" s="612"/>
      <c r="CZ28" s="615">
        <v>9.3000000000000007</v>
      </c>
      <c r="DA28" s="640"/>
      <c r="DB28" s="640"/>
      <c r="DC28" s="645"/>
      <c r="DD28" s="619">
        <v>72155182</v>
      </c>
      <c r="DE28" s="611"/>
      <c r="DF28" s="611"/>
      <c r="DG28" s="611"/>
      <c r="DH28" s="611"/>
      <c r="DI28" s="611"/>
      <c r="DJ28" s="611"/>
      <c r="DK28" s="612"/>
      <c r="DL28" s="619">
        <v>71956902</v>
      </c>
      <c r="DM28" s="611"/>
      <c r="DN28" s="611"/>
      <c r="DO28" s="611"/>
      <c r="DP28" s="611"/>
      <c r="DQ28" s="611"/>
      <c r="DR28" s="611"/>
      <c r="DS28" s="611"/>
      <c r="DT28" s="611"/>
      <c r="DU28" s="611"/>
      <c r="DV28" s="612"/>
      <c r="DW28" s="615">
        <v>16.5</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3354620</v>
      </c>
      <c r="S29" s="611"/>
      <c r="T29" s="611"/>
      <c r="U29" s="611"/>
      <c r="V29" s="611"/>
      <c r="W29" s="611"/>
      <c r="X29" s="611"/>
      <c r="Y29" s="612"/>
      <c r="Z29" s="613">
        <v>0.4</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292</v>
      </c>
      <c r="CE29" s="649"/>
      <c r="CF29" s="607" t="s">
        <v>66</v>
      </c>
      <c r="CG29" s="608"/>
      <c r="CH29" s="608"/>
      <c r="CI29" s="608"/>
      <c r="CJ29" s="608"/>
      <c r="CK29" s="608"/>
      <c r="CL29" s="608"/>
      <c r="CM29" s="608"/>
      <c r="CN29" s="608"/>
      <c r="CO29" s="608"/>
      <c r="CP29" s="608"/>
      <c r="CQ29" s="609"/>
      <c r="CR29" s="610">
        <v>75359883</v>
      </c>
      <c r="CS29" s="643"/>
      <c r="CT29" s="643"/>
      <c r="CU29" s="643"/>
      <c r="CV29" s="643"/>
      <c r="CW29" s="643"/>
      <c r="CX29" s="643"/>
      <c r="CY29" s="644"/>
      <c r="CZ29" s="615">
        <v>9.3000000000000007</v>
      </c>
      <c r="DA29" s="640"/>
      <c r="DB29" s="640"/>
      <c r="DC29" s="645"/>
      <c r="DD29" s="619">
        <v>72143965</v>
      </c>
      <c r="DE29" s="643"/>
      <c r="DF29" s="643"/>
      <c r="DG29" s="643"/>
      <c r="DH29" s="643"/>
      <c r="DI29" s="643"/>
      <c r="DJ29" s="643"/>
      <c r="DK29" s="644"/>
      <c r="DL29" s="619">
        <v>71945685</v>
      </c>
      <c r="DM29" s="643"/>
      <c r="DN29" s="643"/>
      <c r="DO29" s="643"/>
      <c r="DP29" s="643"/>
      <c r="DQ29" s="643"/>
      <c r="DR29" s="643"/>
      <c r="DS29" s="643"/>
      <c r="DT29" s="643"/>
      <c r="DU29" s="643"/>
      <c r="DV29" s="644"/>
      <c r="DW29" s="615">
        <v>16.5</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172787310</v>
      </c>
      <c r="S30" s="611"/>
      <c r="T30" s="611"/>
      <c r="U30" s="611"/>
      <c r="V30" s="611"/>
      <c r="W30" s="611"/>
      <c r="X30" s="611"/>
      <c r="Y30" s="612"/>
      <c r="Z30" s="613">
        <v>21</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46"/>
      <c r="BI30" s="646"/>
      <c r="BJ30" s="646"/>
      <c r="BK30" s="646"/>
      <c r="BL30" s="646"/>
      <c r="BM30" s="646"/>
      <c r="BN30" s="646"/>
      <c r="BO30" s="646"/>
      <c r="BP30" s="646"/>
      <c r="BQ30" s="647"/>
      <c r="BR30" s="592" t="s">
        <v>295</v>
      </c>
      <c r="BS30" s="646"/>
      <c r="BT30" s="646"/>
      <c r="BU30" s="646"/>
      <c r="BV30" s="646"/>
      <c r="BW30" s="646"/>
      <c r="BX30" s="646"/>
      <c r="BY30" s="646"/>
      <c r="BZ30" s="646"/>
      <c r="CA30" s="646"/>
      <c r="CB30" s="647"/>
      <c r="CD30" s="650"/>
      <c r="CE30" s="651"/>
      <c r="CF30" s="607" t="s">
        <v>296</v>
      </c>
      <c r="CG30" s="608"/>
      <c r="CH30" s="608"/>
      <c r="CI30" s="608"/>
      <c r="CJ30" s="608"/>
      <c r="CK30" s="608"/>
      <c r="CL30" s="608"/>
      <c r="CM30" s="608"/>
      <c r="CN30" s="608"/>
      <c r="CO30" s="608"/>
      <c r="CP30" s="608"/>
      <c r="CQ30" s="609"/>
      <c r="CR30" s="610">
        <v>66067220</v>
      </c>
      <c r="CS30" s="611"/>
      <c r="CT30" s="611"/>
      <c r="CU30" s="611"/>
      <c r="CV30" s="611"/>
      <c r="CW30" s="611"/>
      <c r="CX30" s="611"/>
      <c r="CY30" s="612"/>
      <c r="CZ30" s="615">
        <v>8.1</v>
      </c>
      <c r="DA30" s="640"/>
      <c r="DB30" s="640"/>
      <c r="DC30" s="645"/>
      <c r="DD30" s="619">
        <v>63198614</v>
      </c>
      <c r="DE30" s="611"/>
      <c r="DF30" s="611"/>
      <c r="DG30" s="611"/>
      <c r="DH30" s="611"/>
      <c r="DI30" s="611"/>
      <c r="DJ30" s="611"/>
      <c r="DK30" s="612"/>
      <c r="DL30" s="619">
        <v>63111614</v>
      </c>
      <c r="DM30" s="611"/>
      <c r="DN30" s="611"/>
      <c r="DO30" s="611"/>
      <c r="DP30" s="611"/>
      <c r="DQ30" s="611"/>
      <c r="DR30" s="611"/>
      <c r="DS30" s="611"/>
      <c r="DT30" s="611"/>
      <c r="DU30" s="611"/>
      <c r="DV30" s="612"/>
      <c r="DW30" s="615">
        <v>14.4</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298</v>
      </c>
      <c r="AQ31" s="659"/>
      <c r="AR31" s="659"/>
      <c r="AS31" s="659"/>
      <c r="AT31" s="664" t="s">
        <v>299</v>
      </c>
      <c r="AU31" s="200"/>
      <c r="AV31" s="200"/>
      <c r="AW31" s="200"/>
      <c r="AX31" s="596" t="s">
        <v>177</v>
      </c>
      <c r="AY31" s="597"/>
      <c r="AZ31" s="597"/>
      <c r="BA31" s="597"/>
      <c r="BB31" s="597"/>
      <c r="BC31" s="597"/>
      <c r="BD31" s="597"/>
      <c r="BE31" s="597"/>
      <c r="BF31" s="598"/>
      <c r="BG31" s="657">
        <v>99.7</v>
      </c>
      <c r="BH31" s="654"/>
      <c r="BI31" s="654"/>
      <c r="BJ31" s="654"/>
      <c r="BK31" s="654"/>
      <c r="BL31" s="654"/>
      <c r="BM31" s="605">
        <v>99.6</v>
      </c>
      <c r="BN31" s="654"/>
      <c r="BO31" s="654"/>
      <c r="BP31" s="654"/>
      <c r="BQ31" s="655"/>
      <c r="BR31" s="657">
        <v>99.7</v>
      </c>
      <c r="BS31" s="654"/>
      <c r="BT31" s="654"/>
      <c r="BU31" s="654"/>
      <c r="BV31" s="654"/>
      <c r="BW31" s="654"/>
      <c r="BX31" s="605">
        <v>99.5</v>
      </c>
      <c r="BY31" s="654"/>
      <c r="BZ31" s="654"/>
      <c r="CA31" s="654"/>
      <c r="CB31" s="655"/>
      <c r="CD31" s="650"/>
      <c r="CE31" s="651"/>
      <c r="CF31" s="607" t="s">
        <v>300</v>
      </c>
      <c r="CG31" s="608"/>
      <c r="CH31" s="608"/>
      <c r="CI31" s="608"/>
      <c r="CJ31" s="608"/>
      <c r="CK31" s="608"/>
      <c r="CL31" s="608"/>
      <c r="CM31" s="608"/>
      <c r="CN31" s="608"/>
      <c r="CO31" s="608"/>
      <c r="CP31" s="608"/>
      <c r="CQ31" s="609"/>
      <c r="CR31" s="610">
        <v>9292663</v>
      </c>
      <c r="CS31" s="643"/>
      <c r="CT31" s="643"/>
      <c r="CU31" s="643"/>
      <c r="CV31" s="643"/>
      <c r="CW31" s="643"/>
      <c r="CX31" s="643"/>
      <c r="CY31" s="644"/>
      <c r="CZ31" s="615">
        <v>1.1000000000000001</v>
      </c>
      <c r="DA31" s="640"/>
      <c r="DB31" s="640"/>
      <c r="DC31" s="645"/>
      <c r="DD31" s="619">
        <v>8945351</v>
      </c>
      <c r="DE31" s="643"/>
      <c r="DF31" s="643"/>
      <c r="DG31" s="643"/>
      <c r="DH31" s="643"/>
      <c r="DI31" s="643"/>
      <c r="DJ31" s="643"/>
      <c r="DK31" s="644"/>
      <c r="DL31" s="619">
        <v>8834071</v>
      </c>
      <c r="DM31" s="643"/>
      <c r="DN31" s="643"/>
      <c r="DO31" s="643"/>
      <c r="DP31" s="643"/>
      <c r="DQ31" s="643"/>
      <c r="DR31" s="643"/>
      <c r="DS31" s="643"/>
      <c r="DT31" s="643"/>
      <c r="DU31" s="643"/>
      <c r="DV31" s="644"/>
      <c r="DW31" s="615">
        <v>2</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41659485</v>
      </c>
      <c r="S32" s="611"/>
      <c r="T32" s="611"/>
      <c r="U32" s="611"/>
      <c r="V32" s="611"/>
      <c r="W32" s="611"/>
      <c r="X32" s="611"/>
      <c r="Y32" s="612"/>
      <c r="Z32" s="613">
        <v>5.0999999999999996</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302</v>
      </c>
      <c r="AX32" s="607" t="s">
        <v>303</v>
      </c>
      <c r="AY32" s="608"/>
      <c r="AZ32" s="608"/>
      <c r="BA32" s="608"/>
      <c r="BB32" s="608"/>
      <c r="BC32" s="608"/>
      <c r="BD32" s="608"/>
      <c r="BE32" s="608"/>
      <c r="BF32" s="609"/>
      <c r="BG32" s="667">
        <v>99.6</v>
      </c>
      <c r="BH32" s="643"/>
      <c r="BI32" s="643"/>
      <c r="BJ32" s="643"/>
      <c r="BK32" s="643"/>
      <c r="BL32" s="643"/>
      <c r="BM32" s="616">
        <v>99.3</v>
      </c>
      <c r="BN32" s="643"/>
      <c r="BO32" s="643"/>
      <c r="BP32" s="643"/>
      <c r="BQ32" s="656"/>
      <c r="BR32" s="667">
        <v>99.5</v>
      </c>
      <c r="BS32" s="643"/>
      <c r="BT32" s="643"/>
      <c r="BU32" s="643"/>
      <c r="BV32" s="643"/>
      <c r="BW32" s="643"/>
      <c r="BX32" s="616">
        <v>99.2</v>
      </c>
      <c r="BY32" s="643"/>
      <c r="BZ32" s="643"/>
      <c r="CA32" s="643"/>
      <c r="CB32" s="656"/>
      <c r="CD32" s="652"/>
      <c r="CE32" s="653"/>
      <c r="CF32" s="607" t="s">
        <v>304</v>
      </c>
      <c r="CG32" s="608"/>
      <c r="CH32" s="608"/>
      <c r="CI32" s="608"/>
      <c r="CJ32" s="608"/>
      <c r="CK32" s="608"/>
      <c r="CL32" s="608"/>
      <c r="CM32" s="608"/>
      <c r="CN32" s="608"/>
      <c r="CO32" s="608"/>
      <c r="CP32" s="608"/>
      <c r="CQ32" s="609"/>
      <c r="CR32" s="610">
        <v>11217</v>
      </c>
      <c r="CS32" s="611"/>
      <c r="CT32" s="611"/>
      <c r="CU32" s="611"/>
      <c r="CV32" s="611"/>
      <c r="CW32" s="611"/>
      <c r="CX32" s="611"/>
      <c r="CY32" s="612"/>
      <c r="CZ32" s="615">
        <v>0</v>
      </c>
      <c r="DA32" s="640"/>
      <c r="DB32" s="640"/>
      <c r="DC32" s="645"/>
      <c r="DD32" s="619">
        <v>11217</v>
      </c>
      <c r="DE32" s="611"/>
      <c r="DF32" s="611"/>
      <c r="DG32" s="611"/>
      <c r="DH32" s="611"/>
      <c r="DI32" s="611"/>
      <c r="DJ32" s="611"/>
      <c r="DK32" s="612"/>
      <c r="DL32" s="619">
        <v>11217</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10203866</v>
      </c>
      <c r="S33" s="611"/>
      <c r="T33" s="611"/>
      <c r="U33" s="611"/>
      <c r="V33" s="611"/>
      <c r="W33" s="611"/>
      <c r="X33" s="611"/>
      <c r="Y33" s="612"/>
      <c r="Z33" s="613">
        <v>1.2</v>
      </c>
      <c r="AA33" s="613"/>
      <c r="AB33" s="613"/>
      <c r="AC33" s="613"/>
      <c r="AD33" s="614">
        <v>905262</v>
      </c>
      <c r="AE33" s="614"/>
      <c r="AF33" s="614"/>
      <c r="AG33" s="614"/>
      <c r="AH33" s="614"/>
      <c r="AI33" s="614"/>
      <c r="AJ33" s="614"/>
      <c r="AK33" s="614"/>
      <c r="AL33" s="615">
        <v>0.2</v>
      </c>
      <c r="AM33" s="616"/>
      <c r="AN33" s="616"/>
      <c r="AO33" s="617"/>
      <c r="AP33" s="662"/>
      <c r="AQ33" s="663"/>
      <c r="AR33" s="663"/>
      <c r="AS33" s="663"/>
      <c r="AT33" s="666"/>
      <c r="AU33" s="201"/>
      <c r="AV33" s="201"/>
      <c r="AW33" s="201"/>
      <c r="AX33" s="631" t="s">
        <v>306</v>
      </c>
      <c r="AY33" s="632"/>
      <c r="AZ33" s="632"/>
      <c r="BA33" s="632"/>
      <c r="BB33" s="632"/>
      <c r="BC33" s="632"/>
      <c r="BD33" s="632"/>
      <c r="BE33" s="632"/>
      <c r="BF33" s="633"/>
      <c r="BG33" s="668">
        <v>99.9</v>
      </c>
      <c r="BH33" s="669"/>
      <c r="BI33" s="669"/>
      <c r="BJ33" s="669"/>
      <c r="BK33" s="669"/>
      <c r="BL33" s="669"/>
      <c r="BM33" s="670">
        <v>99.8</v>
      </c>
      <c r="BN33" s="669"/>
      <c r="BO33" s="669"/>
      <c r="BP33" s="669"/>
      <c r="BQ33" s="671"/>
      <c r="BR33" s="668">
        <v>99.9</v>
      </c>
      <c r="BS33" s="669"/>
      <c r="BT33" s="669"/>
      <c r="BU33" s="669"/>
      <c r="BV33" s="669"/>
      <c r="BW33" s="669"/>
      <c r="BX33" s="670">
        <v>99.8</v>
      </c>
      <c r="BY33" s="669"/>
      <c r="BZ33" s="669"/>
      <c r="CA33" s="669"/>
      <c r="CB33" s="671"/>
      <c r="CD33" s="607" t="s">
        <v>307</v>
      </c>
      <c r="CE33" s="608"/>
      <c r="CF33" s="608"/>
      <c r="CG33" s="608"/>
      <c r="CH33" s="608"/>
      <c r="CI33" s="608"/>
      <c r="CJ33" s="608"/>
      <c r="CK33" s="608"/>
      <c r="CL33" s="608"/>
      <c r="CM33" s="608"/>
      <c r="CN33" s="608"/>
      <c r="CO33" s="608"/>
      <c r="CP33" s="608"/>
      <c r="CQ33" s="609"/>
      <c r="CR33" s="610">
        <v>221835108</v>
      </c>
      <c r="CS33" s="643"/>
      <c r="CT33" s="643"/>
      <c r="CU33" s="643"/>
      <c r="CV33" s="643"/>
      <c r="CW33" s="643"/>
      <c r="CX33" s="643"/>
      <c r="CY33" s="644"/>
      <c r="CZ33" s="615">
        <v>27.3</v>
      </c>
      <c r="DA33" s="640"/>
      <c r="DB33" s="640"/>
      <c r="DC33" s="645"/>
      <c r="DD33" s="619">
        <v>159971284</v>
      </c>
      <c r="DE33" s="643"/>
      <c r="DF33" s="643"/>
      <c r="DG33" s="643"/>
      <c r="DH33" s="643"/>
      <c r="DI33" s="643"/>
      <c r="DJ33" s="643"/>
      <c r="DK33" s="644"/>
      <c r="DL33" s="619">
        <v>136908222</v>
      </c>
      <c r="DM33" s="643"/>
      <c r="DN33" s="643"/>
      <c r="DO33" s="643"/>
      <c r="DP33" s="643"/>
      <c r="DQ33" s="643"/>
      <c r="DR33" s="643"/>
      <c r="DS33" s="643"/>
      <c r="DT33" s="643"/>
      <c r="DU33" s="643"/>
      <c r="DV33" s="644"/>
      <c r="DW33" s="615">
        <v>31.3</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2752362</v>
      </c>
      <c r="S34" s="611"/>
      <c r="T34" s="611"/>
      <c r="U34" s="611"/>
      <c r="V34" s="611"/>
      <c r="W34" s="611"/>
      <c r="X34" s="611"/>
      <c r="Y34" s="612"/>
      <c r="Z34" s="613">
        <v>0.3</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98830676</v>
      </c>
      <c r="CS34" s="611"/>
      <c r="CT34" s="611"/>
      <c r="CU34" s="611"/>
      <c r="CV34" s="611"/>
      <c r="CW34" s="611"/>
      <c r="CX34" s="611"/>
      <c r="CY34" s="612"/>
      <c r="CZ34" s="615">
        <v>12.2</v>
      </c>
      <c r="DA34" s="640"/>
      <c r="DB34" s="640"/>
      <c r="DC34" s="645"/>
      <c r="DD34" s="619">
        <v>75633310</v>
      </c>
      <c r="DE34" s="611"/>
      <c r="DF34" s="611"/>
      <c r="DG34" s="611"/>
      <c r="DH34" s="611"/>
      <c r="DI34" s="611"/>
      <c r="DJ34" s="611"/>
      <c r="DK34" s="612"/>
      <c r="DL34" s="619">
        <v>69590405</v>
      </c>
      <c r="DM34" s="611"/>
      <c r="DN34" s="611"/>
      <c r="DO34" s="611"/>
      <c r="DP34" s="611"/>
      <c r="DQ34" s="611"/>
      <c r="DR34" s="611"/>
      <c r="DS34" s="611"/>
      <c r="DT34" s="611"/>
      <c r="DU34" s="611"/>
      <c r="DV34" s="612"/>
      <c r="DW34" s="615">
        <v>15.9</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10177103</v>
      </c>
      <c r="S35" s="611"/>
      <c r="T35" s="611"/>
      <c r="U35" s="611"/>
      <c r="V35" s="611"/>
      <c r="W35" s="611"/>
      <c r="X35" s="611"/>
      <c r="Y35" s="612"/>
      <c r="Z35" s="613">
        <v>1.2</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6870006</v>
      </c>
      <c r="CS35" s="643"/>
      <c r="CT35" s="643"/>
      <c r="CU35" s="643"/>
      <c r="CV35" s="643"/>
      <c r="CW35" s="643"/>
      <c r="CX35" s="643"/>
      <c r="CY35" s="644"/>
      <c r="CZ35" s="615">
        <v>0.8</v>
      </c>
      <c r="DA35" s="640"/>
      <c r="DB35" s="640"/>
      <c r="DC35" s="645"/>
      <c r="DD35" s="619">
        <v>4595024</v>
      </c>
      <c r="DE35" s="643"/>
      <c r="DF35" s="643"/>
      <c r="DG35" s="643"/>
      <c r="DH35" s="643"/>
      <c r="DI35" s="643"/>
      <c r="DJ35" s="643"/>
      <c r="DK35" s="644"/>
      <c r="DL35" s="619">
        <v>4595024</v>
      </c>
      <c r="DM35" s="643"/>
      <c r="DN35" s="643"/>
      <c r="DO35" s="643"/>
      <c r="DP35" s="643"/>
      <c r="DQ35" s="643"/>
      <c r="DR35" s="643"/>
      <c r="DS35" s="643"/>
      <c r="DT35" s="643"/>
      <c r="DU35" s="643"/>
      <c r="DV35" s="644"/>
      <c r="DW35" s="615">
        <v>1.1000000000000001</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6955250</v>
      </c>
      <c r="S36" s="611"/>
      <c r="T36" s="611"/>
      <c r="U36" s="611"/>
      <c r="V36" s="611"/>
      <c r="W36" s="611"/>
      <c r="X36" s="611"/>
      <c r="Y36" s="612"/>
      <c r="Z36" s="613">
        <v>0.8</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65580325</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109583</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48429280</v>
      </c>
      <c r="CS36" s="611"/>
      <c r="CT36" s="611"/>
      <c r="CU36" s="611"/>
      <c r="CV36" s="611"/>
      <c r="CW36" s="611"/>
      <c r="CX36" s="611"/>
      <c r="CY36" s="612"/>
      <c r="CZ36" s="615">
        <v>6</v>
      </c>
      <c r="DA36" s="640"/>
      <c r="DB36" s="640"/>
      <c r="DC36" s="645"/>
      <c r="DD36" s="619">
        <v>40596604</v>
      </c>
      <c r="DE36" s="611"/>
      <c r="DF36" s="611"/>
      <c r="DG36" s="611"/>
      <c r="DH36" s="611"/>
      <c r="DI36" s="611"/>
      <c r="DJ36" s="611"/>
      <c r="DK36" s="612"/>
      <c r="DL36" s="619">
        <v>27766858</v>
      </c>
      <c r="DM36" s="611"/>
      <c r="DN36" s="611"/>
      <c r="DO36" s="611"/>
      <c r="DP36" s="611"/>
      <c r="DQ36" s="611"/>
      <c r="DR36" s="611"/>
      <c r="DS36" s="611"/>
      <c r="DT36" s="611"/>
      <c r="DU36" s="611"/>
      <c r="DV36" s="612"/>
      <c r="DW36" s="615">
        <v>6.4</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33846392</v>
      </c>
      <c r="S37" s="611"/>
      <c r="T37" s="611"/>
      <c r="U37" s="611"/>
      <c r="V37" s="611"/>
      <c r="W37" s="611"/>
      <c r="X37" s="611"/>
      <c r="Y37" s="612"/>
      <c r="Z37" s="613">
        <v>4.0999999999999996</v>
      </c>
      <c r="AA37" s="613"/>
      <c r="AB37" s="613"/>
      <c r="AC37" s="613"/>
      <c r="AD37" s="614">
        <v>523795</v>
      </c>
      <c r="AE37" s="614"/>
      <c r="AF37" s="614"/>
      <c r="AG37" s="614"/>
      <c r="AH37" s="614"/>
      <c r="AI37" s="614"/>
      <c r="AJ37" s="614"/>
      <c r="AK37" s="614"/>
      <c r="AL37" s="615">
        <v>0.1</v>
      </c>
      <c r="AM37" s="616"/>
      <c r="AN37" s="616"/>
      <c r="AO37" s="617"/>
      <c r="AQ37" s="673" t="s">
        <v>319</v>
      </c>
      <c r="AR37" s="674"/>
      <c r="AS37" s="674"/>
      <c r="AT37" s="674"/>
      <c r="AU37" s="674"/>
      <c r="AV37" s="674"/>
      <c r="AW37" s="674"/>
      <c r="AX37" s="674"/>
      <c r="AY37" s="675"/>
      <c r="AZ37" s="610">
        <v>12021297</v>
      </c>
      <c r="BA37" s="611"/>
      <c r="BB37" s="611"/>
      <c r="BC37" s="611"/>
      <c r="BD37" s="643"/>
      <c r="BE37" s="643"/>
      <c r="BF37" s="656"/>
      <c r="BG37" s="607" t="s">
        <v>320</v>
      </c>
      <c r="BH37" s="608"/>
      <c r="BI37" s="608"/>
      <c r="BJ37" s="608"/>
      <c r="BK37" s="608"/>
      <c r="BL37" s="608"/>
      <c r="BM37" s="608"/>
      <c r="BN37" s="608"/>
      <c r="BO37" s="608"/>
      <c r="BP37" s="608"/>
      <c r="BQ37" s="608"/>
      <c r="BR37" s="608"/>
      <c r="BS37" s="608"/>
      <c r="BT37" s="608"/>
      <c r="BU37" s="609"/>
      <c r="BV37" s="610">
        <v>-1215317</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41785</v>
      </c>
      <c r="CS37" s="643"/>
      <c r="CT37" s="643"/>
      <c r="CU37" s="643"/>
      <c r="CV37" s="643"/>
      <c r="CW37" s="643"/>
      <c r="CX37" s="643"/>
      <c r="CY37" s="644"/>
      <c r="CZ37" s="615">
        <v>0</v>
      </c>
      <c r="DA37" s="640"/>
      <c r="DB37" s="640"/>
      <c r="DC37" s="645"/>
      <c r="DD37" s="619">
        <v>41785</v>
      </c>
      <c r="DE37" s="643"/>
      <c r="DF37" s="643"/>
      <c r="DG37" s="643"/>
      <c r="DH37" s="643"/>
      <c r="DI37" s="643"/>
      <c r="DJ37" s="643"/>
      <c r="DK37" s="644"/>
      <c r="DL37" s="619">
        <v>41785</v>
      </c>
      <c r="DM37" s="643"/>
      <c r="DN37" s="643"/>
      <c r="DO37" s="643"/>
      <c r="DP37" s="643"/>
      <c r="DQ37" s="643"/>
      <c r="DR37" s="643"/>
      <c r="DS37" s="643"/>
      <c r="DT37" s="643"/>
      <c r="DU37" s="643"/>
      <c r="DV37" s="644"/>
      <c r="DW37" s="615">
        <v>0</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58284000</v>
      </c>
      <c r="S38" s="611"/>
      <c r="T38" s="611"/>
      <c r="U38" s="611"/>
      <c r="V38" s="611"/>
      <c r="W38" s="611"/>
      <c r="X38" s="611"/>
      <c r="Y38" s="612"/>
      <c r="Z38" s="613">
        <v>7.1</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8143774</v>
      </c>
      <c r="BA38" s="611"/>
      <c r="BB38" s="611"/>
      <c r="BC38" s="611"/>
      <c r="BD38" s="643"/>
      <c r="BE38" s="643"/>
      <c r="BF38" s="656"/>
      <c r="BG38" s="607" t="s">
        <v>324</v>
      </c>
      <c r="BH38" s="608"/>
      <c r="BI38" s="608"/>
      <c r="BJ38" s="608"/>
      <c r="BK38" s="608"/>
      <c r="BL38" s="608"/>
      <c r="BM38" s="608"/>
      <c r="BN38" s="608"/>
      <c r="BO38" s="608"/>
      <c r="BP38" s="608"/>
      <c r="BQ38" s="608"/>
      <c r="BR38" s="608"/>
      <c r="BS38" s="608"/>
      <c r="BT38" s="608"/>
      <c r="BU38" s="609"/>
      <c r="BV38" s="610">
        <v>163970</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43476169</v>
      </c>
      <c r="CS38" s="611"/>
      <c r="CT38" s="611"/>
      <c r="CU38" s="611"/>
      <c r="CV38" s="611"/>
      <c r="CW38" s="611"/>
      <c r="CX38" s="611"/>
      <c r="CY38" s="612"/>
      <c r="CZ38" s="615">
        <v>5.4</v>
      </c>
      <c r="DA38" s="640"/>
      <c r="DB38" s="640"/>
      <c r="DC38" s="645"/>
      <c r="DD38" s="619">
        <v>36487224</v>
      </c>
      <c r="DE38" s="611"/>
      <c r="DF38" s="611"/>
      <c r="DG38" s="611"/>
      <c r="DH38" s="611"/>
      <c r="DI38" s="611"/>
      <c r="DJ38" s="611"/>
      <c r="DK38" s="612"/>
      <c r="DL38" s="619">
        <v>34943547</v>
      </c>
      <c r="DM38" s="611"/>
      <c r="DN38" s="611"/>
      <c r="DO38" s="611"/>
      <c r="DP38" s="611"/>
      <c r="DQ38" s="611"/>
      <c r="DR38" s="611"/>
      <c r="DS38" s="611"/>
      <c r="DT38" s="611"/>
      <c r="DU38" s="611"/>
      <c r="DV38" s="612"/>
      <c r="DW38" s="615">
        <v>8</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1196739</v>
      </c>
      <c r="BA39" s="611"/>
      <c r="BB39" s="611"/>
      <c r="BC39" s="611"/>
      <c r="BD39" s="643"/>
      <c r="BE39" s="643"/>
      <c r="BF39" s="656"/>
      <c r="BG39" s="607" t="s">
        <v>328</v>
      </c>
      <c r="BH39" s="608"/>
      <c r="BI39" s="608"/>
      <c r="BJ39" s="608"/>
      <c r="BK39" s="608"/>
      <c r="BL39" s="608"/>
      <c r="BM39" s="608"/>
      <c r="BN39" s="608"/>
      <c r="BO39" s="608"/>
      <c r="BP39" s="608"/>
      <c r="BQ39" s="608"/>
      <c r="BR39" s="608"/>
      <c r="BS39" s="608"/>
      <c r="BT39" s="608"/>
      <c r="BU39" s="609"/>
      <c r="BV39" s="610">
        <v>222044</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2417752</v>
      </c>
      <c r="CS39" s="643"/>
      <c r="CT39" s="643"/>
      <c r="CU39" s="643"/>
      <c r="CV39" s="643"/>
      <c r="CW39" s="643"/>
      <c r="CX39" s="643"/>
      <c r="CY39" s="644"/>
      <c r="CZ39" s="615">
        <v>0.3</v>
      </c>
      <c r="DA39" s="640"/>
      <c r="DB39" s="640"/>
      <c r="DC39" s="645"/>
      <c r="DD39" s="619">
        <v>441918</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605802</v>
      </c>
      <c r="BA40" s="611"/>
      <c r="BB40" s="611"/>
      <c r="BC40" s="611"/>
      <c r="BD40" s="643"/>
      <c r="BE40" s="643"/>
      <c r="BF40" s="656"/>
      <c r="BG40" s="660" t="s">
        <v>332</v>
      </c>
      <c r="BH40" s="661"/>
      <c r="BI40" s="661"/>
      <c r="BJ40" s="661"/>
      <c r="BK40" s="661"/>
      <c r="BL40" s="202"/>
      <c r="BM40" s="608" t="s">
        <v>333</v>
      </c>
      <c r="BN40" s="608"/>
      <c r="BO40" s="608"/>
      <c r="BP40" s="608"/>
      <c r="BQ40" s="608"/>
      <c r="BR40" s="608"/>
      <c r="BS40" s="608"/>
      <c r="BT40" s="608"/>
      <c r="BU40" s="609"/>
      <c r="BV40" s="610">
        <v>145</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21811225</v>
      </c>
      <c r="CS40" s="611"/>
      <c r="CT40" s="611"/>
      <c r="CU40" s="611"/>
      <c r="CV40" s="611"/>
      <c r="CW40" s="611"/>
      <c r="CX40" s="611"/>
      <c r="CY40" s="612"/>
      <c r="CZ40" s="615">
        <v>2.7</v>
      </c>
      <c r="DA40" s="640"/>
      <c r="DB40" s="640"/>
      <c r="DC40" s="645"/>
      <c r="DD40" s="619">
        <v>2217204</v>
      </c>
      <c r="DE40" s="611"/>
      <c r="DF40" s="611"/>
      <c r="DG40" s="611"/>
      <c r="DH40" s="611"/>
      <c r="DI40" s="611"/>
      <c r="DJ40" s="611"/>
      <c r="DK40" s="612"/>
      <c r="DL40" s="619">
        <v>12388</v>
      </c>
      <c r="DM40" s="611"/>
      <c r="DN40" s="611"/>
      <c r="DO40" s="611"/>
      <c r="DP40" s="611"/>
      <c r="DQ40" s="611"/>
      <c r="DR40" s="611"/>
      <c r="DS40" s="611"/>
      <c r="DT40" s="611"/>
      <c r="DU40" s="611"/>
      <c r="DV40" s="612"/>
      <c r="DW40" s="615">
        <v>0</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821547303</v>
      </c>
      <c r="S41" s="683"/>
      <c r="T41" s="683"/>
      <c r="U41" s="683"/>
      <c r="V41" s="683"/>
      <c r="W41" s="683"/>
      <c r="X41" s="683"/>
      <c r="Y41" s="687"/>
      <c r="Z41" s="688">
        <v>100</v>
      </c>
      <c r="AA41" s="688"/>
      <c r="AB41" s="688"/>
      <c r="AC41" s="688"/>
      <c r="AD41" s="689">
        <v>437051482</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10831881</v>
      </c>
      <c r="BA41" s="611"/>
      <c r="BB41" s="611"/>
      <c r="BC41" s="611"/>
      <c r="BD41" s="643"/>
      <c r="BE41" s="643"/>
      <c r="BF41" s="656"/>
      <c r="BG41" s="660"/>
      <c r="BH41" s="661"/>
      <c r="BI41" s="661"/>
      <c r="BJ41" s="661"/>
      <c r="BK41" s="661"/>
      <c r="BL41" s="202"/>
      <c r="BM41" s="608" t="s">
        <v>337</v>
      </c>
      <c r="BN41" s="608"/>
      <c r="BO41" s="608"/>
      <c r="BP41" s="608"/>
      <c r="BQ41" s="608"/>
      <c r="BR41" s="608"/>
      <c r="BS41" s="608"/>
      <c r="BT41" s="608"/>
      <c r="BU41" s="609"/>
      <c r="BV41" s="610">
        <v>1</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0"/>
      <c r="DB41" s="640"/>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32780832</v>
      </c>
      <c r="BA42" s="683"/>
      <c r="BB42" s="683"/>
      <c r="BC42" s="683"/>
      <c r="BD42" s="669"/>
      <c r="BE42" s="669"/>
      <c r="BF42" s="671"/>
      <c r="BG42" s="662"/>
      <c r="BH42" s="663"/>
      <c r="BI42" s="663"/>
      <c r="BJ42" s="663"/>
      <c r="BK42" s="663"/>
      <c r="BL42" s="203"/>
      <c r="BM42" s="632" t="s">
        <v>340</v>
      </c>
      <c r="BN42" s="632"/>
      <c r="BO42" s="632"/>
      <c r="BP42" s="632"/>
      <c r="BQ42" s="632"/>
      <c r="BR42" s="632"/>
      <c r="BS42" s="632"/>
      <c r="BT42" s="632"/>
      <c r="BU42" s="633"/>
      <c r="BV42" s="682">
        <v>346</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96769540</v>
      </c>
      <c r="CS42" s="643"/>
      <c r="CT42" s="643"/>
      <c r="CU42" s="643"/>
      <c r="CV42" s="643"/>
      <c r="CW42" s="643"/>
      <c r="CX42" s="643"/>
      <c r="CY42" s="644"/>
      <c r="CZ42" s="615">
        <v>11.9</v>
      </c>
      <c r="DA42" s="640"/>
      <c r="DB42" s="640"/>
      <c r="DC42" s="645"/>
      <c r="DD42" s="619">
        <v>19071166</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3675597</v>
      </c>
      <c r="CS43" s="643"/>
      <c r="CT43" s="643"/>
      <c r="CU43" s="643"/>
      <c r="CV43" s="643"/>
      <c r="CW43" s="643"/>
      <c r="CX43" s="643"/>
      <c r="CY43" s="644"/>
      <c r="CZ43" s="615">
        <v>0.5</v>
      </c>
      <c r="DA43" s="640"/>
      <c r="DB43" s="640"/>
      <c r="DC43" s="645"/>
      <c r="DD43" s="619">
        <v>3585588</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292</v>
      </c>
      <c r="CE44" s="649"/>
      <c r="CF44" s="607" t="s">
        <v>345</v>
      </c>
      <c r="CG44" s="608"/>
      <c r="CH44" s="608"/>
      <c r="CI44" s="608"/>
      <c r="CJ44" s="608"/>
      <c r="CK44" s="608"/>
      <c r="CL44" s="608"/>
      <c r="CM44" s="608"/>
      <c r="CN44" s="608"/>
      <c r="CO44" s="608"/>
      <c r="CP44" s="608"/>
      <c r="CQ44" s="609"/>
      <c r="CR44" s="610">
        <v>96769540</v>
      </c>
      <c r="CS44" s="611"/>
      <c r="CT44" s="611"/>
      <c r="CU44" s="611"/>
      <c r="CV44" s="611"/>
      <c r="CW44" s="611"/>
      <c r="CX44" s="611"/>
      <c r="CY44" s="612"/>
      <c r="CZ44" s="615">
        <v>11.9</v>
      </c>
      <c r="DA44" s="616"/>
      <c r="DB44" s="616"/>
      <c r="DC44" s="622"/>
      <c r="DD44" s="619">
        <v>19071166</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347</v>
      </c>
      <c r="CG45" s="608"/>
      <c r="CH45" s="608"/>
      <c r="CI45" s="608"/>
      <c r="CJ45" s="608"/>
      <c r="CK45" s="608"/>
      <c r="CL45" s="608"/>
      <c r="CM45" s="608"/>
      <c r="CN45" s="608"/>
      <c r="CO45" s="608"/>
      <c r="CP45" s="608"/>
      <c r="CQ45" s="609"/>
      <c r="CR45" s="610">
        <v>35375688</v>
      </c>
      <c r="CS45" s="643"/>
      <c r="CT45" s="643"/>
      <c r="CU45" s="643"/>
      <c r="CV45" s="643"/>
      <c r="CW45" s="643"/>
      <c r="CX45" s="643"/>
      <c r="CY45" s="644"/>
      <c r="CZ45" s="615">
        <v>4.4000000000000004</v>
      </c>
      <c r="DA45" s="640"/>
      <c r="DB45" s="640"/>
      <c r="DC45" s="645"/>
      <c r="DD45" s="619">
        <v>1255407</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50"/>
      <c r="CE46" s="651"/>
      <c r="CF46" s="607" t="s">
        <v>348</v>
      </c>
      <c r="CG46" s="608"/>
      <c r="CH46" s="608"/>
      <c r="CI46" s="608"/>
      <c r="CJ46" s="608"/>
      <c r="CK46" s="608"/>
      <c r="CL46" s="608"/>
      <c r="CM46" s="608"/>
      <c r="CN46" s="608"/>
      <c r="CO46" s="608"/>
      <c r="CP46" s="608"/>
      <c r="CQ46" s="609"/>
      <c r="CR46" s="610">
        <v>53481144</v>
      </c>
      <c r="CS46" s="611"/>
      <c r="CT46" s="611"/>
      <c r="CU46" s="611"/>
      <c r="CV46" s="611"/>
      <c r="CW46" s="611"/>
      <c r="CX46" s="611"/>
      <c r="CY46" s="612"/>
      <c r="CZ46" s="615">
        <v>6.6</v>
      </c>
      <c r="DA46" s="616"/>
      <c r="DB46" s="616"/>
      <c r="DC46" s="622"/>
      <c r="DD46" s="619">
        <v>17813958</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50"/>
      <c r="CE47" s="651"/>
      <c r="CF47" s="607" t="s">
        <v>349</v>
      </c>
      <c r="CG47" s="608"/>
      <c r="CH47" s="608"/>
      <c r="CI47" s="608"/>
      <c r="CJ47" s="608"/>
      <c r="CK47" s="608"/>
      <c r="CL47" s="608"/>
      <c r="CM47" s="608"/>
      <c r="CN47" s="608"/>
      <c r="CO47" s="608"/>
      <c r="CP47" s="608"/>
      <c r="CQ47" s="609"/>
      <c r="CR47" s="610" t="s">
        <v>122</v>
      </c>
      <c r="CS47" s="643"/>
      <c r="CT47" s="643"/>
      <c r="CU47" s="643"/>
      <c r="CV47" s="643"/>
      <c r="CW47" s="643"/>
      <c r="CX47" s="643"/>
      <c r="CY47" s="644"/>
      <c r="CZ47" s="615" t="s">
        <v>122</v>
      </c>
      <c r="DA47" s="640"/>
      <c r="DB47" s="640"/>
      <c r="DC47" s="645"/>
      <c r="DD47" s="619" t="s">
        <v>122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2"/>
      <c r="CE48" s="653"/>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811845119</v>
      </c>
      <c r="CS49" s="669"/>
      <c r="CT49" s="669"/>
      <c r="CU49" s="669"/>
      <c r="CV49" s="669"/>
      <c r="CW49" s="669"/>
      <c r="CX49" s="669"/>
      <c r="CY49" s="698"/>
      <c r="CZ49" s="690">
        <v>100</v>
      </c>
      <c r="DA49" s="699"/>
      <c r="DB49" s="699"/>
      <c r="DC49" s="700"/>
      <c r="DD49" s="701">
        <v>493068939</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vcxGYXO2UI8KrLUI+nid5LPT5JV+vFnV88kcOZD//2RCDt6Xq0YZCNWf/5TED+waKbXTXobf/8PQ5XQ1b9L9Ug==" saltValue="+eFqWgdYiVKFkPIUsprJp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60" zoomScaleNormal="60" zoomScaleSheetLayoutView="70" workbookViewId="0">
      <selection activeCell="DQ102" sqref="DQ102:DU102"/>
    </sheetView>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2">
      <c r="A7" s="219">
        <v>1</v>
      </c>
      <c r="B7" s="736" t="s">
        <v>374</v>
      </c>
      <c r="C7" s="737"/>
      <c r="D7" s="737"/>
      <c r="E7" s="737"/>
      <c r="F7" s="737"/>
      <c r="G7" s="737"/>
      <c r="H7" s="737"/>
      <c r="I7" s="737"/>
      <c r="J7" s="737"/>
      <c r="K7" s="737"/>
      <c r="L7" s="737"/>
      <c r="M7" s="737"/>
      <c r="N7" s="737"/>
      <c r="O7" s="737"/>
      <c r="P7" s="738"/>
      <c r="Q7" s="739">
        <v>871327</v>
      </c>
      <c r="R7" s="740"/>
      <c r="S7" s="740"/>
      <c r="T7" s="740"/>
      <c r="U7" s="740"/>
      <c r="V7" s="740">
        <v>862154</v>
      </c>
      <c r="W7" s="740"/>
      <c r="X7" s="740"/>
      <c r="Y7" s="740"/>
      <c r="Z7" s="740"/>
      <c r="AA7" s="740">
        <v>9173</v>
      </c>
      <c r="AB7" s="740"/>
      <c r="AC7" s="740"/>
      <c r="AD7" s="740"/>
      <c r="AE7" s="741"/>
      <c r="AF7" s="742">
        <v>6464</v>
      </c>
      <c r="AG7" s="743"/>
      <c r="AH7" s="743"/>
      <c r="AI7" s="743"/>
      <c r="AJ7" s="744"/>
      <c r="AK7" s="745">
        <v>60859</v>
      </c>
      <c r="AL7" s="746"/>
      <c r="AM7" s="746"/>
      <c r="AN7" s="746"/>
      <c r="AO7" s="746"/>
      <c r="AP7" s="746">
        <v>1103715</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565</v>
      </c>
      <c r="BT7" s="734"/>
      <c r="BU7" s="734"/>
      <c r="BV7" s="734"/>
      <c r="BW7" s="734"/>
      <c r="BX7" s="734"/>
      <c r="BY7" s="734"/>
      <c r="BZ7" s="734"/>
      <c r="CA7" s="734"/>
      <c r="CB7" s="734"/>
      <c r="CC7" s="734"/>
      <c r="CD7" s="734"/>
      <c r="CE7" s="734"/>
      <c r="CF7" s="734"/>
      <c r="CG7" s="749"/>
      <c r="CH7" s="730">
        <v>9</v>
      </c>
      <c r="CI7" s="731"/>
      <c r="CJ7" s="731"/>
      <c r="CK7" s="731"/>
      <c r="CL7" s="732"/>
      <c r="CM7" s="730">
        <v>191</v>
      </c>
      <c r="CN7" s="731"/>
      <c r="CO7" s="731"/>
      <c r="CP7" s="731"/>
      <c r="CQ7" s="732"/>
      <c r="CR7" s="730">
        <v>77</v>
      </c>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17"/>
    </row>
    <row r="8" spans="1:131" s="218" customFormat="1" ht="26.25" customHeight="1" x14ac:dyDescent="0.2">
      <c r="A8" s="221">
        <v>2</v>
      </c>
      <c r="B8" s="767" t="s">
        <v>375</v>
      </c>
      <c r="C8" s="768"/>
      <c r="D8" s="768"/>
      <c r="E8" s="768"/>
      <c r="F8" s="768"/>
      <c r="G8" s="768"/>
      <c r="H8" s="768"/>
      <c r="I8" s="768"/>
      <c r="J8" s="768"/>
      <c r="K8" s="768"/>
      <c r="L8" s="768"/>
      <c r="M8" s="768"/>
      <c r="N8" s="768"/>
      <c r="O8" s="768"/>
      <c r="P8" s="769"/>
      <c r="Q8" s="770">
        <v>430</v>
      </c>
      <c r="R8" s="771"/>
      <c r="S8" s="771"/>
      <c r="T8" s="771"/>
      <c r="U8" s="771"/>
      <c r="V8" s="771">
        <v>166</v>
      </c>
      <c r="W8" s="771"/>
      <c r="X8" s="771"/>
      <c r="Y8" s="771"/>
      <c r="Z8" s="771"/>
      <c r="AA8" s="771">
        <v>264</v>
      </c>
      <c r="AB8" s="771"/>
      <c r="AC8" s="771"/>
      <c r="AD8" s="771"/>
      <c r="AE8" s="772"/>
      <c r="AF8" s="773" t="s">
        <v>122</v>
      </c>
      <c r="AG8" s="774"/>
      <c r="AH8" s="774"/>
      <c r="AI8" s="774"/>
      <c r="AJ8" s="775"/>
      <c r="AK8" s="756">
        <v>17</v>
      </c>
      <c r="AL8" s="757"/>
      <c r="AM8" s="757"/>
      <c r="AN8" s="757"/>
      <c r="AO8" s="757"/>
      <c r="AP8" s="757">
        <v>1600</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566</v>
      </c>
      <c r="BT8" s="761"/>
      <c r="BU8" s="761"/>
      <c r="BV8" s="761"/>
      <c r="BW8" s="761"/>
      <c r="BX8" s="761"/>
      <c r="BY8" s="761"/>
      <c r="BZ8" s="761"/>
      <c r="CA8" s="761"/>
      <c r="CB8" s="761"/>
      <c r="CC8" s="761"/>
      <c r="CD8" s="761"/>
      <c r="CE8" s="761"/>
      <c r="CF8" s="761"/>
      <c r="CG8" s="762"/>
      <c r="CH8" s="763">
        <v>2</v>
      </c>
      <c r="CI8" s="764"/>
      <c r="CJ8" s="764"/>
      <c r="CK8" s="764"/>
      <c r="CL8" s="765"/>
      <c r="CM8" s="763">
        <v>1462</v>
      </c>
      <c r="CN8" s="764"/>
      <c r="CO8" s="764"/>
      <c r="CP8" s="764"/>
      <c r="CQ8" s="765"/>
      <c r="CR8" s="763">
        <v>20</v>
      </c>
      <c r="CS8" s="764"/>
      <c r="CT8" s="764"/>
      <c r="CU8" s="764"/>
      <c r="CV8" s="765"/>
      <c r="CW8" s="763"/>
      <c r="CX8" s="764"/>
      <c r="CY8" s="764"/>
      <c r="CZ8" s="764"/>
      <c r="DA8" s="765"/>
      <c r="DB8" s="763"/>
      <c r="DC8" s="764"/>
      <c r="DD8" s="764"/>
      <c r="DE8" s="764"/>
      <c r="DF8" s="765"/>
      <c r="DG8" s="763"/>
      <c r="DH8" s="764"/>
      <c r="DI8" s="764"/>
      <c r="DJ8" s="764"/>
      <c r="DK8" s="765"/>
      <c r="DL8" s="763">
        <v>5000</v>
      </c>
      <c r="DM8" s="764"/>
      <c r="DN8" s="764"/>
      <c r="DO8" s="764"/>
      <c r="DP8" s="765"/>
      <c r="DQ8" s="763"/>
      <c r="DR8" s="764"/>
      <c r="DS8" s="764"/>
      <c r="DT8" s="764"/>
      <c r="DU8" s="765"/>
      <c r="DV8" s="760"/>
      <c r="DW8" s="761"/>
      <c r="DX8" s="761"/>
      <c r="DY8" s="761"/>
      <c r="DZ8" s="766"/>
      <c r="EA8" s="217"/>
    </row>
    <row r="9" spans="1:131" s="218" customFormat="1" ht="26.25" customHeight="1" x14ac:dyDescent="0.2">
      <c r="A9" s="221">
        <v>3</v>
      </c>
      <c r="B9" s="767" t="s">
        <v>376</v>
      </c>
      <c r="C9" s="768"/>
      <c r="D9" s="768"/>
      <c r="E9" s="768"/>
      <c r="F9" s="768"/>
      <c r="G9" s="768"/>
      <c r="H9" s="768"/>
      <c r="I9" s="768"/>
      <c r="J9" s="768"/>
      <c r="K9" s="768"/>
      <c r="L9" s="768"/>
      <c r="M9" s="768"/>
      <c r="N9" s="768"/>
      <c r="O9" s="768"/>
      <c r="P9" s="769"/>
      <c r="Q9" s="770">
        <v>177</v>
      </c>
      <c r="R9" s="771"/>
      <c r="S9" s="771"/>
      <c r="T9" s="771"/>
      <c r="U9" s="771"/>
      <c r="V9" s="771">
        <v>55</v>
      </c>
      <c r="W9" s="771"/>
      <c r="X9" s="771"/>
      <c r="Y9" s="771"/>
      <c r="Z9" s="771"/>
      <c r="AA9" s="771">
        <v>122</v>
      </c>
      <c r="AB9" s="771"/>
      <c r="AC9" s="771"/>
      <c r="AD9" s="771"/>
      <c r="AE9" s="772"/>
      <c r="AF9" s="773">
        <v>123</v>
      </c>
      <c r="AG9" s="774"/>
      <c r="AH9" s="774"/>
      <c r="AI9" s="774"/>
      <c r="AJ9" s="775"/>
      <c r="AK9" s="756">
        <v>24</v>
      </c>
      <c r="AL9" s="757"/>
      <c r="AM9" s="757"/>
      <c r="AN9" s="757"/>
      <c r="AO9" s="757"/>
      <c r="AP9" s="757">
        <v>0</v>
      </c>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t="s">
        <v>567</v>
      </c>
      <c r="BT9" s="761"/>
      <c r="BU9" s="761"/>
      <c r="BV9" s="761"/>
      <c r="BW9" s="761"/>
      <c r="BX9" s="761"/>
      <c r="BY9" s="761"/>
      <c r="BZ9" s="761"/>
      <c r="CA9" s="761"/>
      <c r="CB9" s="761"/>
      <c r="CC9" s="761"/>
      <c r="CD9" s="761"/>
      <c r="CE9" s="761"/>
      <c r="CF9" s="761"/>
      <c r="CG9" s="762"/>
      <c r="CH9" s="763">
        <v>-27</v>
      </c>
      <c r="CI9" s="764"/>
      <c r="CJ9" s="764"/>
      <c r="CK9" s="764"/>
      <c r="CL9" s="765"/>
      <c r="CM9" s="763">
        <v>438</v>
      </c>
      <c r="CN9" s="764"/>
      <c r="CO9" s="764"/>
      <c r="CP9" s="764"/>
      <c r="CQ9" s="765"/>
      <c r="CR9" s="763">
        <v>30</v>
      </c>
      <c r="CS9" s="764"/>
      <c r="CT9" s="764"/>
      <c r="CU9" s="764"/>
      <c r="CV9" s="765"/>
      <c r="CW9" s="763">
        <v>426</v>
      </c>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2">
      <c r="A10" s="221">
        <v>4</v>
      </c>
      <c r="B10" s="767" t="s">
        <v>377</v>
      </c>
      <c r="C10" s="768"/>
      <c r="D10" s="768"/>
      <c r="E10" s="768"/>
      <c r="F10" s="768"/>
      <c r="G10" s="768"/>
      <c r="H10" s="768"/>
      <c r="I10" s="768"/>
      <c r="J10" s="768"/>
      <c r="K10" s="768"/>
      <c r="L10" s="768"/>
      <c r="M10" s="768"/>
      <c r="N10" s="768"/>
      <c r="O10" s="768"/>
      <c r="P10" s="769"/>
      <c r="Q10" s="770">
        <v>105</v>
      </c>
      <c r="R10" s="771"/>
      <c r="S10" s="771"/>
      <c r="T10" s="771"/>
      <c r="U10" s="771"/>
      <c r="V10" s="771">
        <v>105</v>
      </c>
      <c r="W10" s="771"/>
      <c r="X10" s="771"/>
      <c r="Y10" s="771"/>
      <c r="Z10" s="771"/>
      <c r="AA10" s="771">
        <v>0</v>
      </c>
      <c r="AB10" s="771"/>
      <c r="AC10" s="771"/>
      <c r="AD10" s="771"/>
      <c r="AE10" s="772"/>
      <c r="AF10" s="773">
        <v>0</v>
      </c>
      <c r="AG10" s="774"/>
      <c r="AH10" s="774"/>
      <c r="AI10" s="774"/>
      <c r="AJ10" s="775"/>
      <c r="AK10" s="756">
        <v>27</v>
      </c>
      <c r="AL10" s="757"/>
      <c r="AM10" s="757"/>
      <c r="AN10" s="757"/>
      <c r="AO10" s="757"/>
      <c r="AP10" s="757">
        <v>0</v>
      </c>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t="s">
        <v>568</v>
      </c>
      <c r="BT10" s="761"/>
      <c r="BU10" s="761"/>
      <c r="BV10" s="761"/>
      <c r="BW10" s="761"/>
      <c r="BX10" s="761"/>
      <c r="BY10" s="761"/>
      <c r="BZ10" s="761"/>
      <c r="CA10" s="761"/>
      <c r="CB10" s="761"/>
      <c r="CC10" s="761"/>
      <c r="CD10" s="761"/>
      <c r="CE10" s="761"/>
      <c r="CF10" s="761"/>
      <c r="CG10" s="762"/>
      <c r="CH10" s="763">
        <v>-8</v>
      </c>
      <c r="CI10" s="764"/>
      <c r="CJ10" s="764"/>
      <c r="CK10" s="764"/>
      <c r="CL10" s="765"/>
      <c r="CM10" s="763">
        <v>311</v>
      </c>
      <c r="CN10" s="764"/>
      <c r="CO10" s="764"/>
      <c r="CP10" s="764"/>
      <c r="CQ10" s="765"/>
      <c r="CR10" s="763">
        <v>300</v>
      </c>
      <c r="CS10" s="764"/>
      <c r="CT10" s="764"/>
      <c r="CU10" s="764"/>
      <c r="CV10" s="765"/>
      <c r="CW10" s="763">
        <v>28</v>
      </c>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2">
      <c r="A11" s="221">
        <v>5</v>
      </c>
      <c r="B11" s="767" t="s">
        <v>378</v>
      </c>
      <c r="C11" s="768"/>
      <c r="D11" s="768"/>
      <c r="E11" s="768"/>
      <c r="F11" s="768"/>
      <c r="G11" s="768"/>
      <c r="H11" s="768"/>
      <c r="I11" s="768"/>
      <c r="J11" s="768"/>
      <c r="K11" s="768"/>
      <c r="L11" s="768"/>
      <c r="M11" s="768"/>
      <c r="N11" s="768"/>
      <c r="O11" s="768"/>
      <c r="P11" s="769"/>
      <c r="Q11" s="770">
        <v>530</v>
      </c>
      <c r="R11" s="771"/>
      <c r="S11" s="771"/>
      <c r="T11" s="771"/>
      <c r="U11" s="771"/>
      <c r="V11" s="771">
        <v>389</v>
      </c>
      <c r="W11" s="771"/>
      <c r="X11" s="771"/>
      <c r="Y11" s="771"/>
      <c r="Z11" s="771"/>
      <c r="AA11" s="771">
        <v>141</v>
      </c>
      <c r="AB11" s="771"/>
      <c r="AC11" s="771"/>
      <c r="AD11" s="771"/>
      <c r="AE11" s="772"/>
      <c r="AF11" s="773">
        <v>141</v>
      </c>
      <c r="AG11" s="774"/>
      <c r="AH11" s="774"/>
      <c r="AI11" s="774"/>
      <c r="AJ11" s="775"/>
      <c r="AK11" s="756">
        <v>0</v>
      </c>
      <c r="AL11" s="757"/>
      <c r="AM11" s="757"/>
      <c r="AN11" s="757"/>
      <c r="AO11" s="757"/>
      <c r="AP11" s="757">
        <v>406</v>
      </c>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t="s">
        <v>569</v>
      </c>
      <c r="BT11" s="761"/>
      <c r="BU11" s="761"/>
      <c r="BV11" s="761"/>
      <c r="BW11" s="761"/>
      <c r="BX11" s="761"/>
      <c r="BY11" s="761"/>
      <c r="BZ11" s="761"/>
      <c r="CA11" s="761"/>
      <c r="CB11" s="761"/>
      <c r="CC11" s="761"/>
      <c r="CD11" s="761"/>
      <c r="CE11" s="761"/>
      <c r="CF11" s="761"/>
      <c r="CG11" s="762"/>
      <c r="CH11" s="763">
        <v>-1</v>
      </c>
      <c r="CI11" s="764"/>
      <c r="CJ11" s="764"/>
      <c r="CK11" s="764"/>
      <c r="CL11" s="765"/>
      <c r="CM11" s="763">
        <v>157</v>
      </c>
      <c r="CN11" s="764"/>
      <c r="CO11" s="764"/>
      <c r="CP11" s="764"/>
      <c r="CQ11" s="765"/>
      <c r="CR11" s="763">
        <v>45</v>
      </c>
      <c r="CS11" s="764"/>
      <c r="CT11" s="764"/>
      <c r="CU11" s="764"/>
      <c r="CV11" s="765"/>
      <c r="CW11" s="763">
        <v>17</v>
      </c>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2">
      <c r="A12" s="221">
        <v>6</v>
      </c>
      <c r="B12" s="767" t="s">
        <v>379</v>
      </c>
      <c r="C12" s="768"/>
      <c r="D12" s="768"/>
      <c r="E12" s="768"/>
      <c r="F12" s="768"/>
      <c r="G12" s="768"/>
      <c r="H12" s="768"/>
      <c r="I12" s="768"/>
      <c r="J12" s="768"/>
      <c r="K12" s="768"/>
      <c r="L12" s="768"/>
      <c r="M12" s="768"/>
      <c r="N12" s="768"/>
      <c r="O12" s="768"/>
      <c r="P12" s="769"/>
      <c r="Q12" s="770">
        <v>194</v>
      </c>
      <c r="R12" s="771"/>
      <c r="S12" s="771"/>
      <c r="T12" s="771"/>
      <c r="U12" s="771"/>
      <c r="V12" s="771">
        <v>194</v>
      </c>
      <c r="W12" s="771"/>
      <c r="X12" s="771"/>
      <c r="Y12" s="771"/>
      <c r="Z12" s="771"/>
      <c r="AA12" s="771">
        <v>0</v>
      </c>
      <c r="AB12" s="771"/>
      <c r="AC12" s="771"/>
      <c r="AD12" s="771"/>
      <c r="AE12" s="772"/>
      <c r="AF12" s="773" t="s">
        <v>122</v>
      </c>
      <c r="AG12" s="774"/>
      <c r="AH12" s="774"/>
      <c r="AI12" s="774"/>
      <c r="AJ12" s="775"/>
      <c r="AK12" s="756">
        <v>194</v>
      </c>
      <c r="AL12" s="757"/>
      <c r="AM12" s="757"/>
      <c r="AN12" s="757"/>
      <c r="AO12" s="757"/>
      <c r="AP12" s="757">
        <v>0</v>
      </c>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t="s">
        <v>570</v>
      </c>
      <c r="BT12" s="761"/>
      <c r="BU12" s="761"/>
      <c r="BV12" s="761"/>
      <c r="BW12" s="761"/>
      <c r="BX12" s="761"/>
      <c r="BY12" s="761"/>
      <c r="BZ12" s="761"/>
      <c r="CA12" s="761"/>
      <c r="CB12" s="761"/>
      <c r="CC12" s="761"/>
      <c r="CD12" s="761"/>
      <c r="CE12" s="761"/>
      <c r="CF12" s="761"/>
      <c r="CG12" s="762"/>
      <c r="CH12" s="763">
        <v>70</v>
      </c>
      <c r="CI12" s="764"/>
      <c r="CJ12" s="764"/>
      <c r="CK12" s="764"/>
      <c r="CL12" s="765"/>
      <c r="CM12" s="763">
        <v>4446</v>
      </c>
      <c r="CN12" s="764"/>
      <c r="CO12" s="764"/>
      <c r="CP12" s="764"/>
      <c r="CQ12" s="765"/>
      <c r="CR12" s="763">
        <v>2143</v>
      </c>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2">
      <c r="A13" s="221">
        <v>7</v>
      </c>
      <c r="B13" s="767" t="s">
        <v>380</v>
      </c>
      <c r="C13" s="768"/>
      <c r="D13" s="768"/>
      <c r="E13" s="768"/>
      <c r="F13" s="768"/>
      <c r="G13" s="768"/>
      <c r="H13" s="768"/>
      <c r="I13" s="768"/>
      <c r="J13" s="768"/>
      <c r="K13" s="768"/>
      <c r="L13" s="768"/>
      <c r="M13" s="768"/>
      <c r="N13" s="768"/>
      <c r="O13" s="768"/>
      <c r="P13" s="769"/>
      <c r="Q13" s="770">
        <v>181505</v>
      </c>
      <c r="R13" s="771"/>
      <c r="S13" s="771"/>
      <c r="T13" s="771"/>
      <c r="U13" s="771"/>
      <c r="V13" s="771">
        <v>181505</v>
      </c>
      <c r="W13" s="771"/>
      <c r="X13" s="771"/>
      <c r="Y13" s="771"/>
      <c r="Z13" s="771"/>
      <c r="AA13" s="771">
        <v>0</v>
      </c>
      <c r="AB13" s="771"/>
      <c r="AC13" s="771"/>
      <c r="AD13" s="771"/>
      <c r="AE13" s="772"/>
      <c r="AF13" s="773" t="s">
        <v>122</v>
      </c>
      <c r="AG13" s="774"/>
      <c r="AH13" s="774"/>
      <c r="AI13" s="774"/>
      <c r="AJ13" s="775"/>
      <c r="AK13" s="756">
        <v>156840</v>
      </c>
      <c r="AL13" s="757"/>
      <c r="AM13" s="757"/>
      <c r="AN13" s="757"/>
      <c r="AO13" s="757"/>
      <c r="AP13" s="757">
        <v>0</v>
      </c>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t="s">
        <v>571</v>
      </c>
      <c r="BT13" s="761"/>
      <c r="BU13" s="761"/>
      <c r="BV13" s="761"/>
      <c r="BW13" s="761"/>
      <c r="BX13" s="761"/>
      <c r="BY13" s="761"/>
      <c r="BZ13" s="761"/>
      <c r="CA13" s="761"/>
      <c r="CB13" s="761"/>
      <c r="CC13" s="761"/>
      <c r="CD13" s="761"/>
      <c r="CE13" s="761"/>
      <c r="CF13" s="761"/>
      <c r="CG13" s="762"/>
      <c r="CH13" s="763">
        <v>11</v>
      </c>
      <c r="CI13" s="764"/>
      <c r="CJ13" s="764"/>
      <c r="CK13" s="764"/>
      <c r="CL13" s="765"/>
      <c r="CM13" s="763">
        <v>87</v>
      </c>
      <c r="CN13" s="764"/>
      <c r="CO13" s="764"/>
      <c r="CP13" s="764"/>
      <c r="CQ13" s="765"/>
      <c r="CR13" s="763">
        <v>40</v>
      </c>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2">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t="s">
        <v>572</v>
      </c>
      <c r="BT14" s="761"/>
      <c r="BU14" s="761"/>
      <c r="BV14" s="761"/>
      <c r="BW14" s="761"/>
      <c r="BX14" s="761"/>
      <c r="BY14" s="761"/>
      <c r="BZ14" s="761"/>
      <c r="CA14" s="761"/>
      <c r="CB14" s="761"/>
      <c r="CC14" s="761"/>
      <c r="CD14" s="761"/>
      <c r="CE14" s="761"/>
      <c r="CF14" s="761"/>
      <c r="CG14" s="762"/>
      <c r="CH14" s="763">
        <v>-54</v>
      </c>
      <c r="CI14" s="764"/>
      <c r="CJ14" s="764"/>
      <c r="CK14" s="764"/>
      <c r="CL14" s="765"/>
      <c r="CM14" s="763">
        <v>1632</v>
      </c>
      <c r="CN14" s="764"/>
      <c r="CO14" s="764"/>
      <c r="CP14" s="764"/>
      <c r="CQ14" s="765"/>
      <c r="CR14" s="763">
        <v>100</v>
      </c>
      <c r="CS14" s="764"/>
      <c r="CT14" s="764"/>
      <c r="CU14" s="764"/>
      <c r="CV14" s="765"/>
      <c r="CW14" s="763">
        <v>386</v>
      </c>
      <c r="CX14" s="764"/>
      <c r="CY14" s="764"/>
      <c r="CZ14" s="764"/>
      <c r="DA14" s="765"/>
      <c r="DB14" s="763">
        <v>870</v>
      </c>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2">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t="s">
        <v>573</v>
      </c>
      <c r="BT15" s="761"/>
      <c r="BU15" s="761"/>
      <c r="BV15" s="761"/>
      <c r="BW15" s="761"/>
      <c r="BX15" s="761"/>
      <c r="BY15" s="761"/>
      <c r="BZ15" s="761"/>
      <c r="CA15" s="761"/>
      <c r="CB15" s="761"/>
      <c r="CC15" s="761"/>
      <c r="CD15" s="761"/>
      <c r="CE15" s="761"/>
      <c r="CF15" s="761"/>
      <c r="CG15" s="762"/>
      <c r="CH15" s="763">
        <v>132</v>
      </c>
      <c r="CI15" s="764"/>
      <c r="CJ15" s="764"/>
      <c r="CK15" s="764"/>
      <c r="CL15" s="765"/>
      <c r="CM15" s="763">
        <v>141</v>
      </c>
      <c r="CN15" s="764"/>
      <c r="CO15" s="764"/>
      <c r="CP15" s="764"/>
      <c r="CQ15" s="765"/>
      <c r="CR15" s="763">
        <v>51</v>
      </c>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2">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t="s">
        <v>574</v>
      </c>
      <c r="BT16" s="761"/>
      <c r="BU16" s="761"/>
      <c r="BV16" s="761"/>
      <c r="BW16" s="761"/>
      <c r="BX16" s="761"/>
      <c r="BY16" s="761"/>
      <c r="BZ16" s="761"/>
      <c r="CA16" s="761"/>
      <c r="CB16" s="761"/>
      <c r="CC16" s="761"/>
      <c r="CD16" s="761"/>
      <c r="CE16" s="761"/>
      <c r="CF16" s="761"/>
      <c r="CG16" s="762"/>
      <c r="CH16" s="763">
        <v>-6</v>
      </c>
      <c r="CI16" s="764"/>
      <c r="CJ16" s="764"/>
      <c r="CK16" s="764"/>
      <c r="CL16" s="765"/>
      <c r="CM16" s="763">
        <v>108</v>
      </c>
      <c r="CN16" s="764"/>
      <c r="CO16" s="764"/>
      <c r="CP16" s="764"/>
      <c r="CQ16" s="765"/>
      <c r="CR16" s="763">
        <v>7</v>
      </c>
      <c r="CS16" s="764"/>
      <c r="CT16" s="764"/>
      <c r="CU16" s="764"/>
      <c r="CV16" s="765"/>
      <c r="CW16" s="763">
        <v>23</v>
      </c>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2">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t="s">
        <v>575</v>
      </c>
      <c r="BT17" s="761"/>
      <c r="BU17" s="761"/>
      <c r="BV17" s="761"/>
      <c r="BW17" s="761"/>
      <c r="BX17" s="761"/>
      <c r="BY17" s="761"/>
      <c r="BZ17" s="761"/>
      <c r="CA17" s="761"/>
      <c r="CB17" s="761"/>
      <c r="CC17" s="761"/>
      <c r="CD17" s="761"/>
      <c r="CE17" s="761"/>
      <c r="CF17" s="761"/>
      <c r="CG17" s="762"/>
      <c r="CH17" s="763">
        <v>-18</v>
      </c>
      <c r="CI17" s="764"/>
      <c r="CJ17" s="764"/>
      <c r="CK17" s="764"/>
      <c r="CL17" s="765"/>
      <c r="CM17" s="763">
        <v>266</v>
      </c>
      <c r="CN17" s="764"/>
      <c r="CO17" s="764"/>
      <c r="CP17" s="764"/>
      <c r="CQ17" s="765"/>
      <c r="CR17" s="763">
        <v>10</v>
      </c>
      <c r="CS17" s="764"/>
      <c r="CT17" s="764"/>
      <c r="CU17" s="764"/>
      <c r="CV17" s="765"/>
      <c r="CW17" s="763">
        <v>53</v>
      </c>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2">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t="s">
        <v>576</v>
      </c>
      <c r="BT18" s="761"/>
      <c r="BU18" s="761"/>
      <c r="BV18" s="761"/>
      <c r="BW18" s="761"/>
      <c r="BX18" s="761"/>
      <c r="BY18" s="761"/>
      <c r="BZ18" s="761"/>
      <c r="CA18" s="761"/>
      <c r="CB18" s="761"/>
      <c r="CC18" s="761"/>
      <c r="CD18" s="761"/>
      <c r="CE18" s="761"/>
      <c r="CF18" s="761"/>
      <c r="CG18" s="762"/>
      <c r="CH18" s="763">
        <v>-5</v>
      </c>
      <c r="CI18" s="764"/>
      <c r="CJ18" s="764"/>
      <c r="CK18" s="764"/>
      <c r="CL18" s="765"/>
      <c r="CM18" s="763">
        <v>123</v>
      </c>
      <c r="CN18" s="764"/>
      <c r="CO18" s="764"/>
      <c r="CP18" s="764"/>
      <c r="CQ18" s="765"/>
      <c r="CR18" s="763">
        <v>10</v>
      </c>
      <c r="CS18" s="764"/>
      <c r="CT18" s="764"/>
      <c r="CU18" s="764"/>
      <c r="CV18" s="765"/>
      <c r="CW18" s="763">
        <v>82</v>
      </c>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2">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t="s">
        <v>577</v>
      </c>
      <c r="BT19" s="761"/>
      <c r="BU19" s="761"/>
      <c r="BV19" s="761"/>
      <c r="BW19" s="761"/>
      <c r="BX19" s="761"/>
      <c r="BY19" s="761"/>
      <c r="BZ19" s="761"/>
      <c r="CA19" s="761"/>
      <c r="CB19" s="761"/>
      <c r="CC19" s="761"/>
      <c r="CD19" s="761"/>
      <c r="CE19" s="761"/>
      <c r="CF19" s="761"/>
      <c r="CG19" s="762"/>
      <c r="CH19" s="763">
        <v>3</v>
      </c>
      <c r="CI19" s="764"/>
      <c r="CJ19" s="764"/>
      <c r="CK19" s="764"/>
      <c r="CL19" s="765"/>
      <c r="CM19" s="763">
        <v>92</v>
      </c>
      <c r="CN19" s="764"/>
      <c r="CO19" s="764"/>
      <c r="CP19" s="764"/>
      <c r="CQ19" s="765"/>
      <c r="CR19" s="763">
        <v>15</v>
      </c>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2">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t="s">
        <v>578</v>
      </c>
      <c r="BT20" s="761"/>
      <c r="BU20" s="761"/>
      <c r="BV20" s="761"/>
      <c r="BW20" s="761"/>
      <c r="BX20" s="761"/>
      <c r="BY20" s="761"/>
      <c r="BZ20" s="761"/>
      <c r="CA20" s="761"/>
      <c r="CB20" s="761"/>
      <c r="CC20" s="761"/>
      <c r="CD20" s="761"/>
      <c r="CE20" s="761"/>
      <c r="CF20" s="761"/>
      <c r="CG20" s="762"/>
      <c r="CH20" s="763">
        <v>2200</v>
      </c>
      <c r="CI20" s="764"/>
      <c r="CJ20" s="764"/>
      <c r="CK20" s="764"/>
      <c r="CL20" s="765"/>
      <c r="CM20" s="763">
        <v>62272</v>
      </c>
      <c r="CN20" s="764"/>
      <c r="CO20" s="764"/>
      <c r="CP20" s="764"/>
      <c r="CQ20" s="765"/>
      <c r="CR20" s="763">
        <v>8</v>
      </c>
      <c r="CS20" s="764"/>
      <c r="CT20" s="764"/>
      <c r="CU20" s="764"/>
      <c r="CV20" s="765"/>
      <c r="CW20" s="763">
        <v>2</v>
      </c>
      <c r="CX20" s="764"/>
      <c r="CY20" s="764"/>
      <c r="CZ20" s="764"/>
      <c r="DA20" s="765"/>
      <c r="DB20" s="763">
        <v>14</v>
      </c>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5">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t="s">
        <v>579</v>
      </c>
      <c r="BT21" s="761"/>
      <c r="BU21" s="761"/>
      <c r="BV21" s="761"/>
      <c r="BW21" s="761"/>
      <c r="BX21" s="761"/>
      <c r="BY21" s="761"/>
      <c r="BZ21" s="761"/>
      <c r="CA21" s="761"/>
      <c r="CB21" s="761"/>
      <c r="CC21" s="761"/>
      <c r="CD21" s="761"/>
      <c r="CE21" s="761"/>
      <c r="CF21" s="761"/>
      <c r="CG21" s="762"/>
      <c r="CH21" s="763">
        <v>381</v>
      </c>
      <c r="CI21" s="764"/>
      <c r="CJ21" s="764"/>
      <c r="CK21" s="764"/>
      <c r="CL21" s="765"/>
      <c r="CM21" s="763">
        <v>6574</v>
      </c>
      <c r="CN21" s="764"/>
      <c r="CO21" s="764"/>
      <c r="CP21" s="764"/>
      <c r="CQ21" s="765"/>
      <c r="CR21" s="763">
        <v>481</v>
      </c>
      <c r="CS21" s="764"/>
      <c r="CT21" s="764"/>
      <c r="CU21" s="764"/>
      <c r="CV21" s="765"/>
      <c r="CW21" s="763"/>
      <c r="CX21" s="764"/>
      <c r="CY21" s="764"/>
      <c r="CZ21" s="764"/>
      <c r="DA21" s="765"/>
      <c r="DB21" s="763">
        <v>9827</v>
      </c>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2">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381</v>
      </c>
      <c r="BA22" s="793"/>
      <c r="BB22" s="793"/>
      <c r="BC22" s="793"/>
      <c r="BD22" s="794"/>
      <c r="BE22" s="215"/>
      <c r="BF22" s="215"/>
      <c r="BG22" s="215"/>
      <c r="BH22" s="215"/>
      <c r="BI22" s="215"/>
      <c r="BJ22" s="215"/>
      <c r="BK22" s="215"/>
      <c r="BL22" s="215"/>
      <c r="BM22" s="215"/>
      <c r="BN22" s="215"/>
      <c r="BO22" s="215"/>
      <c r="BP22" s="215"/>
      <c r="BQ22" s="221">
        <v>16</v>
      </c>
      <c r="BR22" s="222"/>
      <c r="BS22" s="760" t="s">
        <v>580</v>
      </c>
      <c r="BT22" s="761"/>
      <c r="BU22" s="761"/>
      <c r="BV22" s="761"/>
      <c r="BW22" s="761"/>
      <c r="BX22" s="761"/>
      <c r="BY22" s="761"/>
      <c r="BZ22" s="761"/>
      <c r="CA22" s="761"/>
      <c r="CB22" s="761"/>
      <c r="CC22" s="761"/>
      <c r="CD22" s="761"/>
      <c r="CE22" s="761"/>
      <c r="CF22" s="761"/>
      <c r="CG22" s="762"/>
      <c r="CH22" s="763">
        <v>126</v>
      </c>
      <c r="CI22" s="764"/>
      <c r="CJ22" s="764"/>
      <c r="CK22" s="764"/>
      <c r="CL22" s="765"/>
      <c r="CM22" s="763">
        <v>11074</v>
      </c>
      <c r="CN22" s="764"/>
      <c r="CO22" s="764"/>
      <c r="CP22" s="764"/>
      <c r="CQ22" s="765"/>
      <c r="CR22" s="763">
        <v>10</v>
      </c>
      <c r="CS22" s="764"/>
      <c r="CT22" s="764"/>
      <c r="CU22" s="764"/>
      <c r="CV22" s="765"/>
      <c r="CW22" s="763">
        <v>5</v>
      </c>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5">
      <c r="A23" s="223" t="s">
        <v>382</v>
      </c>
      <c r="B23" s="776" t="s">
        <v>383</v>
      </c>
      <c r="C23" s="777"/>
      <c r="D23" s="777"/>
      <c r="E23" s="777"/>
      <c r="F23" s="777"/>
      <c r="G23" s="777"/>
      <c r="H23" s="777"/>
      <c r="I23" s="777"/>
      <c r="J23" s="777"/>
      <c r="K23" s="777"/>
      <c r="L23" s="777"/>
      <c r="M23" s="777"/>
      <c r="N23" s="777"/>
      <c r="O23" s="777"/>
      <c r="P23" s="778"/>
      <c r="Q23" s="779">
        <v>873858</v>
      </c>
      <c r="R23" s="780"/>
      <c r="S23" s="780"/>
      <c r="T23" s="780"/>
      <c r="U23" s="780"/>
      <c r="V23" s="780">
        <v>864156</v>
      </c>
      <c r="W23" s="780"/>
      <c r="X23" s="780"/>
      <c r="Y23" s="780"/>
      <c r="Z23" s="780"/>
      <c r="AA23" s="780">
        <v>9702</v>
      </c>
      <c r="AB23" s="780"/>
      <c r="AC23" s="780"/>
      <c r="AD23" s="780"/>
      <c r="AE23" s="781"/>
      <c r="AF23" s="782">
        <v>6728</v>
      </c>
      <c r="AG23" s="780"/>
      <c r="AH23" s="780"/>
      <c r="AI23" s="780"/>
      <c r="AJ23" s="783"/>
      <c r="AK23" s="784"/>
      <c r="AL23" s="785"/>
      <c r="AM23" s="785"/>
      <c r="AN23" s="785"/>
      <c r="AO23" s="785"/>
      <c r="AP23" s="780"/>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t="s">
        <v>581</v>
      </c>
      <c r="BT23" s="761"/>
      <c r="BU23" s="761"/>
      <c r="BV23" s="761"/>
      <c r="BW23" s="761"/>
      <c r="BX23" s="761"/>
      <c r="BY23" s="761"/>
      <c r="BZ23" s="761"/>
      <c r="CA23" s="761"/>
      <c r="CB23" s="761"/>
      <c r="CC23" s="761"/>
      <c r="CD23" s="761"/>
      <c r="CE23" s="761"/>
      <c r="CF23" s="761"/>
      <c r="CG23" s="762"/>
      <c r="CH23" s="763">
        <v>-16</v>
      </c>
      <c r="CI23" s="764"/>
      <c r="CJ23" s="764"/>
      <c r="CK23" s="764"/>
      <c r="CL23" s="765"/>
      <c r="CM23" s="763">
        <v>1404</v>
      </c>
      <c r="CN23" s="764"/>
      <c r="CO23" s="764"/>
      <c r="CP23" s="764"/>
      <c r="CQ23" s="765"/>
      <c r="CR23" s="763">
        <v>105</v>
      </c>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2">
      <c r="A24" s="795" t="s">
        <v>384</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t="s">
        <v>582</v>
      </c>
      <c r="BT24" s="761"/>
      <c r="BU24" s="761"/>
      <c r="BV24" s="761"/>
      <c r="BW24" s="761"/>
      <c r="BX24" s="761"/>
      <c r="BY24" s="761"/>
      <c r="BZ24" s="761"/>
      <c r="CA24" s="761"/>
      <c r="CB24" s="761"/>
      <c r="CC24" s="761"/>
      <c r="CD24" s="761"/>
      <c r="CE24" s="761"/>
      <c r="CF24" s="761"/>
      <c r="CG24" s="762"/>
      <c r="CH24" s="763">
        <v>-29</v>
      </c>
      <c r="CI24" s="764"/>
      <c r="CJ24" s="764"/>
      <c r="CK24" s="764"/>
      <c r="CL24" s="765"/>
      <c r="CM24" s="763">
        <v>540</v>
      </c>
      <c r="CN24" s="764"/>
      <c r="CO24" s="764"/>
      <c r="CP24" s="764"/>
      <c r="CQ24" s="765"/>
      <c r="CR24" s="763">
        <v>131</v>
      </c>
      <c r="CS24" s="764"/>
      <c r="CT24" s="764"/>
      <c r="CU24" s="764"/>
      <c r="CV24" s="765"/>
      <c r="CW24" s="763">
        <v>107</v>
      </c>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5">
      <c r="A25" s="712" t="s">
        <v>385</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t="s">
        <v>583</v>
      </c>
      <c r="BT25" s="761"/>
      <c r="BU25" s="761"/>
      <c r="BV25" s="761"/>
      <c r="BW25" s="761"/>
      <c r="BX25" s="761"/>
      <c r="BY25" s="761"/>
      <c r="BZ25" s="761"/>
      <c r="CA25" s="761"/>
      <c r="CB25" s="761"/>
      <c r="CC25" s="761"/>
      <c r="CD25" s="761"/>
      <c r="CE25" s="761"/>
      <c r="CF25" s="761"/>
      <c r="CG25" s="762"/>
      <c r="CH25" s="763">
        <v>99</v>
      </c>
      <c r="CI25" s="764"/>
      <c r="CJ25" s="764"/>
      <c r="CK25" s="764"/>
      <c r="CL25" s="765"/>
      <c r="CM25" s="763">
        <v>3114</v>
      </c>
      <c r="CN25" s="764"/>
      <c r="CO25" s="764"/>
      <c r="CP25" s="764"/>
      <c r="CQ25" s="765"/>
      <c r="CR25" s="763">
        <v>50</v>
      </c>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386</v>
      </c>
      <c r="R26" s="721"/>
      <c r="S26" s="721"/>
      <c r="T26" s="721"/>
      <c r="U26" s="722"/>
      <c r="V26" s="720" t="s">
        <v>387</v>
      </c>
      <c r="W26" s="721"/>
      <c r="X26" s="721"/>
      <c r="Y26" s="721"/>
      <c r="Z26" s="722"/>
      <c r="AA26" s="720" t="s">
        <v>388</v>
      </c>
      <c r="AB26" s="721"/>
      <c r="AC26" s="721"/>
      <c r="AD26" s="721"/>
      <c r="AE26" s="721"/>
      <c r="AF26" s="801" t="s">
        <v>389</v>
      </c>
      <c r="AG26" s="802"/>
      <c r="AH26" s="802"/>
      <c r="AI26" s="802"/>
      <c r="AJ26" s="803"/>
      <c r="AK26" s="721" t="s">
        <v>390</v>
      </c>
      <c r="AL26" s="721"/>
      <c r="AM26" s="721"/>
      <c r="AN26" s="721"/>
      <c r="AO26" s="722"/>
      <c r="AP26" s="720" t="s">
        <v>391</v>
      </c>
      <c r="AQ26" s="721"/>
      <c r="AR26" s="721"/>
      <c r="AS26" s="721"/>
      <c r="AT26" s="722"/>
      <c r="AU26" s="720" t="s">
        <v>392</v>
      </c>
      <c r="AV26" s="721"/>
      <c r="AW26" s="721"/>
      <c r="AX26" s="721"/>
      <c r="AY26" s="722"/>
      <c r="AZ26" s="720" t="s">
        <v>393</v>
      </c>
      <c r="BA26" s="721"/>
      <c r="BB26" s="721"/>
      <c r="BC26" s="721"/>
      <c r="BD26" s="722"/>
      <c r="BE26" s="720" t="s">
        <v>364</v>
      </c>
      <c r="BF26" s="721"/>
      <c r="BG26" s="721"/>
      <c r="BH26" s="721"/>
      <c r="BI26" s="727"/>
      <c r="BJ26" s="214"/>
      <c r="BK26" s="214"/>
      <c r="BL26" s="214"/>
      <c r="BM26" s="214"/>
      <c r="BN26" s="214"/>
      <c r="BO26" s="224"/>
      <c r="BP26" s="224"/>
      <c r="BQ26" s="221">
        <v>20</v>
      </c>
      <c r="BR26" s="222"/>
      <c r="BS26" s="760" t="s">
        <v>584</v>
      </c>
      <c r="BT26" s="761"/>
      <c r="BU26" s="761"/>
      <c r="BV26" s="761"/>
      <c r="BW26" s="761"/>
      <c r="BX26" s="761"/>
      <c r="BY26" s="761"/>
      <c r="BZ26" s="761"/>
      <c r="CA26" s="761"/>
      <c r="CB26" s="761"/>
      <c r="CC26" s="761"/>
      <c r="CD26" s="761"/>
      <c r="CE26" s="761"/>
      <c r="CF26" s="761"/>
      <c r="CG26" s="762"/>
      <c r="CH26" s="763">
        <v>924</v>
      </c>
      <c r="CI26" s="764"/>
      <c r="CJ26" s="764"/>
      <c r="CK26" s="764"/>
      <c r="CL26" s="765"/>
      <c r="CM26" s="763">
        <v>8121</v>
      </c>
      <c r="CN26" s="764"/>
      <c r="CO26" s="764"/>
      <c r="CP26" s="764"/>
      <c r="CQ26" s="765"/>
      <c r="CR26" s="763">
        <v>1700</v>
      </c>
      <c r="CS26" s="764"/>
      <c r="CT26" s="764"/>
      <c r="CU26" s="764"/>
      <c r="CV26" s="765"/>
      <c r="CW26" s="763"/>
      <c r="CX26" s="764"/>
      <c r="CY26" s="764"/>
      <c r="CZ26" s="764"/>
      <c r="DA26" s="765"/>
      <c r="DB26" s="763">
        <v>3700</v>
      </c>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t="s">
        <v>585</v>
      </c>
      <c r="BT27" s="761"/>
      <c r="BU27" s="761"/>
      <c r="BV27" s="761"/>
      <c r="BW27" s="761"/>
      <c r="BX27" s="761"/>
      <c r="BY27" s="761"/>
      <c r="BZ27" s="761"/>
      <c r="CA27" s="761"/>
      <c r="CB27" s="761"/>
      <c r="CC27" s="761"/>
      <c r="CD27" s="761"/>
      <c r="CE27" s="761"/>
      <c r="CF27" s="761"/>
      <c r="CG27" s="762"/>
      <c r="CH27" s="763">
        <v>-5</v>
      </c>
      <c r="CI27" s="764"/>
      <c r="CJ27" s="764"/>
      <c r="CK27" s="764"/>
      <c r="CL27" s="765"/>
      <c r="CM27" s="763">
        <v>524</v>
      </c>
      <c r="CN27" s="764"/>
      <c r="CO27" s="764"/>
      <c r="CP27" s="764"/>
      <c r="CQ27" s="765"/>
      <c r="CR27" s="763">
        <v>100</v>
      </c>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5">
        <v>1</v>
      </c>
      <c r="B28" s="736" t="s">
        <v>394</v>
      </c>
      <c r="C28" s="737"/>
      <c r="D28" s="737"/>
      <c r="E28" s="737"/>
      <c r="F28" s="737"/>
      <c r="G28" s="737"/>
      <c r="H28" s="737"/>
      <c r="I28" s="737"/>
      <c r="J28" s="737"/>
      <c r="K28" s="737"/>
      <c r="L28" s="737"/>
      <c r="M28" s="737"/>
      <c r="N28" s="737"/>
      <c r="O28" s="737"/>
      <c r="P28" s="738"/>
      <c r="Q28" s="809">
        <v>39079</v>
      </c>
      <c r="R28" s="810"/>
      <c r="S28" s="810"/>
      <c r="T28" s="810"/>
      <c r="U28" s="810"/>
      <c r="V28" s="810">
        <v>38928</v>
      </c>
      <c r="W28" s="810"/>
      <c r="X28" s="810"/>
      <c r="Y28" s="810"/>
      <c r="Z28" s="810"/>
      <c r="AA28" s="810">
        <v>151</v>
      </c>
      <c r="AB28" s="810"/>
      <c r="AC28" s="810"/>
      <c r="AD28" s="810"/>
      <c r="AE28" s="811"/>
      <c r="AF28" s="812">
        <v>151</v>
      </c>
      <c r="AG28" s="810"/>
      <c r="AH28" s="810"/>
      <c r="AI28" s="810"/>
      <c r="AJ28" s="813"/>
      <c r="AK28" s="814">
        <v>0</v>
      </c>
      <c r="AL28" s="815"/>
      <c r="AM28" s="815"/>
      <c r="AN28" s="815"/>
      <c r="AO28" s="815"/>
      <c r="AP28" s="815">
        <v>0</v>
      </c>
      <c r="AQ28" s="815"/>
      <c r="AR28" s="815"/>
      <c r="AS28" s="815"/>
      <c r="AT28" s="815"/>
      <c r="AU28" s="815">
        <v>0</v>
      </c>
      <c r="AV28" s="815"/>
      <c r="AW28" s="815"/>
      <c r="AX28" s="815"/>
      <c r="AY28" s="815"/>
      <c r="AZ28" s="816">
        <v>0</v>
      </c>
      <c r="BA28" s="816"/>
      <c r="BB28" s="816"/>
      <c r="BC28" s="816"/>
      <c r="BD28" s="816"/>
      <c r="BE28" s="807"/>
      <c r="BF28" s="807"/>
      <c r="BG28" s="807"/>
      <c r="BH28" s="807"/>
      <c r="BI28" s="808"/>
      <c r="BJ28" s="214"/>
      <c r="BK28" s="214"/>
      <c r="BL28" s="214"/>
      <c r="BM28" s="214"/>
      <c r="BN28" s="214"/>
      <c r="BO28" s="224"/>
      <c r="BP28" s="224"/>
      <c r="BQ28" s="221">
        <v>22</v>
      </c>
      <c r="BR28" s="222"/>
      <c r="BS28" s="760" t="s">
        <v>586</v>
      </c>
      <c r="BT28" s="761"/>
      <c r="BU28" s="761"/>
      <c r="BV28" s="761"/>
      <c r="BW28" s="761"/>
      <c r="BX28" s="761"/>
      <c r="BY28" s="761"/>
      <c r="BZ28" s="761"/>
      <c r="CA28" s="761"/>
      <c r="CB28" s="761"/>
      <c r="CC28" s="761"/>
      <c r="CD28" s="761"/>
      <c r="CE28" s="761"/>
      <c r="CF28" s="761"/>
      <c r="CG28" s="762"/>
      <c r="CH28" s="763">
        <v>4</v>
      </c>
      <c r="CI28" s="764"/>
      <c r="CJ28" s="764"/>
      <c r="CK28" s="764"/>
      <c r="CL28" s="765"/>
      <c r="CM28" s="763">
        <v>29</v>
      </c>
      <c r="CN28" s="764"/>
      <c r="CO28" s="764"/>
      <c r="CP28" s="764"/>
      <c r="CQ28" s="765"/>
      <c r="CR28" s="763">
        <v>1</v>
      </c>
      <c r="CS28" s="764"/>
      <c r="CT28" s="764"/>
      <c r="CU28" s="764"/>
      <c r="CV28" s="765"/>
      <c r="CW28" s="763">
        <v>12</v>
      </c>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5">
        <v>2</v>
      </c>
      <c r="B29" s="767" t="s">
        <v>395</v>
      </c>
      <c r="C29" s="768"/>
      <c r="D29" s="768"/>
      <c r="E29" s="768"/>
      <c r="F29" s="768"/>
      <c r="G29" s="768"/>
      <c r="H29" s="768"/>
      <c r="I29" s="768"/>
      <c r="J29" s="768"/>
      <c r="K29" s="768"/>
      <c r="L29" s="768"/>
      <c r="M29" s="768"/>
      <c r="N29" s="768"/>
      <c r="O29" s="768"/>
      <c r="P29" s="769"/>
      <c r="Q29" s="770">
        <v>120861</v>
      </c>
      <c r="R29" s="771"/>
      <c r="S29" s="771"/>
      <c r="T29" s="771"/>
      <c r="U29" s="771"/>
      <c r="V29" s="771">
        <v>120752</v>
      </c>
      <c r="W29" s="771"/>
      <c r="X29" s="771"/>
      <c r="Y29" s="771"/>
      <c r="Z29" s="771"/>
      <c r="AA29" s="771">
        <v>109</v>
      </c>
      <c r="AB29" s="771"/>
      <c r="AC29" s="771"/>
      <c r="AD29" s="771"/>
      <c r="AE29" s="772"/>
      <c r="AF29" s="773" t="s">
        <v>122</v>
      </c>
      <c r="AG29" s="774"/>
      <c r="AH29" s="774"/>
      <c r="AI29" s="774"/>
      <c r="AJ29" s="775"/>
      <c r="AK29" s="821">
        <v>10832</v>
      </c>
      <c r="AL29" s="817"/>
      <c r="AM29" s="817"/>
      <c r="AN29" s="817"/>
      <c r="AO29" s="817"/>
      <c r="AP29" s="817">
        <v>0</v>
      </c>
      <c r="AQ29" s="817"/>
      <c r="AR29" s="817"/>
      <c r="AS29" s="817"/>
      <c r="AT29" s="817"/>
      <c r="AU29" s="817">
        <v>0</v>
      </c>
      <c r="AV29" s="817"/>
      <c r="AW29" s="817"/>
      <c r="AX29" s="817"/>
      <c r="AY29" s="817"/>
      <c r="AZ29" s="818">
        <v>0</v>
      </c>
      <c r="BA29" s="818"/>
      <c r="BB29" s="818"/>
      <c r="BC29" s="818"/>
      <c r="BD29" s="818"/>
      <c r="BE29" s="819"/>
      <c r="BF29" s="819"/>
      <c r="BG29" s="819"/>
      <c r="BH29" s="819"/>
      <c r="BI29" s="820"/>
      <c r="BJ29" s="214"/>
      <c r="BK29" s="214"/>
      <c r="BL29" s="214"/>
      <c r="BM29" s="214"/>
      <c r="BN29" s="214"/>
      <c r="BO29" s="224"/>
      <c r="BP29" s="224"/>
      <c r="BQ29" s="221">
        <v>23</v>
      </c>
      <c r="BR29" s="222"/>
      <c r="BS29" s="760" t="s">
        <v>587</v>
      </c>
      <c r="BT29" s="761"/>
      <c r="BU29" s="761"/>
      <c r="BV29" s="761"/>
      <c r="BW29" s="761"/>
      <c r="BX29" s="761"/>
      <c r="BY29" s="761"/>
      <c r="BZ29" s="761"/>
      <c r="CA29" s="761"/>
      <c r="CB29" s="761"/>
      <c r="CC29" s="761"/>
      <c r="CD29" s="761"/>
      <c r="CE29" s="761"/>
      <c r="CF29" s="761"/>
      <c r="CG29" s="762"/>
      <c r="CH29" s="763">
        <v>2</v>
      </c>
      <c r="CI29" s="764"/>
      <c r="CJ29" s="764"/>
      <c r="CK29" s="764"/>
      <c r="CL29" s="765"/>
      <c r="CM29" s="763">
        <v>300</v>
      </c>
      <c r="CN29" s="764"/>
      <c r="CO29" s="764"/>
      <c r="CP29" s="764"/>
      <c r="CQ29" s="765"/>
      <c r="CR29" s="763">
        <v>200</v>
      </c>
      <c r="CS29" s="764"/>
      <c r="CT29" s="764"/>
      <c r="CU29" s="764"/>
      <c r="CV29" s="765"/>
      <c r="CW29" s="763">
        <v>159</v>
      </c>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5">
        <v>3</v>
      </c>
      <c r="B30" s="767" t="s">
        <v>396</v>
      </c>
      <c r="C30" s="768"/>
      <c r="D30" s="768"/>
      <c r="E30" s="768"/>
      <c r="F30" s="768"/>
      <c r="G30" s="768"/>
      <c r="H30" s="768"/>
      <c r="I30" s="768"/>
      <c r="J30" s="768"/>
      <c r="K30" s="768"/>
      <c r="L30" s="768"/>
      <c r="M30" s="768"/>
      <c r="N30" s="768"/>
      <c r="O30" s="768"/>
      <c r="P30" s="769"/>
      <c r="Q30" s="770">
        <v>23389</v>
      </c>
      <c r="R30" s="771"/>
      <c r="S30" s="771"/>
      <c r="T30" s="771"/>
      <c r="U30" s="771"/>
      <c r="V30" s="771">
        <v>23317</v>
      </c>
      <c r="W30" s="771"/>
      <c r="X30" s="771"/>
      <c r="Y30" s="771"/>
      <c r="Z30" s="771"/>
      <c r="AA30" s="771">
        <v>72</v>
      </c>
      <c r="AB30" s="771"/>
      <c r="AC30" s="771"/>
      <c r="AD30" s="771"/>
      <c r="AE30" s="772"/>
      <c r="AF30" s="773" t="s">
        <v>122</v>
      </c>
      <c r="AG30" s="774"/>
      <c r="AH30" s="774"/>
      <c r="AI30" s="774"/>
      <c r="AJ30" s="775"/>
      <c r="AK30" s="821">
        <v>3075</v>
      </c>
      <c r="AL30" s="817"/>
      <c r="AM30" s="817"/>
      <c r="AN30" s="817"/>
      <c r="AO30" s="817"/>
      <c r="AP30" s="817">
        <v>0</v>
      </c>
      <c r="AQ30" s="817"/>
      <c r="AR30" s="817"/>
      <c r="AS30" s="817"/>
      <c r="AT30" s="817"/>
      <c r="AU30" s="817">
        <v>0</v>
      </c>
      <c r="AV30" s="817"/>
      <c r="AW30" s="817"/>
      <c r="AX30" s="817"/>
      <c r="AY30" s="817"/>
      <c r="AZ30" s="818">
        <v>0</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5">
        <v>4</v>
      </c>
      <c r="B31" s="767" t="s">
        <v>397</v>
      </c>
      <c r="C31" s="768"/>
      <c r="D31" s="768"/>
      <c r="E31" s="768"/>
      <c r="F31" s="768"/>
      <c r="G31" s="768"/>
      <c r="H31" s="768"/>
      <c r="I31" s="768"/>
      <c r="J31" s="768"/>
      <c r="K31" s="768"/>
      <c r="L31" s="768"/>
      <c r="M31" s="768"/>
      <c r="N31" s="768"/>
      <c r="O31" s="768"/>
      <c r="P31" s="769"/>
      <c r="Q31" s="770">
        <v>112701</v>
      </c>
      <c r="R31" s="771"/>
      <c r="S31" s="771"/>
      <c r="T31" s="771"/>
      <c r="U31" s="771"/>
      <c r="V31" s="771">
        <v>111518</v>
      </c>
      <c r="W31" s="771"/>
      <c r="X31" s="771"/>
      <c r="Y31" s="771"/>
      <c r="Z31" s="771"/>
      <c r="AA31" s="771">
        <v>1183</v>
      </c>
      <c r="AB31" s="771"/>
      <c r="AC31" s="771"/>
      <c r="AD31" s="771"/>
      <c r="AE31" s="772"/>
      <c r="AF31" s="773">
        <v>1183</v>
      </c>
      <c r="AG31" s="774"/>
      <c r="AH31" s="774"/>
      <c r="AI31" s="774"/>
      <c r="AJ31" s="775"/>
      <c r="AK31" s="821">
        <v>17056</v>
      </c>
      <c r="AL31" s="817"/>
      <c r="AM31" s="817"/>
      <c r="AN31" s="817"/>
      <c r="AO31" s="817"/>
      <c r="AP31" s="817">
        <v>1211</v>
      </c>
      <c r="AQ31" s="817"/>
      <c r="AR31" s="817"/>
      <c r="AS31" s="817"/>
      <c r="AT31" s="817"/>
      <c r="AU31" s="817">
        <v>0</v>
      </c>
      <c r="AV31" s="817"/>
      <c r="AW31" s="817"/>
      <c r="AX31" s="817"/>
      <c r="AY31" s="817"/>
      <c r="AZ31" s="818">
        <v>0</v>
      </c>
      <c r="BA31" s="818"/>
      <c r="BB31" s="818"/>
      <c r="BC31" s="818"/>
      <c r="BD31" s="818"/>
      <c r="BE31" s="819"/>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5">
        <v>5</v>
      </c>
      <c r="B32" s="767" t="s">
        <v>398</v>
      </c>
      <c r="C32" s="768"/>
      <c r="D32" s="768"/>
      <c r="E32" s="768"/>
      <c r="F32" s="768"/>
      <c r="G32" s="768"/>
      <c r="H32" s="768"/>
      <c r="I32" s="768"/>
      <c r="J32" s="768"/>
      <c r="K32" s="768"/>
      <c r="L32" s="768"/>
      <c r="M32" s="768"/>
      <c r="N32" s="768"/>
      <c r="O32" s="768"/>
      <c r="P32" s="769"/>
      <c r="Q32" s="770">
        <v>37329</v>
      </c>
      <c r="R32" s="771"/>
      <c r="S32" s="771"/>
      <c r="T32" s="771"/>
      <c r="U32" s="771"/>
      <c r="V32" s="771">
        <v>40443</v>
      </c>
      <c r="W32" s="771"/>
      <c r="X32" s="771"/>
      <c r="Y32" s="771"/>
      <c r="Z32" s="771"/>
      <c r="AA32" s="771">
        <v>-3114</v>
      </c>
      <c r="AB32" s="771"/>
      <c r="AC32" s="771"/>
      <c r="AD32" s="771"/>
      <c r="AE32" s="772"/>
      <c r="AF32" s="773">
        <v>2881</v>
      </c>
      <c r="AG32" s="774"/>
      <c r="AH32" s="774"/>
      <c r="AI32" s="774"/>
      <c r="AJ32" s="775"/>
      <c r="AK32" s="821">
        <v>5422</v>
      </c>
      <c r="AL32" s="817"/>
      <c r="AM32" s="817"/>
      <c r="AN32" s="817"/>
      <c r="AO32" s="817"/>
      <c r="AP32" s="817">
        <v>39869</v>
      </c>
      <c r="AQ32" s="817"/>
      <c r="AR32" s="817"/>
      <c r="AS32" s="817"/>
      <c r="AT32" s="817"/>
      <c r="AU32" s="817">
        <v>24639</v>
      </c>
      <c r="AV32" s="817"/>
      <c r="AW32" s="817"/>
      <c r="AX32" s="817"/>
      <c r="AY32" s="817"/>
      <c r="AZ32" s="818">
        <v>0</v>
      </c>
      <c r="BA32" s="818"/>
      <c r="BB32" s="818"/>
      <c r="BC32" s="818"/>
      <c r="BD32" s="818"/>
      <c r="BE32" s="819" t="s">
        <v>399</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5">
        <v>6</v>
      </c>
      <c r="B33" s="767" t="s">
        <v>400</v>
      </c>
      <c r="C33" s="768"/>
      <c r="D33" s="768"/>
      <c r="E33" s="768"/>
      <c r="F33" s="768"/>
      <c r="G33" s="768"/>
      <c r="H33" s="768"/>
      <c r="I33" s="768"/>
      <c r="J33" s="768"/>
      <c r="K33" s="768"/>
      <c r="L33" s="768"/>
      <c r="M33" s="768"/>
      <c r="N33" s="768"/>
      <c r="O33" s="768"/>
      <c r="P33" s="769"/>
      <c r="Q33" s="770">
        <v>42304</v>
      </c>
      <c r="R33" s="771"/>
      <c r="S33" s="771"/>
      <c r="T33" s="771"/>
      <c r="U33" s="771"/>
      <c r="V33" s="771">
        <v>39740</v>
      </c>
      <c r="W33" s="771"/>
      <c r="X33" s="771"/>
      <c r="Y33" s="771"/>
      <c r="Z33" s="771"/>
      <c r="AA33" s="771">
        <v>2564</v>
      </c>
      <c r="AB33" s="771"/>
      <c r="AC33" s="771"/>
      <c r="AD33" s="771"/>
      <c r="AE33" s="772"/>
      <c r="AF33" s="773">
        <v>6841</v>
      </c>
      <c r="AG33" s="774"/>
      <c r="AH33" s="774"/>
      <c r="AI33" s="774"/>
      <c r="AJ33" s="775"/>
      <c r="AK33" s="821">
        <v>11990</v>
      </c>
      <c r="AL33" s="817"/>
      <c r="AM33" s="817"/>
      <c r="AN33" s="817"/>
      <c r="AO33" s="817"/>
      <c r="AP33" s="817">
        <v>270726</v>
      </c>
      <c r="AQ33" s="817"/>
      <c r="AR33" s="817"/>
      <c r="AS33" s="817"/>
      <c r="AT33" s="817"/>
      <c r="AU33" s="817">
        <v>110998</v>
      </c>
      <c r="AV33" s="817"/>
      <c r="AW33" s="817"/>
      <c r="AX33" s="817"/>
      <c r="AY33" s="817"/>
      <c r="AZ33" s="818">
        <v>0</v>
      </c>
      <c r="BA33" s="818"/>
      <c r="BB33" s="818"/>
      <c r="BC33" s="818"/>
      <c r="BD33" s="818"/>
      <c r="BE33" s="819" t="s">
        <v>399</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5">
        <v>7</v>
      </c>
      <c r="B34" s="767" t="s">
        <v>401</v>
      </c>
      <c r="C34" s="768"/>
      <c r="D34" s="768"/>
      <c r="E34" s="768"/>
      <c r="F34" s="768"/>
      <c r="G34" s="768"/>
      <c r="H34" s="768"/>
      <c r="I34" s="768"/>
      <c r="J34" s="768"/>
      <c r="K34" s="768"/>
      <c r="L34" s="768"/>
      <c r="M34" s="768"/>
      <c r="N34" s="768"/>
      <c r="O34" s="768"/>
      <c r="P34" s="769"/>
      <c r="Q34" s="770">
        <v>31675</v>
      </c>
      <c r="R34" s="771"/>
      <c r="S34" s="771"/>
      <c r="T34" s="771"/>
      <c r="U34" s="771"/>
      <c r="V34" s="771">
        <v>30018</v>
      </c>
      <c r="W34" s="771"/>
      <c r="X34" s="771"/>
      <c r="Y34" s="771"/>
      <c r="Z34" s="771"/>
      <c r="AA34" s="771">
        <v>1657</v>
      </c>
      <c r="AB34" s="771"/>
      <c r="AC34" s="771"/>
      <c r="AD34" s="771"/>
      <c r="AE34" s="772"/>
      <c r="AF34" s="773">
        <v>14868</v>
      </c>
      <c r="AG34" s="774"/>
      <c r="AH34" s="774"/>
      <c r="AI34" s="774"/>
      <c r="AJ34" s="775"/>
      <c r="AK34" s="821">
        <v>91</v>
      </c>
      <c r="AL34" s="817"/>
      <c r="AM34" s="817"/>
      <c r="AN34" s="817"/>
      <c r="AO34" s="817"/>
      <c r="AP34" s="817">
        <v>80007</v>
      </c>
      <c r="AQ34" s="817"/>
      <c r="AR34" s="817"/>
      <c r="AS34" s="817"/>
      <c r="AT34" s="817"/>
      <c r="AU34" s="817">
        <v>3280</v>
      </c>
      <c r="AV34" s="817"/>
      <c r="AW34" s="817"/>
      <c r="AX34" s="817"/>
      <c r="AY34" s="817"/>
      <c r="AZ34" s="818">
        <v>0</v>
      </c>
      <c r="BA34" s="818"/>
      <c r="BB34" s="818"/>
      <c r="BC34" s="818"/>
      <c r="BD34" s="818"/>
      <c r="BE34" s="819" t="s">
        <v>399</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5">
        <v>8</v>
      </c>
      <c r="B35" s="767" t="s">
        <v>402</v>
      </c>
      <c r="C35" s="768"/>
      <c r="D35" s="768"/>
      <c r="E35" s="768"/>
      <c r="F35" s="768"/>
      <c r="G35" s="768"/>
      <c r="H35" s="768"/>
      <c r="I35" s="768"/>
      <c r="J35" s="768"/>
      <c r="K35" s="768"/>
      <c r="L35" s="768"/>
      <c r="M35" s="768"/>
      <c r="N35" s="768"/>
      <c r="O35" s="768"/>
      <c r="P35" s="769"/>
      <c r="Q35" s="770">
        <v>12327</v>
      </c>
      <c r="R35" s="771"/>
      <c r="S35" s="771"/>
      <c r="T35" s="771"/>
      <c r="U35" s="771"/>
      <c r="V35" s="771">
        <v>6620</v>
      </c>
      <c r="W35" s="771"/>
      <c r="X35" s="771"/>
      <c r="Y35" s="771"/>
      <c r="Z35" s="771"/>
      <c r="AA35" s="771">
        <v>5707</v>
      </c>
      <c r="AB35" s="771"/>
      <c r="AC35" s="771"/>
      <c r="AD35" s="771"/>
      <c r="AE35" s="772"/>
      <c r="AF35" s="773">
        <v>15778</v>
      </c>
      <c r="AG35" s="774"/>
      <c r="AH35" s="774"/>
      <c r="AI35" s="774"/>
      <c r="AJ35" s="775"/>
      <c r="AK35" s="821">
        <v>12</v>
      </c>
      <c r="AL35" s="817"/>
      <c r="AM35" s="817"/>
      <c r="AN35" s="817"/>
      <c r="AO35" s="817"/>
      <c r="AP35" s="817">
        <v>7491</v>
      </c>
      <c r="AQ35" s="817"/>
      <c r="AR35" s="817"/>
      <c r="AS35" s="817"/>
      <c r="AT35" s="817"/>
      <c r="AU35" s="817">
        <v>1536</v>
      </c>
      <c r="AV35" s="817"/>
      <c r="AW35" s="817"/>
      <c r="AX35" s="817"/>
      <c r="AY35" s="817"/>
      <c r="AZ35" s="818">
        <v>0</v>
      </c>
      <c r="BA35" s="818"/>
      <c r="BB35" s="818"/>
      <c r="BC35" s="818"/>
      <c r="BD35" s="818"/>
      <c r="BE35" s="819" t="s">
        <v>399</v>
      </c>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5">
        <v>9</v>
      </c>
      <c r="B36" s="767" t="s">
        <v>403</v>
      </c>
      <c r="C36" s="768"/>
      <c r="D36" s="768"/>
      <c r="E36" s="768"/>
      <c r="F36" s="768"/>
      <c r="G36" s="768"/>
      <c r="H36" s="768"/>
      <c r="I36" s="768"/>
      <c r="J36" s="768"/>
      <c r="K36" s="768"/>
      <c r="L36" s="768"/>
      <c r="M36" s="768"/>
      <c r="N36" s="768"/>
      <c r="O36" s="768"/>
      <c r="P36" s="769"/>
      <c r="Q36" s="770">
        <v>9438</v>
      </c>
      <c r="R36" s="771"/>
      <c r="S36" s="771"/>
      <c r="T36" s="771"/>
      <c r="U36" s="771"/>
      <c r="V36" s="771">
        <v>9222</v>
      </c>
      <c r="W36" s="771"/>
      <c r="X36" s="771"/>
      <c r="Y36" s="771"/>
      <c r="Z36" s="771"/>
      <c r="AA36" s="771">
        <v>216</v>
      </c>
      <c r="AB36" s="771"/>
      <c r="AC36" s="771"/>
      <c r="AD36" s="771"/>
      <c r="AE36" s="772"/>
      <c r="AF36" s="773" t="s">
        <v>122</v>
      </c>
      <c r="AG36" s="774"/>
      <c r="AH36" s="774"/>
      <c r="AI36" s="774"/>
      <c r="AJ36" s="775"/>
      <c r="AK36" s="821">
        <v>1101</v>
      </c>
      <c r="AL36" s="817"/>
      <c r="AM36" s="817"/>
      <c r="AN36" s="817"/>
      <c r="AO36" s="817"/>
      <c r="AP36" s="817">
        <v>6480</v>
      </c>
      <c r="AQ36" s="817"/>
      <c r="AR36" s="817"/>
      <c r="AS36" s="817"/>
      <c r="AT36" s="817"/>
      <c r="AU36" s="817">
        <v>674</v>
      </c>
      <c r="AV36" s="817"/>
      <c r="AW36" s="817"/>
      <c r="AX36" s="817"/>
      <c r="AY36" s="817"/>
      <c r="AZ36" s="818">
        <v>0</v>
      </c>
      <c r="BA36" s="818"/>
      <c r="BB36" s="818"/>
      <c r="BC36" s="818"/>
      <c r="BD36" s="818"/>
      <c r="BE36" s="819" t="s">
        <v>399</v>
      </c>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5">
        <v>10</v>
      </c>
      <c r="B37" s="767" t="s">
        <v>404</v>
      </c>
      <c r="C37" s="768"/>
      <c r="D37" s="768"/>
      <c r="E37" s="768"/>
      <c r="F37" s="768"/>
      <c r="G37" s="768"/>
      <c r="H37" s="768"/>
      <c r="I37" s="768"/>
      <c r="J37" s="768"/>
      <c r="K37" s="768"/>
      <c r="L37" s="768"/>
      <c r="M37" s="768"/>
      <c r="N37" s="768"/>
      <c r="O37" s="768"/>
      <c r="P37" s="769"/>
      <c r="Q37" s="770">
        <v>1474</v>
      </c>
      <c r="R37" s="771"/>
      <c r="S37" s="771"/>
      <c r="T37" s="771"/>
      <c r="U37" s="771"/>
      <c r="V37" s="771">
        <v>1474</v>
      </c>
      <c r="W37" s="771"/>
      <c r="X37" s="771"/>
      <c r="Y37" s="771"/>
      <c r="Z37" s="771"/>
      <c r="AA37" s="771">
        <v>0</v>
      </c>
      <c r="AB37" s="771"/>
      <c r="AC37" s="771"/>
      <c r="AD37" s="771"/>
      <c r="AE37" s="772"/>
      <c r="AF37" s="773" t="s">
        <v>122</v>
      </c>
      <c r="AG37" s="774"/>
      <c r="AH37" s="774"/>
      <c r="AI37" s="774"/>
      <c r="AJ37" s="775"/>
      <c r="AK37" s="821">
        <v>219</v>
      </c>
      <c r="AL37" s="817"/>
      <c r="AM37" s="817"/>
      <c r="AN37" s="817"/>
      <c r="AO37" s="817"/>
      <c r="AP37" s="817">
        <v>4206</v>
      </c>
      <c r="AQ37" s="817"/>
      <c r="AR37" s="817"/>
      <c r="AS37" s="817"/>
      <c r="AT37" s="817"/>
      <c r="AU37" s="817">
        <v>4206</v>
      </c>
      <c r="AV37" s="817"/>
      <c r="AW37" s="817"/>
      <c r="AX37" s="817"/>
      <c r="AY37" s="817"/>
      <c r="AZ37" s="818">
        <v>0</v>
      </c>
      <c r="BA37" s="818"/>
      <c r="BB37" s="818"/>
      <c r="BC37" s="818"/>
      <c r="BD37" s="818"/>
      <c r="BE37" s="819" t="s">
        <v>405</v>
      </c>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5">
        <v>11</v>
      </c>
      <c r="B38" s="767" t="s">
        <v>406</v>
      </c>
      <c r="C38" s="768"/>
      <c r="D38" s="768"/>
      <c r="E38" s="768"/>
      <c r="F38" s="768"/>
      <c r="G38" s="768"/>
      <c r="H38" s="768"/>
      <c r="I38" s="768"/>
      <c r="J38" s="768"/>
      <c r="K38" s="768"/>
      <c r="L38" s="768"/>
      <c r="M38" s="768"/>
      <c r="N38" s="768"/>
      <c r="O38" s="768"/>
      <c r="P38" s="769"/>
      <c r="Q38" s="770">
        <v>8675</v>
      </c>
      <c r="R38" s="771"/>
      <c r="S38" s="771"/>
      <c r="T38" s="771"/>
      <c r="U38" s="771"/>
      <c r="V38" s="771">
        <v>6130</v>
      </c>
      <c r="W38" s="771"/>
      <c r="X38" s="771"/>
      <c r="Y38" s="771"/>
      <c r="Z38" s="771"/>
      <c r="AA38" s="771">
        <v>2545</v>
      </c>
      <c r="AB38" s="771"/>
      <c r="AC38" s="771"/>
      <c r="AD38" s="771"/>
      <c r="AE38" s="772"/>
      <c r="AF38" s="773">
        <v>2049</v>
      </c>
      <c r="AG38" s="774"/>
      <c r="AH38" s="774"/>
      <c r="AI38" s="774"/>
      <c r="AJ38" s="775"/>
      <c r="AK38" s="821">
        <v>0</v>
      </c>
      <c r="AL38" s="817"/>
      <c r="AM38" s="817"/>
      <c r="AN38" s="817"/>
      <c r="AO38" s="817"/>
      <c r="AP38" s="817">
        <v>5579</v>
      </c>
      <c r="AQ38" s="817"/>
      <c r="AR38" s="817"/>
      <c r="AS38" s="817"/>
      <c r="AT38" s="817"/>
      <c r="AU38" s="817">
        <v>0</v>
      </c>
      <c r="AV38" s="817"/>
      <c r="AW38" s="817"/>
      <c r="AX38" s="817"/>
      <c r="AY38" s="817"/>
      <c r="AZ38" s="818">
        <v>0</v>
      </c>
      <c r="BA38" s="818"/>
      <c r="BB38" s="818"/>
      <c r="BC38" s="818"/>
      <c r="BD38" s="818"/>
      <c r="BE38" s="819" t="s">
        <v>405</v>
      </c>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5">
        <v>12</v>
      </c>
      <c r="B39" s="767" t="s">
        <v>407</v>
      </c>
      <c r="C39" s="768"/>
      <c r="D39" s="768"/>
      <c r="E39" s="768"/>
      <c r="F39" s="768"/>
      <c r="G39" s="768"/>
      <c r="H39" s="768"/>
      <c r="I39" s="768"/>
      <c r="J39" s="768"/>
      <c r="K39" s="768"/>
      <c r="L39" s="768"/>
      <c r="M39" s="768"/>
      <c r="N39" s="768"/>
      <c r="O39" s="768"/>
      <c r="P39" s="769"/>
      <c r="Q39" s="770">
        <v>506</v>
      </c>
      <c r="R39" s="771"/>
      <c r="S39" s="771"/>
      <c r="T39" s="771"/>
      <c r="U39" s="771"/>
      <c r="V39" s="771">
        <v>459</v>
      </c>
      <c r="W39" s="771"/>
      <c r="X39" s="771"/>
      <c r="Y39" s="771"/>
      <c r="Z39" s="771"/>
      <c r="AA39" s="771">
        <v>47</v>
      </c>
      <c r="AB39" s="771"/>
      <c r="AC39" s="771"/>
      <c r="AD39" s="771"/>
      <c r="AE39" s="772"/>
      <c r="AF39" s="773">
        <v>46</v>
      </c>
      <c r="AG39" s="774"/>
      <c r="AH39" s="774"/>
      <c r="AI39" s="774"/>
      <c r="AJ39" s="775"/>
      <c r="AK39" s="821">
        <v>0</v>
      </c>
      <c r="AL39" s="817"/>
      <c r="AM39" s="817"/>
      <c r="AN39" s="817"/>
      <c r="AO39" s="817"/>
      <c r="AP39" s="817">
        <v>366</v>
      </c>
      <c r="AQ39" s="817"/>
      <c r="AR39" s="817"/>
      <c r="AS39" s="817"/>
      <c r="AT39" s="817"/>
      <c r="AU39" s="817">
        <v>0</v>
      </c>
      <c r="AV39" s="817"/>
      <c r="AW39" s="817"/>
      <c r="AX39" s="817"/>
      <c r="AY39" s="817"/>
      <c r="AZ39" s="818">
        <v>0</v>
      </c>
      <c r="BA39" s="818"/>
      <c r="BB39" s="818"/>
      <c r="BC39" s="818"/>
      <c r="BD39" s="818"/>
      <c r="BE39" s="819" t="s">
        <v>405</v>
      </c>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408</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3" t="s">
        <v>382</v>
      </c>
      <c r="B63" s="776" t="s">
        <v>409</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43799</v>
      </c>
      <c r="AG63" s="831"/>
      <c r="AH63" s="831"/>
      <c r="AI63" s="831"/>
      <c r="AJ63" s="832"/>
      <c r="AK63" s="833"/>
      <c r="AL63" s="828"/>
      <c r="AM63" s="828"/>
      <c r="AN63" s="828"/>
      <c r="AO63" s="828"/>
      <c r="AP63" s="831">
        <f>SUM(AP28:AT62)</f>
        <v>415935</v>
      </c>
      <c r="AQ63" s="831"/>
      <c r="AR63" s="831"/>
      <c r="AS63" s="831"/>
      <c r="AT63" s="831"/>
      <c r="AU63" s="831">
        <f>SUM(AU28:AY62)</f>
        <v>145333</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410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411</v>
      </c>
      <c r="B66" s="715"/>
      <c r="C66" s="715"/>
      <c r="D66" s="715"/>
      <c r="E66" s="715"/>
      <c r="F66" s="715"/>
      <c r="G66" s="715"/>
      <c r="H66" s="715"/>
      <c r="I66" s="715"/>
      <c r="J66" s="715"/>
      <c r="K66" s="715"/>
      <c r="L66" s="715"/>
      <c r="M66" s="715"/>
      <c r="N66" s="715"/>
      <c r="O66" s="715"/>
      <c r="P66" s="716"/>
      <c r="Q66" s="720" t="s">
        <v>386</v>
      </c>
      <c r="R66" s="721"/>
      <c r="S66" s="721"/>
      <c r="T66" s="721"/>
      <c r="U66" s="722"/>
      <c r="V66" s="720" t="s">
        <v>387</v>
      </c>
      <c r="W66" s="721"/>
      <c r="X66" s="721"/>
      <c r="Y66" s="721"/>
      <c r="Z66" s="722"/>
      <c r="AA66" s="720" t="s">
        <v>388</v>
      </c>
      <c r="AB66" s="721"/>
      <c r="AC66" s="721"/>
      <c r="AD66" s="721"/>
      <c r="AE66" s="722"/>
      <c r="AF66" s="841" t="s">
        <v>389</v>
      </c>
      <c r="AG66" s="802"/>
      <c r="AH66" s="802"/>
      <c r="AI66" s="802"/>
      <c r="AJ66" s="842"/>
      <c r="AK66" s="720" t="s">
        <v>390</v>
      </c>
      <c r="AL66" s="715"/>
      <c r="AM66" s="715"/>
      <c r="AN66" s="715"/>
      <c r="AO66" s="716"/>
      <c r="AP66" s="720" t="s">
        <v>391</v>
      </c>
      <c r="AQ66" s="721"/>
      <c r="AR66" s="721"/>
      <c r="AS66" s="721"/>
      <c r="AT66" s="722"/>
      <c r="AU66" s="720" t="s">
        <v>412</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9">
        <v>1</v>
      </c>
      <c r="B68" s="856" t="s">
        <v>561</v>
      </c>
      <c r="C68" s="857"/>
      <c r="D68" s="857"/>
      <c r="E68" s="857"/>
      <c r="F68" s="857"/>
      <c r="G68" s="857"/>
      <c r="H68" s="857"/>
      <c r="I68" s="857"/>
      <c r="J68" s="857"/>
      <c r="K68" s="857"/>
      <c r="L68" s="857"/>
      <c r="M68" s="857"/>
      <c r="N68" s="857"/>
      <c r="O68" s="857"/>
      <c r="P68" s="858"/>
      <c r="Q68" s="859">
        <v>116377</v>
      </c>
      <c r="R68" s="853"/>
      <c r="S68" s="853"/>
      <c r="T68" s="853"/>
      <c r="U68" s="853"/>
      <c r="V68" s="853">
        <v>114097</v>
      </c>
      <c r="W68" s="853"/>
      <c r="X68" s="853"/>
      <c r="Y68" s="853"/>
      <c r="Z68" s="853"/>
      <c r="AA68" s="853">
        <v>2280</v>
      </c>
      <c r="AB68" s="853"/>
      <c r="AC68" s="853"/>
      <c r="AD68" s="853"/>
      <c r="AE68" s="853"/>
      <c r="AF68" s="853">
        <v>2083</v>
      </c>
      <c r="AG68" s="853"/>
      <c r="AH68" s="853"/>
      <c r="AI68" s="853"/>
      <c r="AJ68" s="853"/>
      <c r="AK68" s="853">
        <v>0</v>
      </c>
      <c r="AL68" s="853"/>
      <c r="AM68" s="853"/>
      <c r="AN68" s="853"/>
      <c r="AO68" s="853"/>
      <c r="AP68" s="853">
        <v>0</v>
      </c>
      <c r="AQ68" s="853"/>
      <c r="AR68" s="853"/>
      <c r="AS68" s="853"/>
      <c r="AT68" s="853"/>
      <c r="AU68" s="853">
        <v>0</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1">
        <v>2</v>
      </c>
      <c r="B69" s="860" t="s">
        <v>562</v>
      </c>
      <c r="C69" s="861"/>
      <c r="D69" s="861"/>
      <c r="E69" s="861"/>
      <c r="F69" s="861"/>
      <c r="G69" s="861"/>
      <c r="H69" s="861"/>
      <c r="I69" s="861"/>
      <c r="J69" s="861"/>
      <c r="K69" s="861"/>
      <c r="L69" s="861"/>
      <c r="M69" s="861"/>
      <c r="N69" s="861"/>
      <c r="O69" s="861"/>
      <c r="P69" s="862"/>
      <c r="Q69" s="863">
        <v>42344</v>
      </c>
      <c r="R69" s="817"/>
      <c r="S69" s="817"/>
      <c r="T69" s="817"/>
      <c r="U69" s="817"/>
      <c r="V69" s="817">
        <v>36084</v>
      </c>
      <c r="W69" s="817"/>
      <c r="X69" s="817"/>
      <c r="Y69" s="817"/>
      <c r="Z69" s="817"/>
      <c r="AA69" s="817">
        <v>6260</v>
      </c>
      <c r="AB69" s="817"/>
      <c r="AC69" s="817"/>
      <c r="AD69" s="817"/>
      <c r="AE69" s="817"/>
      <c r="AF69" s="817">
        <v>18485</v>
      </c>
      <c r="AG69" s="817"/>
      <c r="AH69" s="817"/>
      <c r="AI69" s="817"/>
      <c r="AJ69" s="817"/>
      <c r="AK69" s="817">
        <v>0</v>
      </c>
      <c r="AL69" s="817"/>
      <c r="AM69" s="817"/>
      <c r="AN69" s="817"/>
      <c r="AO69" s="817"/>
      <c r="AP69" s="817">
        <v>49691</v>
      </c>
      <c r="AQ69" s="817"/>
      <c r="AR69" s="817"/>
      <c r="AS69" s="817"/>
      <c r="AT69" s="817"/>
      <c r="AU69" s="817">
        <v>0</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1">
        <v>3</v>
      </c>
      <c r="B70" s="860" t="s">
        <v>563</v>
      </c>
      <c r="C70" s="861"/>
      <c r="D70" s="861"/>
      <c r="E70" s="861"/>
      <c r="F70" s="861"/>
      <c r="G70" s="861"/>
      <c r="H70" s="861"/>
      <c r="I70" s="861"/>
      <c r="J70" s="861"/>
      <c r="K70" s="861"/>
      <c r="L70" s="861"/>
      <c r="M70" s="861"/>
      <c r="N70" s="861"/>
      <c r="O70" s="861"/>
      <c r="P70" s="862"/>
      <c r="Q70" s="863">
        <v>5236</v>
      </c>
      <c r="R70" s="817"/>
      <c r="S70" s="817"/>
      <c r="T70" s="817"/>
      <c r="U70" s="817"/>
      <c r="V70" s="817">
        <v>4899</v>
      </c>
      <c r="W70" s="817"/>
      <c r="X70" s="817"/>
      <c r="Y70" s="817"/>
      <c r="Z70" s="817"/>
      <c r="AA70" s="817">
        <v>337</v>
      </c>
      <c r="AB70" s="817"/>
      <c r="AC70" s="817"/>
      <c r="AD70" s="817"/>
      <c r="AE70" s="817"/>
      <c r="AF70" s="817">
        <v>337</v>
      </c>
      <c r="AG70" s="817"/>
      <c r="AH70" s="817"/>
      <c r="AI70" s="817"/>
      <c r="AJ70" s="817"/>
      <c r="AK70" s="817">
        <v>0</v>
      </c>
      <c r="AL70" s="817"/>
      <c r="AM70" s="817"/>
      <c r="AN70" s="817"/>
      <c r="AO70" s="817"/>
      <c r="AP70" s="817">
        <v>0</v>
      </c>
      <c r="AQ70" s="817"/>
      <c r="AR70" s="817"/>
      <c r="AS70" s="817"/>
      <c r="AT70" s="817"/>
      <c r="AU70" s="817">
        <v>0</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1">
        <v>4</v>
      </c>
      <c r="B71" s="860" t="s">
        <v>564</v>
      </c>
      <c r="C71" s="861"/>
      <c r="D71" s="861"/>
      <c r="E71" s="861"/>
      <c r="F71" s="861"/>
      <c r="G71" s="861"/>
      <c r="H71" s="861"/>
      <c r="I71" s="861"/>
      <c r="J71" s="861"/>
      <c r="K71" s="861"/>
      <c r="L71" s="861"/>
      <c r="M71" s="861"/>
      <c r="N71" s="861"/>
      <c r="O71" s="861"/>
      <c r="P71" s="862"/>
      <c r="Q71" s="863">
        <v>1148479</v>
      </c>
      <c r="R71" s="817"/>
      <c r="S71" s="817"/>
      <c r="T71" s="817"/>
      <c r="U71" s="817"/>
      <c r="V71" s="817">
        <v>1132469</v>
      </c>
      <c r="W71" s="817"/>
      <c r="X71" s="817"/>
      <c r="Y71" s="817"/>
      <c r="Z71" s="817"/>
      <c r="AA71" s="817">
        <v>16010</v>
      </c>
      <c r="AB71" s="817"/>
      <c r="AC71" s="817"/>
      <c r="AD71" s="817"/>
      <c r="AE71" s="817"/>
      <c r="AF71" s="817">
        <v>16010</v>
      </c>
      <c r="AG71" s="817"/>
      <c r="AH71" s="817"/>
      <c r="AI71" s="817"/>
      <c r="AJ71" s="817"/>
      <c r="AK71" s="817">
        <v>0</v>
      </c>
      <c r="AL71" s="817"/>
      <c r="AM71" s="817"/>
      <c r="AN71" s="817"/>
      <c r="AO71" s="817"/>
      <c r="AP71" s="817">
        <v>0</v>
      </c>
      <c r="AQ71" s="817"/>
      <c r="AR71" s="817"/>
      <c r="AS71" s="817"/>
      <c r="AT71" s="817"/>
      <c r="AU71" s="817">
        <v>0</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1">
        <v>5</v>
      </c>
      <c r="B72" s="860"/>
      <c r="C72" s="861"/>
      <c r="D72" s="861"/>
      <c r="E72" s="861"/>
      <c r="F72" s="861"/>
      <c r="G72" s="861"/>
      <c r="H72" s="861"/>
      <c r="I72" s="861"/>
      <c r="J72" s="861"/>
      <c r="K72" s="861"/>
      <c r="L72" s="861"/>
      <c r="M72" s="861"/>
      <c r="N72" s="861"/>
      <c r="O72" s="861"/>
      <c r="P72" s="862"/>
      <c r="Q72" s="863"/>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1">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1">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3" t="s">
        <v>382</v>
      </c>
      <c r="B88" s="776" t="s">
        <v>413</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f>SUM(AF68:AJ87)</f>
        <v>36915</v>
      </c>
      <c r="AG88" s="831"/>
      <c r="AH88" s="831"/>
      <c r="AI88" s="831"/>
      <c r="AJ88" s="831"/>
      <c r="AK88" s="828"/>
      <c r="AL88" s="828"/>
      <c r="AM88" s="828"/>
      <c r="AN88" s="828"/>
      <c r="AO88" s="828"/>
      <c r="AP88" s="831">
        <f>SUM(AP68:AT87)</f>
        <v>49691</v>
      </c>
      <c r="AQ88" s="831"/>
      <c r="AR88" s="831"/>
      <c r="AS88" s="831"/>
      <c r="AT88" s="831"/>
      <c r="AU88" s="831">
        <f>SUM(AU68:AY87)</f>
        <v>0</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382</v>
      </c>
      <c r="BR102" s="776" t="s">
        <v>414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f>SUM(CR7:CV88)</f>
        <v>5634</v>
      </c>
      <c r="CS102" s="839"/>
      <c r="CT102" s="839"/>
      <c r="CU102" s="839"/>
      <c r="CV102" s="878"/>
      <c r="CW102" s="877">
        <f t="shared" ref="CW102" si="0">SUM(CW7:DA88)</f>
        <v>1300</v>
      </c>
      <c r="CX102" s="839"/>
      <c r="CY102" s="839"/>
      <c r="CZ102" s="839"/>
      <c r="DA102" s="878"/>
      <c r="DB102" s="877">
        <f t="shared" ref="DB102" si="1">SUM(DB7:DF88)</f>
        <v>14411</v>
      </c>
      <c r="DC102" s="839"/>
      <c r="DD102" s="839"/>
      <c r="DE102" s="839"/>
      <c r="DF102" s="878"/>
      <c r="DG102" s="877">
        <f t="shared" ref="DG102" si="2">SUM(DG7:DK88)</f>
        <v>0</v>
      </c>
      <c r="DH102" s="839"/>
      <c r="DI102" s="839"/>
      <c r="DJ102" s="839"/>
      <c r="DK102" s="878"/>
      <c r="DL102" s="877">
        <f t="shared" ref="DL102" si="3">SUM(DL7:DP88)</f>
        <v>5000</v>
      </c>
      <c r="DM102" s="839"/>
      <c r="DN102" s="839"/>
      <c r="DO102" s="839"/>
      <c r="DP102" s="878"/>
      <c r="DQ102" s="877">
        <f t="shared" ref="DQ102" si="4">SUM(DQ7:DU88)</f>
        <v>0</v>
      </c>
      <c r="DR102" s="839"/>
      <c r="DS102" s="839"/>
      <c r="DT102" s="839"/>
      <c r="DU102" s="878"/>
      <c r="DV102" s="776"/>
      <c r="DW102" s="777"/>
      <c r="DX102" s="777"/>
      <c r="DY102" s="777"/>
      <c r="DZ102" s="901"/>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415</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416</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417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419</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420</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421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422</v>
      </c>
      <c r="AB109" s="880"/>
      <c r="AC109" s="880"/>
      <c r="AD109" s="880"/>
      <c r="AE109" s="881"/>
      <c r="AF109" s="879" t="s">
        <v>423</v>
      </c>
      <c r="AG109" s="880"/>
      <c r="AH109" s="880"/>
      <c r="AI109" s="880"/>
      <c r="AJ109" s="881"/>
      <c r="AK109" s="879" t="s">
        <v>294</v>
      </c>
      <c r="AL109" s="880"/>
      <c r="AM109" s="880"/>
      <c r="AN109" s="880"/>
      <c r="AO109" s="881"/>
      <c r="AP109" s="879" t="s">
        <v>424</v>
      </c>
      <c r="AQ109" s="880"/>
      <c r="AR109" s="880"/>
      <c r="AS109" s="880"/>
      <c r="AT109" s="882"/>
      <c r="AU109" s="899" t="s">
        <v>421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422</v>
      </c>
      <c r="BR109" s="880"/>
      <c r="BS109" s="880"/>
      <c r="BT109" s="880"/>
      <c r="BU109" s="881"/>
      <c r="BV109" s="879" t="s">
        <v>423</v>
      </c>
      <c r="BW109" s="880"/>
      <c r="BX109" s="880"/>
      <c r="BY109" s="880"/>
      <c r="BZ109" s="881"/>
      <c r="CA109" s="879" t="s">
        <v>294</v>
      </c>
      <c r="CB109" s="880"/>
      <c r="CC109" s="880"/>
      <c r="CD109" s="880"/>
      <c r="CE109" s="881"/>
      <c r="CF109" s="900" t="s">
        <v>424</v>
      </c>
      <c r="CG109" s="900"/>
      <c r="CH109" s="900"/>
      <c r="CI109" s="900"/>
      <c r="CJ109" s="900"/>
      <c r="CK109" s="879" t="s">
        <v>425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422</v>
      </c>
      <c r="DH109" s="880"/>
      <c r="DI109" s="880"/>
      <c r="DJ109" s="880"/>
      <c r="DK109" s="881"/>
      <c r="DL109" s="879" t="s">
        <v>423</v>
      </c>
      <c r="DM109" s="880"/>
      <c r="DN109" s="880"/>
      <c r="DO109" s="880"/>
      <c r="DP109" s="881"/>
      <c r="DQ109" s="879" t="s">
        <v>294</v>
      </c>
      <c r="DR109" s="880"/>
      <c r="DS109" s="880"/>
      <c r="DT109" s="880"/>
      <c r="DU109" s="881"/>
      <c r="DV109" s="879" t="s">
        <v>424</v>
      </c>
      <c r="DW109" s="880"/>
      <c r="DX109" s="880"/>
      <c r="DY109" s="880"/>
      <c r="DZ109" s="882"/>
    </row>
    <row r="110" spans="1:131" s="212" customFormat="1" ht="26.25" customHeight="1" x14ac:dyDescent="0.2">
      <c r="A110" s="883" t="s">
        <v>426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25251368</v>
      </c>
      <c r="AB110" s="887"/>
      <c r="AC110" s="887"/>
      <c r="AD110" s="887"/>
      <c r="AE110" s="888"/>
      <c r="AF110" s="889">
        <v>26264154</v>
      </c>
      <c r="AG110" s="887"/>
      <c r="AH110" s="887"/>
      <c r="AI110" s="887"/>
      <c r="AJ110" s="888"/>
      <c r="AK110" s="889">
        <v>24338589</v>
      </c>
      <c r="AL110" s="887"/>
      <c r="AM110" s="887"/>
      <c r="AN110" s="887"/>
      <c r="AO110" s="888"/>
      <c r="AP110" s="890">
        <v>6.3</v>
      </c>
      <c r="AQ110" s="891"/>
      <c r="AR110" s="891"/>
      <c r="AS110" s="891"/>
      <c r="AT110" s="892"/>
      <c r="AU110" s="893" t="s">
        <v>69</v>
      </c>
      <c r="AV110" s="894"/>
      <c r="AW110" s="894"/>
      <c r="AX110" s="894"/>
      <c r="AY110" s="894"/>
      <c r="AZ110" s="916" t="s">
        <v>427</v>
      </c>
      <c r="BA110" s="884"/>
      <c r="BB110" s="884"/>
      <c r="BC110" s="884"/>
      <c r="BD110" s="884"/>
      <c r="BE110" s="884"/>
      <c r="BF110" s="884"/>
      <c r="BG110" s="884"/>
      <c r="BH110" s="884"/>
      <c r="BI110" s="884"/>
      <c r="BJ110" s="884"/>
      <c r="BK110" s="884"/>
      <c r="BL110" s="884"/>
      <c r="BM110" s="884"/>
      <c r="BN110" s="884"/>
      <c r="BO110" s="884"/>
      <c r="BP110" s="885"/>
      <c r="BQ110" s="917">
        <v>1060051770</v>
      </c>
      <c r="BR110" s="918"/>
      <c r="BS110" s="918"/>
      <c r="BT110" s="918"/>
      <c r="BU110" s="918"/>
      <c r="BV110" s="918">
        <v>1095168703</v>
      </c>
      <c r="BW110" s="918"/>
      <c r="BX110" s="918"/>
      <c r="BY110" s="918"/>
      <c r="BZ110" s="918"/>
      <c r="CA110" s="918">
        <v>1105720369</v>
      </c>
      <c r="CB110" s="918"/>
      <c r="CC110" s="918"/>
      <c r="CD110" s="918"/>
      <c r="CE110" s="918"/>
      <c r="CF110" s="931">
        <v>285.3</v>
      </c>
      <c r="CG110" s="932"/>
      <c r="CH110" s="932"/>
      <c r="CI110" s="932"/>
      <c r="CJ110" s="932"/>
      <c r="CK110" s="933" t="s">
        <v>428</v>
      </c>
      <c r="CL110" s="934"/>
      <c r="CM110" s="916" t="s">
        <v>429</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v>5668466</v>
      </c>
      <c r="DH110" s="918"/>
      <c r="DI110" s="918"/>
      <c r="DJ110" s="918"/>
      <c r="DK110" s="918"/>
      <c r="DL110" s="918">
        <v>5058401</v>
      </c>
      <c r="DM110" s="918"/>
      <c r="DN110" s="918"/>
      <c r="DO110" s="918"/>
      <c r="DP110" s="918"/>
      <c r="DQ110" s="918">
        <v>4443494</v>
      </c>
      <c r="DR110" s="918"/>
      <c r="DS110" s="918"/>
      <c r="DT110" s="918"/>
      <c r="DU110" s="918"/>
      <c r="DV110" s="919">
        <v>1.1000000000000001</v>
      </c>
      <c r="DW110" s="919"/>
      <c r="DX110" s="919"/>
      <c r="DY110" s="919"/>
      <c r="DZ110" s="920"/>
    </row>
    <row r="111" spans="1:131" s="212" customFormat="1" ht="26.25" customHeight="1" x14ac:dyDescent="0.2">
      <c r="A111" s="921" t="s">
        <v>430</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v>4641344</v>
      </c>
      <c r="AB111" s="925"/>
      <c r="AC111" s="925"/>
      <c r="AD111" s="925"/>
      <c r="AE111" s="926"/>
      <c r="AF111" s="927">
        <v>4028505</v>
      </c>
      <c r="AG111" s="925"/>
      <c r="AH111" s="925"/>
      <c r="AI111" s="925"/>
      <c r="AJ111" s="926"/>
      <c r="AK111" s="927">
        <v>5161222</v>
      </c>
      <c r="AL111" s="925"/>
      <c r="AM111" s="925"/>
      <c r="AN111" s="925"/>
      <c r="AO111" s="926"/>
      <c r="AP111" s="928">
        <v>1.3</v>
      </c>
      <c r="AQ111" s="929"/>
      <c r="AR111" s="929"/>
      <c r="AS111" s="929"/>
      <c r="AT111" s="930"/>
      <c r="AU111" s="895"/>
      <c r="AV111" s="896"/>
      <c r="AW111" s="896"/>
      <c r="AX111" s="896"/>
      <c r="AY111" s="896"/>
      <c r="AZ111" s="909" t="s">
        <v>431</v>
      </c>
      <c r="BA111" s="910"/>
      <c r="BB111" s="910"/>
      <c r="BC111" s="910"/>
      <c r="BD111" s="910"/>
      <c r="BE111" s="910"/>
      <c r="BF111" s="910"/>
      <c r="BG111" s="910"/>
      <c r="BH111" s="910"/>
      <c r="BI111" s="910"/>
      <c r="BJ111" s="910"/>
      <c r="BK111" s="910"/>
      <c r="BL111" s="910"/>
      <c r="BM111" s="910"/>
      <c r="BN111" s="910"/>
      <c r="BO111" s="910"/>
      <c r="BP111" s="911"/>
      <c r="BQ111" s="912">
        <v>16142961</v>
      </c>
      <c r="BR111" s="913"/>
      <c r="BS111" s="913"/>
      <c r="BT111" s="913"/>
      <c r="BU111" s="913"/>
      <c r="BV111" s="913">
        <v>13647359</v>
      </c>
      <c r="BW111" s="913"/>
      <c r="BX111" s="913"/>
      <c r="BY111" s="913"/>
      <c r="BZ111" s="913"/>
      <c r="CA111" s="913">
        <v>11601270</v>
      </c>
      <c r="CB111" s="913"/>
      <c r="CC111" s="913"/>
      <c r="CD111" s="913"/>
      <c r="CE111" s="913"/>
      <c r="CF111" s="907">
        <v>3</v>
      </c>
      <c r="CG111" s="908"/>
      <c r="CH111" s="908"/>
      <c r="CI111" s="908"/>
      <c r="CJ111" s="908"/>
      <c r="CK111" s="935"/>
      <c r="CL111" s="936"/>
      <c r="CM111" s="909" t="s">
        <v>432</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v>1756815</v>
      </c>
      <c r="DH111" s="913"/>
      <c r="DI111" s="913"/>
      <c r="DJ111" s="913"/>
      <c r="DK111" s="913"/>
      <c r="DL111" s="913">
        <v>1330928</v>
      </c>
      <c r="DM111" s="913"/>
      <c r="DN111" s="913"/>
      <c r="DO111" s="913"/>
      <c r="DP111" s="913"/>
      <c r="DQ111" s="913">
        <v>1072379</v>
      </c>
      <c r="DR111" s="913"/>
      <c r="DS111" s="913"/>
      <c r="DT111" s="913"/>
      <c r="DU111" s="913"/>
      <c r="DV111" s="914">
        <v>0.3</v>
      </c>
      <c r="DW111" s="914"/>
      <c r="DX111" s="914"/>
      <c r="DY111" s="914"/>
      <c r="DZ111" s="915"/>
    </row>
    <row r="112" spans="1:131" s="212" customFormat="1" ht="26.25" customHeight="1" x14ac:dyDescent="0.2">
      <c r="A112" s="939" t="s">
        <v>433</v>
      </c>
      <c r="B112" s="940"/>
      <c r="C112" s="910" t="s">
        <v>434</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v>43641126</v>
      </c>
      <c r="AB112" s="946"/>
      <c r="AC112" s="946"/>
      <c r="AD112" s="946"/>
      <c r="AE112" s="947"/>
      <c r="AF112" s="948">
        <v>43839512</v>
      </c>
      <c r="AG112" s="946"/>
      <c r="AH112" s="946"/>
      <c r="AI112" s="946"/>
      <c r="AJ112" s="947"/>
      <c r="AK112" s="948">
        <v>46238945</v>
      </c>
      <c r="AL112" s="946"/>
      <c r="AM112" s="946"/>
      <c r="AN112" s="946"/>
      <c r="AO112" s="947"/>
      <c r="AP112" s="949">
        <v>11.9</v>
      </c>
      <c r="AQ112" s="950"/>
      <c r="AR112" s="950"/>
      <c r="AS112" s="950"/>
      <c r="AT112" s="951"/>
      <c r="AU112" s="895"/>
      <c r="AV112" s="896"/>
      <c r="AW112" s="896"/>
      <c r="AX112" s="896"/>
      <c r="AY112" s="896"/>
      <c r="AZ112" s="909" t="s">
        <v>435</v>
      </c>
      <c r="BA112" s="910"/>
      <c r="BB112" s="910"/>
      <c r="BC112" s="910"/>
      <c r="BD112" s="910"/>
      <c r="BE112" s="910"/>
      <c r="BF112" s="910"/>
      <c r="BG112" s="910"/>
      <c r="BH112" s="910"/>
      <c r="BI112" s="910"/>
      <c r="BJ112" s="910"/>
      <c r="BK112" s="910"/>
      <c r="BL112" s="910"/>
      <c r="BM112" s="910"/>
      <c r="BN112" s="910"/>
      <c r="BO112" s="910"/>
      <c r="BP112" s="911"/>
      <c r="BQ112" s="912">
        <v>143728095</v>
      </c>
      <c r="BR112" s="913"/>
      <c r="BS112" s="913"/>
      <c r="BT112" s="913"/>
      <c r="BU112" s="913"/>
      <c r="BV112" s="913">
        <v>140987550</v>
      </c>
      <c r="BW112" s="913"/>
      <c r="BX112" s="913"/>
      <c r="BY112" s="913"/>
      <c r="BZ112" s="913"/>
      <c r="CA112" s="913">
        <v>145332873</v>
      </c>
      <c r="CB112" s="913"/>
      <c r="CC112" s="913"/>
      <c r="CD112" s="913"/>
      <c r="CE112" s="913"/>
      <c r="CF112" s="907">
        <v>37.5</v>
      </c>
      <c r="CG112" s="908"/>
      <c r="CH112" s="908"/>
      <c r="CI112" s="908"/>
      <c r="CJ112" s="908"/>
      <c r="CK112" s="935"/>
      <c r="CL112" s="936"/>
      <c r="CM112" s="909" t="s">
        <v>436</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437</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11982023</v>
      </c>
      <c r="AB113" s="925"/>
      <c r="AC113" s="925"/>
      <c r="AD113" s="925"/>
      <c r="AE113" s="926"/>
      <c r="AF113" s="927">
        <v>12353960</v>
      </c>
      <c r="AG113" s="925"/>
      <c r="AH113" s="925"/>
      <c r="AI113" s="925"/>
      <c r="AJ113" s="926"/>
      <c r="AK113" s="927">
        <v>12251657</v>
      </c>
      <c r="AL113" s="925"/>
      <c r="AM113" s="925"/>
      <c r="AN113" s="925"/>
      <c r="AO113" s="926"/>
      <c r="AP113" s="928">
        <v>3.2</v>
      </c>
      <c r="AQ113" s="929"/>
      <c r="AR113" s="929"/>
      <c r="AS113" s="929"/>
      <c r="AT113" s="930"/>
      <c r="AU113" s="895"/>
      <c r="AV113" s="896"/>
      <c r="AW113" s="896"/>
      <c r="AX113" s="896"/>
      <c r="AY113" s="896"/>
      <c r="AZ113" s="909" t="s">
        <v>438</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439</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440</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441</v>
      </c>
      <c r="BA114" s="910"/>
      <c r="BB114" s="910"/>
      <c r="BC114" s="910"/>
      <c r="BD114" s="910"/>
      <c r="BE114" s="910"/>
      <c r="BF114" s="910"/>
      <c r="BG114" s="910"/>
      <c r="BH114" s="910"/>
      <c r="BI114" s="910"/>
      <c r="BJ114" s="910"/>
      <c r="BK114" s="910"/>
      <c r="BL114" s="910"/>
      <c r="BM114" s="910"/>
      <c r="BN114" s="910"/>
      <c r="BO114" s="910"/>
      <c r="BP114" s="911"/>
      <c r="BQ114" s="912">
        <v>100835984</v>
      </c>
      <c r="BR114" s="913"/>
      <c r="BS114" s="913"/>
      <c r="BT114" s="913"/>
      <c r="BU114" s="913"/>
      <c r="BV114" s="913">
        <v>101904134</v>
      </c>
      <c r="BW114" s="913"/>
      <c r="BX114" s="913"/>
      <c r="BY114" s="913"/>
      <c r="BZ114" s="913"/>
      <c r="CA114" s="913">
        <v>103835952</v>
      </c>
      <c r="CB114" s="913"/>
      <c r="CC114" s="913"/>
      <c r="CD114" s="913"/>
      <c r="CE114" s="913"/>
      <c r="CF114" s="907">
        <v>26.8</v>
      </c>
      <c r="CG114" s="908"/>
      <c r="CH114" s="908"/>
      <c r="CI114" s="908"/>
      <c r="CJ114" s="908"/>
      <c r="CK114" s="935"/>
      <c r="CL114" s="936"/>
      <c r="CM114" s="909" t="s">
        <v>442</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443</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1515168</v>
      </c>
      <c r="AB115" s="925"/>
      <c r="AC115" s="925"/>
      <c r="AD115" s="925"/>
      <c r="AE115" s="926"/>
      <c r="AF115" s="927">
        <v>1456181</v>
      </c>
      <c r="AG115" s="925"/>
      <c r="AH115" s="925"/>
      <c r="AI115" s="925"/>
      <c r="AJ115" s="926"/>
      <c r="AK115" s="927">
        <v>1357123</v>
      </c>
      <c r="AL115" s="925"/>
      <c r="AM115" s="925"/>
      <c r="AN115" s="925"/>
      <c r="AO115" s="926"/>
      <c r="AP115" s="928">
        <v>0.4</v>
      </c>
      <c r="AQ115" s="929"/>
      <c r="AR115" s="929"/>
      <c r="AS115" s="929"/>
      <c r="AT115" s="930"/>
      <c r="AU115" s="895"/>
      <c r="AV115" s="896"/>
      <c r="AW115" s="896"/>
      <c r="AX115" s="896"/>
      <c r="AY115" s="896"/>
      <c r="AZ115" s="909" t="s">
        <v>444</v>
      </c>
      <c r="BA115" s="910"/>
      <c r="BB115" s="910"/>
      <c r="BC115" s="910"/>
      <c r="BD115" s="910"/>
      <c r="BE115" s="910"/>
      <c r="BF115" s="910"/>
      <c r="BG115" s="910"/>
      <c r="BH115" s="910"/>
      <c r="BI115" s="910"/>
      <c r="BJ115" s="910"/>
      <c r="BK115" s="910"/>
      <c r="BL115" s="910"/>
      <c r="BM115" s="910"/>
      <c r="BN115" s="910"/>
      <c r="BO115" s="910"/>
      <c r="BP115" s="911"/>
      <c r="BQ115" s="912">
        <v>18074</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445</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5814651</v>
      </c>
      <c r="DH115" s="946"/>
      <c r="DI115" s="946"/>
      <c r="DJ115" s="946"/>
      <c r="DK115" s="947"/>
      <c r="DL115" s="948">
        <v>4505947</v>
      </c>
      <c r="DM115" s="946"/>
      <c r="DN115" s="946"/>
      <c r="DO115" s="946"/>
      <c r="DP115" s="947"/>
      <c r="DQ115" s="948">
        <v>3531096</v>
      </c>
      <c r="DR115" s="946"/>
      <c r="DS115" s="946"/>
      <c r="DT115" s="946"/>
      <c r="DU115" s="947"/>
      <c r="DV115" s="949">
        <v>0.9</v>
      </c>
      <c r="DW115" s="950"/>
      <c r="DX115" s="950"/>
      <c r="DY115" s="950"/>
      <c r="DZ115" s="951"/>
    </row>
    <row r="116" spans="1:130" s="212" customFormat="1" ht="26.25" customHeight="1" x14ac:dyDescent="0.2">
      <c r="A116" s="943"/>
      <c r="B116" s="944"/>
      <c r="C116" s="952" t="s">
        <v>446</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447</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448</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2903029</v>
      </c>
      <c r="DH116" s="946"/>
      <c r="DI116" s="946"/>
      <c r="DJ116" s="946"/>
      <c r="DK116" s="947"/>
      <c r="DL116" s="948">
        <v>2752083</v>
      </c>
      <c r="DM116" s="946"/>
      <c r="DN116" s="946"/>
      <c r="DO116" s="946"/>
      <c r="DP116" s="947"/>
      <c r="DQ116" s="948">
        <v>2554301</v>
      </c>
      <c r="DR116" s="946"/>
      <c r="DS116" s="946"/>
      <c r="DT116" s="946"/>
      <c r="DU116" s="947"/>
      <c r="DV116" s="949">
        <v>0.7</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449</v>
      </c>
      <c r="Z117" s="881"/>
      <c r="AA117" s="965">
        <v>87031029</v>
      </c>
      <c r="AB117" s="966"/>
      <c r="AC117" s="966"/>
      <c r="AD117" s="966"/>
      <c r="AE117" s="967"/>
      <c r="AF117" s="968">
        <v>87942312</v>
      </c>
      <c r="AG117" s="966"/>
      <c r="AH117" s="966"/>
      <c r="AI117" s="966"/>
      <c r="AJ117" s="967"/>
      <c r="AK117" s="968">
        <v>89347536</v>
      </c>
      <c r="AL117" s="966"/>
      <c r="AM117" s="966"/>
      <c r="AN117" s="966"/>
      <c r="AO117" s="967"/>
      <c r="AP117" s="969"/>
      <c r="AQ117" s="970"/>
      <c r="AR117" s="970"/>
      <c r="AS117" s="970"/>
      <c r="AT117" s="971"/>
      <c r="AU117" s="895"/>
      <c r="AV117" s="896"/>
      <c r="AW117" s="896"/>
      <c r="AX117" s="896"/>
      <c r="AY117" s="896"/>
      <c r="AZ117" s="961" t="s">
        <v>450</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451</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425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422</v>
      </c>
      <c r="AB118" s="880"/>
      <c r="AC118" s="880"/>
      <c r="AD118" s="880"/>
      <c r="AE118" s="881"/>
      <c r="AF118" s="879" t="s">
        <v>423</v>
      </c>
      <c r="AG118" s="880"/>
      <c r="AH118" s="880"/>
      <c r="AI118" s="880"/>
      <c r="AJ118" s="881"/>
      <c r="AK118" s="879" t="s">
        <v>294</v>
      </c>
      <c r="AL118" s="880"/>
      <c r="AM118" s="880"/>
      <c r="AN118" s="880"/>
      <c r="AO118" s="881"/>
      <c r="AP118" s="957" t="s">
        <v>424</v>
      </c>
      <c r="AQ118" s="958"/>
      <c r="AR118" s="958"/>
      <c r="AS118" s="958"/>
      <c r="AT118" s="959"/>
      <c r="AU118" s="895"/>
      <c r="AV118" s="896"/>
      <c r="AW118" s="896"/>
      <c r="AX118" s="896"/>
      <c r="AY118" s="896"/>
      <c r="AZ118" s="960" t="s">
        <v>452</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453</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428</v>
      </c>
      <c r="B119" s="934"/>
      <c r="C119" s="916" t="s">
        <v>429</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v>649677</v>
      </c>
      <c r="AB119" s="887"/>
      <c r="AC119" s="887"/>
      <c r="AD119" s="887"/>
      <c r="AE119" s="888"/>
      <c r="AF119" s="889">
        <v>650032</v>
      </c>
      <c r="AG119" s="887"/>
      <c r="AH119" s="887"/>
      <c r="AI119" s="887"/>
      <c r="AJ119" s="888"/>
      <c r="AK119" s="889">
        <v>650391</v>
      </c>
      <c r="AL119" s="887"/>
      <c r="AM119" s="887"/>
      <c r="AN119" s="887"/>
      <c r="AO119" s="888"/>
      <c r="AP119" s="890">
        <v>0.2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454</v>
      </c>
      <c r="BP119" s="992"/>
      <c r="BQ119" s="986">
        <v>1320776884</v>
      </c>
      <c r="BR119" s="987"/>
      <c r="BS119" s="987"/>
      <c r="BT119" s="987"/>
      <c r="BU119" s="987"/>
      <c r="BV119" s="987">
        <v>1351707746</v>
      </c>
      <c r="BW119" s="987"/>
      <c r="BX119" s="987"/>
      <c r="BY119" s="987"/>
      <c r="BZ119" s="987"/>
      <c r="CA119" s="987">
        <v>1366490464</v>
      </c>
      <c r="CB119" s="987"/>
      <c r="CC119" s="987"/>
      <c r="CD119" s="987"/>
      <c r="CE119" s="987"/>
      <c r="CF119" s="988"/>
      <c r="CG119" s="989"/>
      <c r="CH119" s="989"/>
      <c r="CI119" s="989"/>
      <c r="CJ119" s="990"/>
      <c r="CK119" s="937"/>
      <c r="CL119" s="938"/>
      <c r="CM119" s="960" t="s">
        <v>455</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432</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v>277706</v>
      </c>
      <c r="AB120" s="946"/>
      <c r="AC120" s="946"/>
      <c r="AD120" s="946"/>
      <c r="AE120" s="947"/>
      <c r="AF120" s="948">
        <v>277593</v>
      </c>
      <c r="AG120" s="946"/>
      <c r="AH120" s="946"/>
      <c r="AI120" s="946"/>
      <c r="AJ120" s="947"/>
      <c r="AK120" s="948">
        <v>277479</v>
      </c>
      <c r="AL120" s="946"/>
      <c r="AM120" s="946"/>
      <c r="AN120" s="946"/>
      <c r="AO120" s="947"/>
      <c r="AP120" s="949">
        <v>0.1</v>
      </c>
      <c r="AQ120" s="950"/>
      <c r="AR120" s="950"/>
      <c r="AS120" s="950"/>
      <c r="AT120" s="951"/>
      <c r="AU120" s="978" t="s">
        <v>456</v>
      </c>
      <c r="AV120" s="979"/>
      <c r="AW120" s="979"/>
      <c r="AX120" s="979"/>
      <c r="AY120" s="980"/>
      <c r="AZ120" s="916" t="s">
        <v>457</v>
      </c>
      <c r="BA120" s="884"/>
      <c r="BB120" s="884"/>
      <c r="BC120" s="884"/>
      <c r="BD120" s="884"/>
      <c r="BE120" s="884"/>
      <c r="BF120" s="884"/>
      <c r="BG120" s="884"/>
      <c r="BH120" s="884"/>
      <c r="BI120" s="884"/>
      <c r="BJ120" s="884"/>
      <c r="BK120" s="884"/>
      <c r="BL120" s="884"/>
      <c r="BM120" s="884"/>
      <c r="BN120" s="884"/>
      <c r="BO120" s="884"/>
      <c r="BP120" s="885"/>
      <c r="BQ120" s="917">
        <v>260995340</v>
      </c>
      <c r="BR120" s="918"/>
      <c r="BS120" s="918"/>
      <c r="BT120" s="918"/>
      <c r="BU120" s="918"/>
      <c r="BV120" s="918">
        <v>286104272</v>
      </c>
      <c r="BW120" s="918"/>
      <c r="BX120" s="918"/>
      <c r="BY120" s="918"/>
      <c r="BZ120" s="918"/>
      <c r="CA120" s="918">
        <v>308834036</v>
      </c>
      <c r="CB120" s="918"/>
      <c r="CC120" s="918"/>
      <c r="CD120" s="918"/>
      <c r="CE120" s="918"/>
      <c r="CF120" s="931">
        <v>79.7</v>
      </c>
      <c r="CG120" s="932"/>
      <c r="CH120" s="932"/>
      <c r="CI120" s="932"/>
      <c r="CJ120" s="932"/>
      <c r="CK120" s="993" t="s">
        <v>458</v>
      </c>
      <c r="CL120" s="994"/>
      <c r="CM120" s="994"/>
      <c r="CN120" s="994"/>
      <c r="CO120" s="995"/>
      <c r="CP120" s="1001" t="s">
        <v>400</v>
      </c>
      <c r="CQ120" s="1002"/>
      <c r="CR120" s="1002"/>
      <c r="CS120" s="1002"/>
      <c r="CT120" s="1002"/>
      <c r="CU120" s="1002"/>
      <c r="CV120" s="1002"/>
      <c r="CW120" s="1002"/>
      <c r="CX120" s="1002"/>
      <c r="CY120" s="1002"/>
      <c r="CZ120" s="1002"/>
      <c r="DA120" s="1002"/>
      <c r="DB120" s="1002"/>
      <c r="DC120" s="1002"/>
      <c r="DD120" s="1002"/>
      <c r="DE120" s="1002"/>
      <c r="DF120" s="1003"/>
      <c r="DG120" s="917">
        <v>133888358</v>
      </c>
      <c r="DH120" s="918"/>
      <c r="DI120" s="918"/>
      <c r="DJ120" s="918"/>
      <c r="DK120" s="918"/>
      <c r="DL120" s="918">
        <v>130033266</v>
      </c>
      <c r="DM120" s="918"/>
      <c r="DN120" s="918"/>
      <c r="DO120" s="918"/>
      <c r="DP120" s="918"/>
      <c r="DQ120" s="918">
        <v>110997533</v>
      </c>
      <c r="DR120" s="918"/>
      <c r="DS120" s="918"/>
      <c r="DT120" s="918"/>
      <c r="DU120" s="918"/>
      <c r="DV120" s="919">
        <v>28.6</v>
      </c>
      <c r="DW120" s="919"/>
      <c r="DX120" s="919"/>
      <c r="DY120" s="919"/>
      <c r="DZ120" s="920"/>
    </row>
    <row r="121" spans="1:130" s="212" customFormat="1" ht="26.25" customHeight="1" x14ac:dyDescent="0.2">
      <c r="A121" s="1044"/>
      <c r="B121" s="936"/>
      <c r="C121" s="961" t="s">
        <v>459</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460</v>
      </c>
      <c r="BA121" s="910"/>
      <c r="BB121" s="910"/>
      <c r="BC121" s="910"/>
      <c r="BD121" s="910"/>
      <c r="BE121" s="910"/>
      <c r="BF121" s="910"/>
      <c r="BG121" s="910"/>
      <c r="BH121" s="910"/>
      <c r="BI121" s="910"/>
      <c r="BJ121" s="910"/>
      <c r="BK121" s="910"/>
      <c r="BL121" s="910"/>
      <c r="BM121" s="910"/>
      <c r="BN121" s="910"/>
      <c r="BO121" s="910"/>
      <c r="BP121" s="911"/>
      <c r="BQ121" s="912">
        <v>252984934</v>
      </c>
      <c r="BR121" s="913"/>
      <c r="BS121" s="913"/>
      <c r="BT121" s="913"/>
      <c r="BU121" s="913"/>
      <c r="BV121" s="913">
        <v>250534347</v>
      </c>
      <c r="BW121" s="913"/>
      <c r="BX121" s="913"/>
      <c r="BY121" s="913"/>
      <c r="BZ121" s="913"/>
      <c r="CA121" s="913">
        <v>280709507</v>
      </c>
      <c r="CB121" s="913"/>
      <c r="CC121" s="913"/>
      <c r="CD121" s="913"/>
      <c r="CE121" s="913"/>
      <c r="CF121" s="907">
        <v>72.400000000000006</v>
      </c>
      <c r="CG121" s="908"/>
      <c r="CH121" s="908"/>
      <c r="CI121" s="908"/>
      <c r="CJ121" s="908"/>
      <c r="CK121" s="996"/>
      <c r="CL121" s="997"/>
      <c r="CM121" s="997"/>
      <c r="CN121" s="997"/>
      <c r="CO121" s="998"/>
      <c r="CP121" s="1006" t="s">
        <v>398</v>
      </c>
      <c r="CQ121" s="1007"/>
      <c r="CR121" s="1007"/>
      <c r="CS121" s="1007"/>
      <c r="CT121" s="1007"/>
      <c r="CU121" s="1007"/>
      <c r="CV121" s="1007"/>
      <c r="CW121" s="1007"/>
      <c r="CX121" s="1007"/>
      <c r="CY121" s="1007"/>
      <c r="CZ121" s="1007"/>
      <c r="DA121" s="1007"/>
      <c r="DB121" s="1007"/>
      <c r="DC121" s="1007"/>
      <c r="DD121" s="1007"/>
      <c r="DE121" s="1007"/>
      <c r="DF121" s="1008"/>
      <c r="DG121" s="912">
        <v>26321686</v>
      </c>
      <c r="DH121" s="913"/>
      <c r="DI121" s="913"/>
      <c r="DJ121" s="913"/>
      <c r="DK121" s="913"/>
      <c r="DL121" s="913">
        <v>26629893</v>
      </c>
      <c r="DM121" s="913"/>
      <c r="DN121" s="913"/>
      <c r="DO121" s="913"/>
      <c r="DP121" s="913"/>
      <c r="DQ121" s="913">
        <v>24639211</v>
      </c>
      <c r="DR121" s="913"/>
      <c r="DS121" s="913"/>
      <c r="DT121" s="913"/>
      <c r="DU121" s="913"/>
      <c r="DV121" s="914">
        <v>6.4</v>
      </c>
      <c r="DW121" s="914"/>
      <c r="DX121" s="914"/>
      <c r="DY121" s="914"/>
      <c r="DZ121" s="915"/>
    </row>
    <row r="122" spans="1:130" s="212" customFormat="1" ht="26.25" customHeight="1" x14ac:dyDescent="0.2">
      <c r="A122" s="1044"/>
      <c r="B122" s="936"/>
      <c r="C122" s="909" t="s">
        <v>442</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461</v>
      </c>
      <c r="BA122" s="952"/>
      <c r="BB122" s="952"/>
      <c r="BC122" s="952"/>
      <c r="BD122" s="952"/>
      <c r="BE122" s="952"/>
      <c r="BF122" s="952"/>
      <c r="BG122" s="952"/>
      <c r="BH122" s="952"/>
      <c r="BI122" s="952"/>
      <c r="BJ122" s="952"/>
      <c r="BK122" s="952"/>
      <c r="BL122" s="952"/>
      <c r="BM122" s="952"/>
      <c r="BN122" s="952"/>
      <c r="BO122" s="952"/>
      <c r="BP122" s="953"/>
      <c r="BQ122" s="986">
        <v>368189380</v>
      </c>
      <c r="BR122" s="987"/>
      <c r="BS122" s="987"/>
      <c r="BT122" s="987"/>
      <c r="BU122" s="987"/>
      <c r="BV122" s="987">
        <v>354889761</v>
      </c>
      <c r="BW122" s="987"/>
      <c r="BX122" s="987"/>
      <c r="BY122" s="987"/>
      <c r="BZ122" s="987"/>
      <c r="CA122" s="987">
        <v>344997812</v>
      </c>
      <c r="CB122" s="987"/>
      <c r="CC122" s="987"/>
      <c r="CD122" s="987"/>
      <c r="CE122" s="987"/>
      <c r="CF122" s="1004">
        <v>89</v>
      </c>
      <c r="CG122" s="1005"/>
      <c r="CH122" s="1005"/>
      <c r="CI122" s="1005"/>
      <c r="CJ122" s="1005"/>
      <c r="CK122" s="996"/>
      <c r="CL122" s="997"/>
      <c r="CM122" s="997"/>
      <c r="CN122" s="997"/>
      <c r="CO122" s="998"/>
      <c r="CP122" s="1006" t="s">
        <v>404</v>
      </c>
      <c r="CQ122" s="1007"/>
      <c r="CR122" s="1007"/>
      <c r="CS122" s="1007"/>
      <c r="CT122" s="1007"/>
      <c r="CU122" s="1007"/>
      <c r="CV122" s="1007"/>
      <c r="CW122" s="1007"/>
      <c r="CX122" s="1007"/>
      <c r="CY122" s="1007"/>
      <c r="CZ122" s="1007"/>
      <c r="DA122" s="1007"/>
      <c r="DB122" s="1007"/>
      <c r="DC122" s="1007"/>
      <c r="DD122" s="1007"/>
      <c r="DE122" s="1007"/>
      <c r="DF122" s="1008"/>
      <c r="DG122" s="912">
        <v>4679695</v>
      </c>
      <c r="DH122" s="913"/>
      <c r="DI122" s="913"/>
      <c r="DJ122" s="913"/>
      <c r="DK122" s="913"/>
      <c r="DL122" s="913">
        <v>4313753</v>
      </c>
      <c r="DM122" s="913"/>
      <c r="DN122" s="913"/>
      <c r="DO122" s="913"/>
      <c r="DP122" s="913"/>
      <c r="DQ122" s="913">
        <v>4206207</v>
      </c>
      <c r="DR122" s="913"/>
      <c r="DS122" s="913"/>
      <c r="DT122" s="913"/>
      <c r="DU122" s="913"/>
      <c r="DV122" s="914">
        <v>1.1000000000000001</v>
      </c>
      <c r="DW122" s="914"/>
      <c r="DX122" s="914"/>
      <c r="DY122" s="914"/>
      <c r="DZ122" s="915"/>
    </row>
    <row r="123" spans="1:130" s="212" customFormat="1" ht="26.25" customHeight="1" x14ac:dyDescent="0.2">
      <c r="A123" s="1044"/>
      <c r="B123" s="936"/>
      <c r="C123" s="909" t="s">
        <v>448</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587785</v>
      </c>
      <c r="AB123" s="946"/>
      <c r="AC123" s="946"/>
      <c r="AD123" s="946"/>
      <c r="AE123" s="947"/>
      <c r="AF123" s="948">
        <v>528556</v>
      </c>
      <c r="AG123" s="946"/>
      <c r="AH123" s="946"/>
      <c r="AI123" s="946"/>
      <c r="AJ123" s="947"/>
      <c r="AK123" s="948">
        <v>429253</v>
      </c>
      <c r="AL123" s="946"/>
      <c r="AM123" s="946"/>
      <c r="AN123" s="946"/>
      <c r="AO123" s="947"/>
      <c r="AP123" s="949">
        <v>0.1</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462</v>
      </c>
      <c r="BP123" s="992"/>
      <c r="BQ123" s="1050">
        <v>882169654</v>
      </c>
      <c r="BR123" s="1051"/>
      <c r="BS123" s="1051"/>
      <c r="BT123" s="1051"/>
      <c r="BU123" s="1051"/>
      <c r="BV123" s="1051">
        <v>891528380</v>
      </c>
      <c r="BW123" s="1051"/>
      <c r="BX123" s="1051"/>
      <c r="BY123" s="1051"/>
      <c r="BZ123" s="1051"/>
      <c r="CA123" s="1051">
        <v>934541355</v>
      </c>
      <c r="CB123" s="1051"/>
      <c r="CC123" s="1051"/>
      <c r="CD123" s="1051"/>
      <c r="CE123" s="1051"/>
      <c r="CF123" s="988"/>
      <c r="CG123" s="989"/>
      <c r="CH123" s="989"/>
      <c r="CI123" s="989"/>
      <c r="CJ123" s="990"/>
      <c r="CK123" s="996"/>
      <c r="CL123" s="997"/>
      <c r="CM123" s="997"/>
      <c r="CN123" s="997"/>
      <c r="CO123" s="998"/>
      <c r="CP123" s="1006" t="s">
        <v>401</v>
      </c>
      <c r="CQ123" s="1007"/>
      <c r="CR123" s="1007"/>
      <c r="CS123" s="1007"/>
      <c r="CT123" s="1007"/>
      <c r="CU123" s="1007"/>
      <c r="CV123" s="1007"/>
      <c r="CW123" s="1007"/>
      <c r="CX123" s="1007"/>
      <c r="CY123" s="1007"/>
      <c r="CZ123" s="1007"/>
      <c r="DA123" s="1007"/>
      <c r="DB123" s="1007"/>
      <c r="DC123" s="1007"/>
      <c r="DD123" s="1007"/>
      <c r="DE123" s="1007"/>
      <c r="DF123" s="1008"/>
      <c r="DG123" s="945">
        <v>2950126</v>
      </c>
      <c r="DH123" s="946"/>
      <c r="DI123" s="946"/>
      <c r="DJ123" s="946"/>
      <c r="DK123" s="947"/>
      <c r="DL123" s="948">
        <v>3134190</v>
      </c>
      <c r="DM123" s="946"/>
      <c r="DN123" s="946"/>
      <c r="DO123" s="946"/>
      <c r="DP123" s="947"/>
      <c r="DQ123" s="948">
        <v>3280274</v>
      </c>
      <c r="DR123" s="946"/>
      <c r="DS123" s="946"/>
      <c r="DT123" s="946"/>
      <c r="DU123" s="947"/>
      <c r="DV123" s="949">
        <v>0.8</v>
      </c>
      <c r="DW123" s="950"/>
      <c r="DX123" s="950"/>
      <c r="DY123" s="950"/>
      <c r="DZ123" s="951"/>
    </row>
    <row r="124" spans="1:130" s="212" customFormat="1" ht="26.25" customHeight="1" thickBot="1" x14ac:dyDescent="0.25">
      <c r="A124" s="1044"/>
      <c r="B124" s="936"/>
      <c r="C124" s="909" t="s">
        <v>451</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463</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123</v>
      </c>
      <c r="BR124" s="1014"/>
      <c r="BS124" s="1014"/>
      <c r="BT124" s="1014"/>
      <c r="BU124" s="1014"/>
      <c r="BV124" s="1014">
        <v>123.8</v>
      </c>
      <c r="BW124" s="1014"/>
      <c r="BX124" s="1014"/>
      <c r="BY124" s="1014"/>
      <c r="BZ124" s="1014"/>
      <c r="CA124" s="1014">
        <v>111.4</v>
      </c>
      <c r="CB124" s="1014"/>
      <c r="CC124" s="1014"/>
      <c r="CD124" s="1014"/>
      <c r="CE124" s="1014"/>
      <c r="CF124" s="1015"/>
      <c r="CG124" s="1016"/>
      <c r="CH124" s="1016"/>
      <c r="CI124" s="1016"/>
      <c r="CJ124" s="1017"/>
      <c r="CK124" s="999"/>
      <c r="CL124" s="999"/>
      <c r="CM124" s="999"/>
      <c r="CN124" s="999"/>
      <c r="CO124" s="1000"/>
      <c r="CP124" s="1006" t="s">
        <v>464</v>
      </c>
      <c r="CQ124" s="1007"/>
      <c r="CR124" s="1007"/>
      <c r="CS124" s="1007"/>
      <c r="CT124" s="1007"/>
      <c r="CU124" s="1007"/>
      <c r="CV124" s="1007"/>
      <c r="CW124" s="1007"/>
      <c r="CX124" s="1007"/>
      <c r="CY124" s="1007"/>
      <c r="CZ124" s="1007"/>
      <c r="DA124" s="1007"/>
      <c r="DB124" s="1007"/>
      <c r="DC124" s="1007"/>
      <c r="DD124" s="1007"/>
      <c r="DE124" s="1007"/>
      <c r="DF124" s="1008"/>
      <c r="DG124" s="991">
        <v>1775169</v>
      </c>
      <c r="DH124" s="973"/>
      <c r="DI124" s="973"/>
      <c r="DJ124" s="973"/>
      <c r="DK124" s="974"/>
      <c r="DL124" s="972">
        <v>1956240</v>
      </c>
      <c r="DM124" s="973"/>
      <c r="DN124" s="973"/>
      <c r="DO124" s="973"/>
      <c r="DP124" s="974"/>
      <c r="DQ124" s="972">
        <v>2209648</v>
      </c>
      <c r="DR124" s="973"/>
      <c r="DS124" s="973"/>
      <c r="DT124" s="973"/>
      <c r="DU124" s="974"/>
      <c r="DV124" s="975">
        <v>0.6</v>
      </c>
      <c r="DW124" s="976"/>
      <c r="DX124" s="976"/>
      <c r="DY124" s="976"/>
      <c r="DZ124" s="977"/>
    </row>
    <row r="125" spans="1:130" s="212" customFormat="1" ht="26.25" customHeight="1" x14ac:dyDescent="0.2">
      <c r="A125" s="1044"/>
      <c r="B125" s="936"/>
      <c r="C125" s="909" t="s">
        <v>453</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465</v>
      </c>
      <c r="CL125" s="994"/>
      <c r="CM125" s="994"/>
      <c r="CN125" s="994"/>
      <c r="CO125" s="995"/>
      <c r="CP125" s="916" t="s">
        <v>466</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455</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467</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468</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469</v>
      </c>
      <c r="AY127" s="1019"/>
      <c r="AZ127" s="1019"/>
      <c r="BA127" s="1019"/>
      <c r="BB127" s="1019"/>
      <c r="BC127" s="1019"/>
      <c r="BD127" s="1019"/>
      <c r="BE127" s="1020"/>
      <c r="BF127" s="1021" t="s">
        <v>470</v>
      </c>
      <c r="BG127" s="1019"/>
      <c r="BH127" s="1019"/>
      <c r="BI127" s="1019"/>
      <c r="BJ127" s="1019"/>
      <c r="BK127" s="1019"/>
      <c r="BL127" s="1020"/>
      <c r="BM127" s="1021" t="s">
        <v>471</v>
      </c>
      <c r="BN127" s="1019"/>
      <c r="BO127" s="1019"/>
      <c r="BP127" s="1019"/>
      <c r="BQ127" s="1019"/>
      <c r="BR127" s="1019"/>
      <c r="BS127" s="1020"/>
      <c r="BT127" s="1021" t="s">
        <v>472</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473</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474</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475</v>
      </c>
      <c r="X128" s="1030"/>
      <c r="Y128" s="1030"/>
      <c r="Z128" s="1031"/>
      <c r="AA128" s="1032">
        <v>22062597</v>
      </c>
      <c r="AB128" s="1033"/>
      <c r="AC128" s="1033"/>
      <c r="AD128" s="1033"/>
      <c r="AE128" s="1034"/>
      <c r="AF128" s="1035">
        <v>22124048</v>
      </c>
      <c r="AG128" s="1033"/>
      <c r="AH128" s="1033"/>
      <c r="AI128" s="1033"/>
      <c r="AJ128" s="1034"/>
      <c r="AK128" s="1035">
        <v>22393008</v>
      </c>
      <c r="AL128" s="1033"/>
      <c r="AM128" s="1033"/>
      <c r="AN128" s="1033"/>
      <c r="AO128" s="1034"/>
      <c r="AP128" s="1036"/>
      <c r="AQ128" s="1037"/>
      <c r="AR128" s="1037"/>
      <c r="AS128" s="1037"/>
      <c r="AT128" s="1038"/>
      <c r="AU128" s="214"/>
      <c r="AV128" s="214"/>
      <c r="AW128" s="214"/>
      <c r="AX128" s="883" t="s">
        <v>476</v>
      </c>
      <c r="AY128" s="884"/>
      <c r="AZ128" s="884"/>
      <c r="BA128" s="884"/>
      <c r="BB128" s="884"/>
      <c r="BC128" s="884"/>
      <c r="BD128" s="884"/>
      <c r="BE128" s="885"/>
      <c r="BF128" s="1039" t="s">
        <v>122</v>
      </c>
      <c r="BG128" s="1040"/>
      <c r="BH128" s="1040"/>
      <c r="BI128" s="1040"/>
      <c r="BJ128" s="1040"/>
      <c r="BK128" s="1040"/>
      <c r="BL128" s="1041"/>
      <c r="BM128" s="1039">
        <v>11.25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477</v>
      </c>
      <c r="CQ128" s="713"/>
      <c r="CR128" s="713"/>
      <c r="CS128" s="713"/>
      <c r="CT128" s="713"/>
      <c r="CU128" s="713"/>
      <c r="CV128" s="713"/>
      <c r="CW128" s="713"/>
      <c r="CX128" s="713"/>
      <c r="CY128" s="713"/>
      <c r="CZ128" s="713"/>
      <c r="DA128" s="713"/>
      <c r="DB128" s="713"/>
      <c r="DC128" s="713"/>
      <c r="DD128" s="713"/>
      <c r="DE128" s="713"/>
      <c r="DF128" s="1023"/>
      <c r="DG128" s="1024">
        <v>18074</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478</v>
      </c>
      <c r="X129" s="1058"/>
      <c r="Y129" s="1058"/>
      <c r="Z129" s="1059"/>
      <c r="AA129" s="945">
        <v>392985485</v>
      </c>
      <c r="AB129" s="946"/>
      <c r="AC129" s="946"/>
      <c r="AD129" s="946"/>
      <c r="AE129" s="947"/>
      <c r="AF129" s="948">
        <v>406126808</v>
      </c>
      <c r="AG129" s="946"/>
      <c r="AH129" s="946"/>
      <c r="AI129" s="946"/>
      <c r="AJ129" s="947"/>
      <c r="AK129" s="948">
        <v>419203322</v>
      </c>
      <c r="AL129" s="946"/>
      <c r="AM129" s="946"/>
      <c r="AN129" s="946"/>
      <c r="AO129" s="947"/>
      <c r="AP129" s="1060"/>
      <c r="AQ129" s="1061"/>
      <c r="AR129" s="1061"/>
      <c r="AS129" s="1061"/>
      <c r="AT129" s="1062"/>
      <c r="AU129" s="215"/>
      <c r="AV129" s="215"/>
      <c r="AW129" s="215"/>
      <c r="AX129" s="1052" t="s">
        <v>479</v>
      </c>
      <c r="AY129" s="910"/>
      <c r="AZ129" s="910"/>
      <c r="BA129" s="910"/>
      <c r="BB129" s="910"/>
      <c r="BC129" s="910"/>
      <c r="BD129" s="910"/>
      <c r="BE129" s="911"/>
      <c r="BF129" s="1053" t="s">
        <v>122</v>
      </c>
      <c r="BG129" s="1054"/>
      <c r="BH129" s="1054"/>
      <c r="BI129" s="1054"/>
      <c r="BJ129" s="1054"/>
      <c r="BK129" s="1054"/>
      <c r="BL129" s="1055"/>
      <c r="BM129" s="1053">
        <v>16.25</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480</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481</v>
      </c>
      <c r="X130" s="1058"/>
      <c r="Y130" s="1058"/>
      <c r="Z130" s="1059"/>
      <c r="AA130" s="945">
        <v>36514410</v>
      </c>
      <c r="AB130" s="946"/>
      <c r="AC130" s="946"/>
      <c r="AD130" s="946"/>
      <c r="AE130" s="947"/>
      <c r="AF130" s="948">
        <v>34578172</v>
      </c>
      <c r="AG130" s="946"/>
      <c r="AH130" s="946"/>
      <c r="AI130" s="946"/>
      <c r="AJ130" s="947"/>
      <c r="AK130" s="948">
        <v>31670144</v>
      </c>
      <c r="AL130" s="946"/>
      <c r="AM130" s="946"/>
      <c r="AN130" s="946"/>
      <c r="AO130" s="947"/>
      <c r="AP130" s="1060"/>
      <c r="AQ130" s="1061"/>
      <c r="AR130" s="1061"/>
      <c r="AS130" s="1061"/>
      <c r="AT130" s="1062"/>
      <c r="AU130" s="215"/>
      <c r="AV130" s="215"/>
      <c r="AW130" s="215"/>
      <c r="AX130" s="1052" t="s">
        <v>482</v>
      </c>
      <c r="AY130" s="910"/>
      <c r="AZ130" s="910"/>
      <c r="BA130" s="910"/>
      <c r="BB130" s="910"/>
      <c r="BC130" s="910"/>
      <c r="BD130" s="910"/>
      <c r="BE130" s="911"/>
      <c r="BF130" s="1088">
        <v>8.4</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483</v>
      </c>
      <c r="X131" s="1095"/>
      <c r="Y131" s="1095"/>
      <c r="Z131" s="1096"/>
      <c r="AA131" s="991">
        <v>356471075</v>
      </c>
      <c r="AB131" s="973"/>
      <c r="AC131" s="973"/>
      <c r="AD131" s="973"/>
      <c r="AE131" s="974"/>
      <c r="AF131" s="972">
        <v>371548636</v>
      </c>
      <c r="AG131" s="973"/>
      <c r="AH131" s="973"/>
      <c r="AI131" s="973"/>
      <c r="AJ131" s="974"/>
      <c r="AK131" s="972">
        <v>387533178</v>
      </c>
      <c r="AL131" s="973"/>
      <c r="AM131" s="973"/>
      <c r="AN131" s="973"/>
      <c r="AO131" s="974"/>
      <c r="AP131" s="1097"/>
      <c r="AQ131" s="1098"/>
      <c r="AR131" s="1098"/>
      <c r="AS131" s="1098"/>
      <c r="AT131" s="1099"/>
      <c r="AU131" s="215"/>
      <c r="AV131" s="215"/>
      <c r="AW131" s="215"/>
      <c r="AX131" s="1070" t="s">
        <v>484</v>
      </c>
      <c r="AY131" s="713"/>
      <c r="AZ131" s="713"/>
      <c r="BA131" s="713"/>
      <c r="BB131" s="713"/>
      <c r="BC131" s="713"/>
      <c r="BD131" s="713"/>
      <c r="BE131" s="1023"/>
      <c r="BF131" s="1071">
        <v>111.4</v>
      </c>
      <c r="BG131" s="1072"/>
      <c r="BH131" s="1072"/>
      <c r="BI131" s="1072"/>
      <c r="BJ131" s="1072"/>
      <c r="BK131" s="1072"/>
      <c r="BL131" s="1073"/>
      <c r="BM131" s="1071">
        <v>400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485</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486</v>
      </c>
      <c r="W132" s="1081"/>
      <c r="X132" s="1081"/>
      <c r="Y132" s="1081"/>
      <c r="Z132" s="1082"/>
      <c r="AA132" s="1083">
        <v>7.9821404659999997</v>
      </c>
      <c r="AB132" s="1084"/>
      <c r="AC132" s="1084"/>
      <c r="AD132" s="1084"/>
      <c r="AE132" s="1085"/>
      <c r="AF132" s="1086">
        <v>8.4080761949999996</v>
      </c>
      <c r="AG132" s="1084"/>
      <c r="AH132" s="1084"/>
      <c r="AI132" s="1084"/>
      <c r="AJ132" s="1085"/>
      <c r="AK132" s="1086">
        <v>9.1048679890000006</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487</v>
      </c>
      <c r="W133" s="1064"/>
      <c r="X133" s="1064"/>
      <c r="Y133" s="1064"/>
      <c r="Z133" s="1065"/>
      <c r="AA133" s="1066">
        <v>8.5</v>
      </c>
      <c r="AB133" s="1067"/>
      <c r="AC133" s="1067"/>
      <c r="AD133" s="1067"/>
      <c r="AE133" s="1068"/>
      <c r="AF133" s="1066">
        <v>8.4</v>
      </c>
      <c r="AG133" s="1067"/>
      <c r="AH133" s="1067"/>
      <c r="AI133" s="1067"/>
      <c r="AJ133" s="1068"/>
      <c r="AK133" s="1066">
        <v>8.4</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qzYlef6Xdhy4ZHaEfJn6auYe5mWeAPCq36crj0eJYc91N57tJSfaEha3qfLGihSjFDSJvcPNvvNPyiC0chPVrA==" saltValue="EeRerdHM+gqHH6iH4CsOz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7" zoomScale="80" zoomScaleNormal="85" zoomScaleSheetLayoutView="80" workbookViewId="0">
      <selection activeCell="AR96" sqref="AR96"/>
    </sheetView>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488</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o2Qoz3vy7aCHWol/l7PKUtSrH78ESMByyPNv0PKhrUAbdBsb5g5fu8tw0Shi8vXqQpUFTt4b1IywkIsM/seLSQ==" saltValue="VE9b5Yr8WsXJeaQ+Az53E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39" zoomScale="80" zoomScaleNormal="80" zoomScaleSheetLayoutView="55" workbookViewId="0">
      <selection activeCell="CY89" sqref="CY89"/>
    </sheetView>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Ct8tdjgajGHte6XlkYEInO2K59yhPB0CaBKfmuYwLgEP3pfORi7JDrmfMk15Yk7XjGZcuHSxGIeMkP67dTfpww==" saltValue="I4y2ShfL3Ti1Kp0ziaCL3A=="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40" zoomScale="80" zoomScaleSheetLayoutView="80"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489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490</v>
      </c>
      <c r="AL6" s="248"/>
      <c r="AM6" s="248"/>
      <c r="AN6" s="248"/>
    </row>
    <row r="7" spans="1:46" ht="13.5" customHeight="1" x14ac:dyDescent="0.2">
      <c r="A7" s="247"/>
      <c r="AK7" s="250"/>
      <c r="AL7" s="251"/>
      <c r="AM7" s="251"/>
      <c r="AN7" s="252"/>
      <c r="AO7" s="1101" t="s">
        <v>491</v>
      </c>
      <c r="AP7" s="253"/>
      <c r="AQ7" s="254" t="s">
        <v>492</v>
      </c>
      <c r="AR7" s="255"/>
    </row>
    <row r="8" spans="1:46" ht="13.2" x14ac:dyDescent="0.2">
      <c r="A8" s="247"/>
      <c r="AK8" s="256"/>
      <c r="AL8" s="257"/>
      <c r="AM8" s="257"/>
      <c r="AN8" s="258"/>
      <c r="AO8" s="1102"/>
      <c r="AP8" s="259" t="s">
        <v>493</v>
      </c>
      <c r="AQ8" s="260" t="s">
        <v>494</v>
      </c>
      <c r="AR8" s="261" t="s">
        <v>495</v>
      </c>
    </row>
    <row r="9" spans="1:46" ht="13.2" x14ac:dyDescent="0.2">
      <c r="A9" s="247"/>
      <c r="AK9" s="1103" t="s">
        <v>496</v>
      </c>
      <c r="AL9" s="1104"/>
      <c r="AM9" s="1104"/>
      <c r="AN9" s="1105"/>
      <c r="AO9" s="262">
        <v>164219269</v>
      </c>
      <c r="AP9" s="262">
        <v>106973</v>
      </c>
      <c r="AQ9" s="263">
        <v>112291</v>
      </c>
      <c r="AR9" s="264">
        <v>-4.7</v>
      </c>
    </row>
    <row r="10" spans="1:46" ht="13.5" customHeight="1" x14ac:dyDescent="0.2">
      <c r="A10" s="247"/>
      <c r="AK10" s="1103" t="s">
        <v>497</v>
      </c>
      <c r="AL10" s="1104"/>
      <c r="AM10" s="1104"/>
      <c r="AN10" s="1105"/>
      <c r="AO10" s="265">
        <v>123</v>
      </c>
      <c r="AP10" s="265">
        <v>0</v>
      </c>
      <c r="AQ10" s="266">
        <v>121</v>
      </c>
      <c r="AR10" s="267">
        <v>-100</v>
      </c>
    </row>
    <row r="11" spans="1:46" ht="13.5" customHeight="1" x14ac:dyDescent="0.2">
      <c r="A11" s="247"/>
      <c r="AK11" s="1103" t="s">
        <v>498</v>
      </c>
      <c r="AL11" s="1104"/>
      <c r="AM11" s="1104"/>
      <c r="AN11" s="1105"/>
      <c r="AO11" s="265">
        <v>4225069</v>
      </c>
      <c r="AP11" s="265">
        <v>2752</v>
      </c>
      <c r="AQ11" s="266">
        <v>1235</v>
      </c>
      <c r="AR11" s="267">
        <v>122.8</v>
      </c>
    </row>
    <row r="12" spans="1:46" ht="13.5" customHeight="1" x14ac:dyDescent="0.2">
      <c r="A12" s="247"/>
      <c r="AK12" s="1103" t="s">
        <v>499</v>
      </c>
      <c r="AL12" s="1104"/>
      <c r="AM12" s="1104"/>
      <c r="AN12" s="1105"/>
      <c r="AO12" s="265" t="s">
        <v>500</v>
      </c>
      <c r="AP12" s="265" t="s">
        <v>500</v>
      </c>
      <c r="AQ12" s="266">
        <v>3</v>
      </c>
      <c r="AR12" s="267" t="s">
        <v>500</v>
      </c>
    </row>
    <row r="13" spans="1:46" ht="13.5" customHeight="1" x14ac:dyDescent="0.2">
      <c r="A13" s="247"/>
      <c r="AK13" s="1103" t="s">
        <v>501</v>
      </c>
      <c r="AL13" s="1104"/>
      <c r="AM13" s="1104"/>
      <c r="AN13" s="1105"/>
      <c r="AO13" s="265">
        <v>1735549</v>
      </c>
      <c r="AP13" s="265">
        <v>1131</v>
      </c>
      <c r="AQ13" s="266">
        <v>2021</v>
      </c>
      <c r="AR13" s="267">
        <v>-44</v>
      </c>
    </row>
    <row r="14" spans="1:46" ht="13.5" customHeight="1" x14ac:dyDescent="0.2">
      <c r="A14" s="247"/>
      <c r="AK14" s="1103" t="s">
        <v>502</v>
      </c>
      <c r="AL14" s="1104"/>
      <c r="AM14" s="1104"/>
      <c r="AN14" s="1105"/>
      <c r="AO14" s="265">
        <v>3675597</v>
      </c>
      <c r="AP14" s="265">
        <v>2394</v>
      </c>
      <c r="AQ14" s="266">
        <v>1404</v>
      </c>
      <c r="AR14" s="267">
        <v>70.5</v>
      </c>
    </row>
    <row r="15" spans="1:46" ht="13.5" customHeight="1" x14ac:dyDescent="0.2">
      <c r="A15" s="247"/>
      <c r="AK15" s="1106" t="s">
        <v>503</v>
      </c>
      <c r="AL15" s="1107"/>
      <c r="AM15" s="1107"/>
      <c r="AN15" s="1108"/>
      <c r="AO15" s="265">
        <v>-9285293</v>
      </c>
      <c r="AP15" s="265">
        <v>-6048</v>
      </c>
      <c r="AQ15" s="266">
        <v>-7200</v>
      </c>
      <c r="AR15" s="267">
        <v>-16</v>
      </c>
    </row>
    <row r="16" spans="1:46" ht="13.2" x14ac:dyDescent="0.2">
      <c r="A16" s="247"/>
      <c r="AK16" s="1106" t="s">
        <v>177</v>
      </c>
      <c r="AL16" s="1107"/>
      <c r="AM16" s="1107"/>
      <c r="AN16" s="1108"/>
      <c r="AO16" s="265">
        <v>164570314</v>
      </c>
      <c r="AP16" s="265">
        <v>107202</v>
      </c>
      <c r="AQ16" s="266">
        <v>109874</v>
      </c>
      <c r="AR16" s="267">
        <v>-2.4</v>
      </c>
    </row>
    <row r="17" spans="1:46" ht="13.2" x14ac:dyDescent="0.2">
      <c r="A17" s="247"/>
    </row>
    <row r="18" spans="1:46" ht="13.2" x14ac:dyDescent="0.2">
      <c r="A18" s="247"/>
      <c r="AQ18" s="268"/>
      <c r="AR18" s="268"/>
    </row>
    <row r="19" spans="1:46" ht="13.2" x14ac:dyDescent="0.2">
      <c r="A19" s="247"/>
      <c r="AK19" s="243" t="s">
        <v>504</v>
      </c>
    </row>
    <row r="20" spans="1:46" ht="13.2" x14ac:dyDescent="0.2">
      <c r="A20" s="247"/>
      <c r="AK20" s="269"/>
      <c r="AL20" s="270"/>
      <c r="AM20" s="270"/>
      <c r="AN20" s="271"/>
      <c r="AO20" s="272" t="s">
        <v>505</v>
      </c>
      <c r="AP20" s="273" t="s">
        <v>506</v>
      </c>
      <c r="AQ20" s="274" t="s">
        <v>507</v>
      </c>
      <c r="AR20" s="275"/>
    </row>
    <row r="21" spans="1:46" s="248" customFormat="1" ht="13.2" x14ac:dyDescent="0.2">
      <c r="A21" s="276"/>
      <c r="AK21" s="1109" t="s">
        <v>508</v>
      </c>
      <c r="AL21" s="1110"/>
      <c r="AM21" s="1110"/>
      <c r="AN21" s="1111"/>
      <c r="AO21" s="277">
        <v>10.85</v>
      </c>
      <c r="AP21" s="278">
        <v>11.47</v>
      </c>
      <c r="AQ21" s="279">
        <v>-0.62</v>
      </c>
      <c r="AS21" s="280"/>
      <c r="AT21" s="276"/>
    </row>
    <row r="22" spans="1:46" s="248" customFormat="1" ht="13.2" x14ac:dyDescent="0.2">
      <c r="A22" s="276"/>
      <c r="AK22" s="1109" t="s">
        <v>509</v>
      </c>
      <c r="AL22" s="1110"/>
      <c r="AM22" s="1110"/>
      <c r="AN22" s="1111"/>
      <c r="AO22" s="281">
        <v>100.2</v>
      </c>
      <c r="AP22" s="282">
        <v>99.8</v>
      </c>
      <c r="AQ22" s="283">
        <v>0.4</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0" t="s">
        <v>510</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2" x14ac:dyDescent="0.2">
      <c r="A27" s="288"/>
      <c r="AS27" s="243"/>
      <c r="AT27" s="243"/>
    </row>
    <row r="28" spans="1:46" ht="16.2" x14ac:dyDescent="0.2">
      <c r="A28" s="244" t="s">
        <v>511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512</v>
      </c>
      <c r="AL29" s="248"/>
      <c r="AM29" s="248"/>
      <c r="AN29" s="248"/>
      <c r="AS29" s="290"/>
    </row>
    <row r="30" spans="1:46" ht="13.5" customHeight="1" x14ac:dyDescent="0.2">
      <c r="A30" s="247"/>
      <c r="AK30" s="250"/>
      <c r="AL30" s="251"/>
      <c r="AM30" s="251"/>
      <c r="AN30" s="252"/>
      <c r="AO30" s="1101" t="s">
        <v>491</v>
      </c>
      <c r="AP30" s="253"/>
      <c r="AQ30" s="254" t="s">
        <v>492</v>
      </c>
      <c r="AR30" s="255"/>
    </row>
    <row r="31" spans="1:46" ht="13.2" x14ac:dyDescent="0.2">
      <c r="A31" s="247"/>
      <c r="AK31" s="256"/>
      <c r="AL31" s="257"/>
      <c r="AM31" s="257"/>
      <c r="AN31" s="258"/>
      <c r="AO31" s="1102"/>
      <c r="AP31" s="259" t="s">
        <v>493</v>
      </c>
      <c r="AQ31" s="260" t="s">
        <v>494</v>
      </c>
      <c r="AR31" s="261" t="s">
        <v>495</v>
      </c>
    </row>
    <row r="32" spans="1:46" ht="27" customHeight="1" x14ac:dyDescent="0.2">
      <c r="A32" s="247"/>
      <c r="AK32" s="1117" t="s">
        <v>513</v>
      </c>
      <c r="AL32" s="1118"/>
      <c r="AM32" s="1118"/>
      <c r="AN32" s="1119"/>
      <c r="AO32" s="291">
        <v>24338589</v>
      </c>
      <c r="AP32" s="291">
        <v>15854</v>
      </c>
      <c r="AQ32" s="292">
        <v>29025</v>
      </c>
      <c r="AR32" s="293">
        <v>-45.4</v>
      </c>
    </row>
    <row r="33" spans="1:46" ht="13.5" customHeight="1" x14ac:dyDescent="0.2">
      <c r="A33" s="247"/>
      <c r="AK33" s="1117" t="s">
        <v>514</v>
      </c>
      <c r="AL33" s="1118"/>
      <c r="AM33" s="1118"/>
      <c r="AN33" s="1119"/>
      <c r="AO33" s="291">
        <v>5161222</v>
      </c>
      <c r="AP33" s="291">
        <v>3362</v>
      </c>
      <c r="AQ33" s="292">
        <v>2558</v>
      </c>
      <c r="AR33" s="293">
        <v>31.4</v>
      </c>
    </row>
    <row r="34" spans="1:46" ht="27" customHeight="1" x14ac:dyDescent="0.2">
      <c r="A34" s="247"/>
      <c r="AK34" s="1117" t="s">
        <v>515</v>
      </c>
      <c r="AL34" s="1118"/>
      <c r="AM34" s="1118"/>
      <c r="AN34" s="1119"/>
      <c r="AO34" s="291">
        <v>46238945</v>
      </c>
      <c r="AP34" s="291">
        <v>30120</v>
      </c>
      <c r="AQ34" s="292">
        <v>21936</v>
      </c>
      <c r="AR34" s="293">
        <v>37.299999999999997</v>
      </c>
    </row>
    <row r="35" spans="1:46" ht="27" customHeight="1" x14ac:dyDescent="0.2">
      <c r="A35" s="247"/>
      <c r="AK35" s="1117" t="s">
        <v>516</v>
      </c>
      <c r="AL35" s="1118"/>
      <c r="AM35" s="1118"/>
      <c r="AN35" s="1119"/>
      <c r="AO35" s="291">
        <v>12251657</v>
      </c>
      <c r="AP35" s="291">
        <v>7981</v>
      </c>
      <c r="AQ35" s="292">
        <v>9222</v>
      </c>
      <c r="AR35" s="293">
        <v>-13.5</v>
      </c>
    </row>
    <row r="36" spans="1:46" ht="27" customHeight="1" x14ac:dyDescent="0.2">
      <c r="A36" s="247"/>
      <c r="AK36" s="1117" t="s">
        <v>517</v>
      </c>
      <c r="AL36" s="1118"/>
      <c r="AM36" s="1118"/>
      <c r="AN36" s="1119"/>
      <c r="AO36" s="291" t="s">
        <v>500</v>
      </c>
      <c r="AP36" s="291" t="s">
        <v>500</v>
      </c>
      <c r="AQ36" s="292">
        <v>155</v>
      </c>
      <c r="AR36" s="293" t="s">
        <v>500</v>
      </c>
    </row>
    <row r="37" spans="1:46" ht="13.5" customHeight="1" x14ac:dyDescent="0.2">
      <c r="A37" s="247"/>
      <c r="AK37" s="1117" t="s">
        <v>518</v>
      </c>
      <c r="AL37" s="1118"/>
      <c r="AM37" s="1118"/>
      <c r="AN37" s="1119"/>
      <c r="AO37" s="291">
        <v>1357123</v>
      </c>
      <c r="AP37" s="291">
        <v>884</v>
      </c>
      <c r="AQ37" s="292">
        <v>1054</v>
      </c>
      <c r="AR37" s="293">
        <v>-16.100000000000001</v>
      </c>
    </row>
    <row r="38" spans="1:46" ht="27" customHeight="1" x14ac:dyDescent="0.2">
      <c r="A38" s="247"/>
      <c r="AK38" s="1120" t="s">
        <v>519</v>
      </c>
      <c r="AL38" s="1121"/>
      <c r="AM38" s="1121"/>
      <c r="AN38" s="1122"/>
      <c r="AO38" s="294" t="s">
        <v>500</v>
      </c>
      <c r="AP38" s="294" t="s">
        <v>500</v>
      </c>
      <c r="AQ38" s="295">
        <v>1</v>
      </c>
      <c r="AR38" s="283" t="s">
        <v>500</v>
      </c>
      <c r="AS38" s="290"/>
    </row>
    <row r="39" spans="1:46" ht="13.2" x14ac:dyDescent="0.2">
      <c r="A39" s="247"/>
      <c r="AK39" s="1120" t="s">
        <v>520</v>
      </c>
      <c r="AL39" s="1121"/>
      <c r="AM39" s="1121"/>
      <c r="AN39" s="1122"/>
      <c r="AO39" s="291">
        <v>-22393008</v>
      </c>
      <c r="AP39" s="291">
        <v>-14587</v>
      </c>
      <c r="AQ39" s="292">
        <v>-17788</v>
      </c>
      <c r="AR39" s="293">
        <v>-18</v>
      </c>
      <c r="AS39" s="290"/>
    </row>
    <row r="40" spans="1:46" ht="27" customHeight="1" x14ac:dyDescent="0.2">
      <c r="A40" s="247"/>
      <c r="AK40" s="1117" t="s">
        <v>521</v>
      </c>
      <c r="AL40" s="1118"/>
      <c r="AM40" s="1118"/>
      <c r="AN40" s="1119"/>
      <c r="AO40" s="291">
        <v>-31670144</v>
      </c>
      <c r="AP40" s="291">
        <v>-20630</v>
      </c>
      <c r="AQ40" s="292">
        <v>-29583</v>
      </c>
      <c r="AR40" s="293">
        <v>-30.3</v>
      </c>
      <c r="AS40" s="290"/>
    </row>
    <row r="41" spans="1:46" ht="13.2" x14ac:dyDescent="0.2">
      <c r="A41" s="247"/>
      <c r="AK41" s="1123" t="s">
        <v>287</v>
      </c>
      <c r="AL41" s="1124"/>
      <c r="AM41" s="1124"/>
      <c r="AN41" s="1125"/>
      <c r="AO41" s="291">
        <v>35284384</v>
      </c>
      <c r="AP41" s="291">
        <v>22984</v>
      </c>
      <c r="AQ41" s="292">
        <v>16580</v>
      </c>
      <c r="AR41" s="293">
        <v>38.6</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522</v>
      </c>
    </row>
    <row r="48" spans="1:46" ht="13.2" x14ac:dyDescent="0.2">
      <c r="A48" s="247"/>
      <c r="AK48" s="301" t="s">
        <v>523</v>
      </c>
      <c r="AL48" s="301"/>
      <c r="AM48" s="301"/>
      <c r="AN48" s="301"/>
      <c r="AO48" s="301"/>
      <c r="AP48" s="301"/>
      <c r="AQ48" s="302"/>
      <c r="AR48" s="301"/>
    </row>
    <row r="49" spans="1:44" ht="13.5" customHeight="1" x14ac:dyDescent="0.2">
      <c r="A49" s="247"/>
      <c r="AK49" s="303"/>
      <c r="AL49" s="304"/>
      <c r="AM49" s="1112" t="s">
        <v>491</v>
      </c>
      <c r="AN49" s="1114" t="s">
        <v>524</v>
      </c>
      <c r="AO49" s="1115"/>
      <c r="AP49" s="1115"/>
      <c r="AQ49" s="1115"/>
      <c r="AR49" s="1116"/>
    </row>
    <row r="50" spans="1:44" ht="13.2" x14ac:dyDescent="0.2">
      <c r="A50" s="247"/>
      <c r="AK50" s="305"/>
      <c r="AL50" s="306"/>
      <c r="AM50" s="1113"/>
      <c r="AN50" s="307" t="s">
        <v>525</v>
      </c>
      <c r="AO50" s="308" t="s">
        <v>526</v>
      </c>
      <c r="AP50" s="309" t="s">
        <v>527</v>
      </c>
      <c r="AQ50" s="310" t="s">
        <v>528</v>
      </c>
      <c r="AR50" s="311" t="s">
        <v>529</v>
      </c>
    </row>
    <row r="51" spans="1:44" ht="13.2" x14ac:dyDescent="0.2">
      <c r="A51" s="247"/>
      <c r="AK51" s="303" t="s">
        <v>530</v>
      </c>
      <c r="AL51" s="304"/>
      <c r="AM51" s="312">
        <v>109240246</v>
      </c>
      <c r="AN51" s="313">
        <v>71795</v>
      </c>
      <c r="AO51" s="314">
        <v>23.9</v>
      </c>
      <c r="AP51" s="315">
        <v>58766</v>
      </c>
      <c r="AQ51" s="316">
        <v>2.9</v>
      </c>
      <c r="AR51" s="317">
        <v>21</v>
      </c>
    </row>
    <row r="52" spans="1:44" ht="13.2" x14ac:dyDescent="0.2">
      <c r="A52" s="247"/>
      <c r="AK52" s="318"/>
      <c r="AL52" s="319" t="s">
        <v>531</v>
      </c>
      <c r="AM52" s="320">
        <v>63411353</v>
      </c>
      <c r="AN52" s="321">
        <v>41675</v>
      </c>
      <c r="AO52" s="322">
        <v>38</v>
      </c>
      <c r="AP52" s="323">
        <v>29363</v>
      </c>
      <c r="AQ52" s="324">
        <v>-2.5</v>
      </c>
      <c r="AR52" s="325">
        <v>40.5</v>
      </c>
    </row>
    <row r="53" spans="1:44" ht="13.2" x14ac:dyDescent="0.2">
      <c r="A53" s="247"/>
      <c r="AK53" s="303" t="s">
        <v>532</v>
      </c>
      <c r="AL53" s="304"/>
      <c r="AM53" s="312">
        <v>97821485</v>
      </c>
      <c r="AN53" s="313">
        <v>64255</v>
      </c>
      <c r="AO53" s="314">
        <v>-10.5</v>
      </c>
      <c r="AP53" s="315">
        <v>62482</v>
      </c>
      <c r="AQ53" s="316">
        <v>6.3</v>
      </c>
      <c r="AR53" s="317">
        <v>-16.8</v>
      </c>
    </row>
    <row r="54" spans="1:44" ht="13.2" x14ac:dyDescent="0.2">
      <c r="A54" s="247"/>
      <c r="AK54" s="318"/>
      <c r="AL54" s="319" t="s">
        <v>531</v>
      </c>
      <c r="AM54" s="320">
        <v>50026183</v>
      </c>
      <c r="AN54" s="321">
        <v>32860</v>
      </c>
      <c r="AO54" s="322">
        <v>-21.2</v>
      </c>
      <c r="AP54" s="323">
        <v>34626</v>
      </c>
      <c r="AQ54" s="324">
        <v>17.899999999999999</v>
      </c>
      <c r="AR54" s="325">
        <v>-39.1</v>
      </c>
    </row>
    <row r="55" spans="1:44" ht="13.2" x14ac:dyDescent="0.2">
      <c r="A55" s="247"/>
      <c r="AK55" s="303" t="s">
        <v>533</v>
      </c>
      <c r="AL55" s="304"/>
      <c r="AM55" s="312">
        <v>104880684</v>
      </c>
      <c r="AN55" s="313">
        <v>68818</v>
      </c>
      <c r="AO55" s="314">
        <v>7.1</v>
      </c>
      <c r="AP55" s="315">
        <v>59288</v>
      </c>
      <c r="AQ55" s="316">
        <v>-5.0999999999999996</v>
      </c>
      <c r="AR55" s="317">
        <v>12.2</v>
      </c>
    </row>
    <row r="56" spans="1:44" ht="13.2" x14ac:dyDescent="0.2">
      <c r="A56" s="247"/>
      <c r="AK56" s="318"/>
      <c r="AL56" s="319" t="s">
        <v>531</v>
      </c>
      <c r="AM56" s="320">
        <v>64567998</v>
      </c>
      <c r="AN56" s="321">
        <v>42367</v>
      </c>
      <c r="AO56" s="322">
        <v>28.9</v>
      </c>
      <c r="AP56" s="323">
        <v>32670</v>
      </c>
      <c r="AQ56" s="324">
        <v>-5.6</v>
      </c>
      <c r="AR56" s="325">
        <v>34.5</v>
      </c>
    </row>
    <row r="57" spans="1:44" ht="13.2" x14ac:dyDescent="0.2">
      <c r="A57" s="247"/>
      <c r="AK57" s="303" t="s">
        <v>534</v>
      </c>
      <c r="AL57" s="304"/>
      <c r="AM57" s="312">
        <v>120460120</v>
      </c>
      <c r="AN57" s="313">
        <v>78777</v>
      </c>
      <c r="AO57" s="314">
        <v>14.5</v>
      </c>
      <c r="AP57" s="315">
        <v>63490</v>
      </c>
      <c r="AQ57" s="316">
        <v>7.1</v>
      </c>
      <c r="AR57" s="317">
        <v>7.4</v>
      </c>
    </row>
    <row r="58" spans="1:44" ht="13.2" x14ac:dyDescent="0.2">
      <c r="A58" s="247"/>
      <c r="AK58" s="318"/>
      <c r="AL58" s="319" t="s">
        <v>531</v>
      </c>
      <c r="AM58" s="320">
        <v>79214538</v>
      </c>
      <c r="AN58" s="321">
        <v>51803</v>
      </c>
      <c r="AO58" s="322">
        <v>22.3</v>
      </c>
      <c r="AP58" s="323">
        <v>35347</v>
      </c>
      <c r="AQ58" s="324">
        <v>8.1999999999999993</v>
      </c>
      <c r="AR58" s="325">
        <v>14.1</v>
      </c>
    </row>
    <row r="59" spans="1:44" ht="13.2" x14ac:dyDescent="0.2">
      <c r="A59" s="247"/>
      <c r="AK59" s="303" t="s">
        <v>535</v>
      </c>
      <c r="AL59" s="304"/>
      <c r="AM59" s="312">
        <v>96769540</v>
      </c>
      <c r="AN59" s="313">
        <v>63036</v>
      </c>
      <c r="AO59" s="314">
        <v>-20</v>
      </c>
      <c r="AP59" s="315">
        <v>68481</v>
      </c>
      <c r="AQ59" s="316">
        <v>7.9</v>
      </c>
      <c r="AR59" s="317">
        <v>-27.9</v>
      </c>
    </row>
    <row r="60" spans="1:44" ht="13.2" x14ac:dyDescent="0.2">
      <c r="A60" s="247"/>
      <c r="AK60" s="318"/>
      <c r="AL60" s="319" t="s">
        <v>531</v>
      </c>
      <c r="AM60" s="320">
        <v>53481144</v>
      </c>
      <c r="AN60" s="321">
        <v>34838</v>
      </c>
      <c r="AO60" s="322">
        <v>-32.700000000000003</v>
      </c>
      <c r="AP60" s="323">
        <v>38966</v>
      </c>
      <c r="AQ60" s="324">
        <v>10.199999999999999</v>
      </c>
      <c r="AR60" s="325">
        <v>-42.9</v>
      </c>
    </row>
    <row r="61" spans="1:44" ht="13.2" x14ac:dyDescent="0.2">
      <c r="A61" s="247"/>
      <c r="AK61" s="303" t="s">
        <v>536</v>
      </c>
      <c r="AL61" s="326"/>
      <c r="AM61" s="312">
        <v>105834415</v>
      </c>
      <c r="AN61" s="313">
        <v>69336</v>
      </c>
      <c r="AO61" s="314">
        <v>3</v>
      </c>
      <c r="AP61" s="315">
        <v>62501</v>
      </c>
      <c r="AQ61" s="327">
        <v>3.8</v>
      </c>
      <c r="AR61" s="317">
        <v>-0.8</v>
      </c>
    </row>
    <row r="62" spans="1:44" ht="13.2" x14ac:dyDescent="0.2">
      <c r="A62" s="247"/>
      <c r="AK62" s="318"/>
      <c r="AL62" s="319" t="s">
        <v>531</v>
      </c>
      <c r="AM62" s="320">
        <v>62140243</v>
      </c>
      <c r="AN62" s="321">
        <v>40709</v>
      </c>
      <c r="AO62" s="322">
        <v>7.1</v>
      </c>
      <c r="AP62" s="323">
        <v>34194</v>
      </c>
      <c r="AQ62" s="324">
        <v>5.6</v>
      </c>
      <c r="AR62" s="325">
        <v>1.5</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Jdz9D9PpOagzQgECkndhPphNurYv9GZDZFRkr14KaOewF2AeFP6HH8jBlVS4ktKMySwofkxiU/QVOMFIm5BH9w==" saltValue="WC0KlNSve38k9fPkBXMb/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59" zoomScale="70" zoomScaleNormal="7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488</v>
      </c>
    </row>
    <row r="121" spans="125:125" ht="13.5" hidden="1" customHeight="1" x14ac:dyDescent="0.2">
      <c r="DU121" s="241"/>
    </row>
  </sheetData>
  <sheetProtection algorithmName="SHA-512" hashValue="n5ZXivHbHgXZsLFRaG6Mee9x01Q4dZz7UAtDB6VkXz4wGSU+8DBSI6ovbgCzPx1DIZmOOzJDXwl1wr0ayj2ggg==" saltValue="4DSJV6C/B9thxhovI9txv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73" zoomScale="80" zoomScaleNormal="8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488</v>
      </c>
    </row>
  </sheetData>
  <sheetProtection algorithmName="SHA-512" hashValue="hNR4FyKlBo0oF+kSF3nJLPqFzHuthAfiZk5jYmLNYYoLS1dlz1XKXK1zdhaTVpr7EG9+QLuxU/d1kIxSeGbu1g==" saltValue="k+IZH8fk7RqgZG883iD0r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538</v>
      </c>
      <c r="G46" s="8" t="s">
        <v>539</v>
      </c>
      <c r="H46" s="8" t="s">
        <v>540</v>
      </c>
      <c r="I46" s="8" t="s">
        <v>541</v>
      </c>
      <c r="J46" s="9" t="s">
        <v>542</v>
      </c>
    </row>
    <row r="47" spans="2:10" ht="57.75" customHeight="1" x14ac:dyDescent="0.2">
      <c r="B47" s="10"/>
      <c r="C47" s="1126" t="s">
        <v>3</v>
      </c>
      <c r="D47" s="1126"/>
      <c r="E47" s="1127"/>
      <c r="F47" s="11">
        <v>1.7</v>
      </c>
      <c r="G47" s="12">
        <v>1.97</v>
      </c>
      <c r="H47" s="12">
        <v>2.2400000000000002</v>
      </c>
      <c r="I47" s="12">
        <v>1.81</v>
      </c>
      <c r="J47" s="13">
        <v>1.4</v>
      </c>
    </row>
    <row r="48" spans="2:10" ht="57.75" customHeight="1" x14ac:dyDescent="0.2">
      <c r="B48" s="14"/>
      <c r="C48" s="1128" t="s">
        <v>4</v>
      </c>
      <c r="D48" s="1128"/>
      <c r="E48" s="1129"/>
      <c r="F48" s="15">
        <v>0.14000000000000001</v>
      </c>
      <c r="G48" s="16">
        <v>1.63</v>
      </c>
      <c r="H48" s="16">
        <v>0.55000000000000004</v>
      </c>
      <c r="I48" s="16">
        <v>1.1599999999999999</v>
      </c>
      <c r="J48" s="17">
        <v>1.6</v>
      </c>
    </row>
    <row r="49" spans="2:10" ht="57.75" customHeight="1" thickBot="1" x14ac:dyDescent="0.25">
      <c r="B49" s="18"/>
      <c r="C49" s="1130" t="s">
        <v>5</v>
      </c>
      <c r="D49" s="1130"/>
      <c r="E49" s="1131"/>
      <c r="F49" s="19">
        <v>0.04</v>
      </c>
      <c r="G49" s="20">
        <v>1.73</v>
      </c>
      <c r="H49" s="20" t="s">
        <v>543</v>
      </c>
      <c r="I49" s="20" t="s">
        <v>544</v>
      </c>
      <c r="J49" s="21" t="s">
        <v>545</v>
      </c>
    </row>
    <row r="50" spans="2:10" ht="13.2" x14ac:dyDescent="0.2"/>
  </sheetData>
  <sheetProtection algorithmName="SHA-512" hashValue="X/6TKqdfL5lChVQJ/yrlR38+LmlfrmGjczKXDWyuLGT6uI66BQF5efHlHUqKpCD/Z7MwoR8tM85DL+MqPo8Hgw==" saltValue="uIaTCpuaeEu8VUdVWlsjI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a3b022289bf43f087766e17d8dc462a9">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18fe48700a03329b63383eeab692565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B4BA141A-8AC5-4C08-BC07-7F3AA51506A8}"/>
</file>

<file path=customXml/itemProps2.xml><?xml version="1.0" encoding="utf-8"?>
<ds:datastoreItem xmlns:ds="http://schemas.openxmlformats.org/officeDocument/2006/customXml" ds:itemID="{1AA56C0A-1A7E-42EF-9FB0-A406EF2BC687}"/>
</file>

<file path=customXml/itemProps3.xml><?xml version="1.0" encoding="utf-8"?>
<ds:datastoreItem xmlns:ds="http://schemas.openxmlformats.org/officeDocument/2006/customXml" ds:itemID="{2CFACBC5-9E2B-4BB9-BC00-AE599E67579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Printed>2026-03-10T06:17:03Z</cp:lastPrinted>
  <dcterms:created xsi:type="dcterms:W3CDTF">2026-02-23T06:00:57Z</dcterms:created>
  <dcterms:modified xsi:type="dcterms:W3CDTF">2026-03-11T04:07:21Z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ies>
</file>