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260401にやること★\財政状況資料集さしかえ\"/>
    </mc:Choice>
  </mc:AlternateContent>
  <xr:revisionPtr revIDLastSave="0" documentId="13_ncr:1_{6A2BCA24-E48D-4E29-A1B8-1DC4F60CDF8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BE38" i="10"/>
  <c r="U38" i="10"/>
  <c r="BE37" i="10"/>
  <c r="U37" i="10"/>
  <c r="CO35" i="10"/>
  <c r="CO36" i="10" s="1"/>
  <c r="CO37" i="10" s="1"/>
  <c r="CO38" i="10" s="1"/>
  <c r="CO39" i="10" s="1"/>
  <c r="CO40" i="10" s="1"/>
  <c r="CO41" i="10" s="1"/>
  <c r="CO42" i="10" s="1"/>
  <c r="CO43" i="10" s="1"/>
  <c r="CO34" i="10"/>
  <c r="BW34" i="10"/>
  <c r="BW35" i="10" s="1"/>
  <c r="BW36" i="10" s="1"/>
  <c r="BW37" i="10" s="1"/>
  <c r="BW38" i="10" s="1"/>
  <c r="BW39" i="10" s="1"/>
  <c r="BW40" i="10" s="1"/>
  <c r="BW41" i="10" s="1"/>
  <c r="BW42" i="10" s="1"/>
  <c r="C34" i="10"/>
  <c r="C35" i="10" l="1"/>
  <c r="C36" i="10" s="1"/>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E35" i="10" s="1"/>
  <c r="BE36" i="10" s="1"/>
</calcChain>
</file>

<file path=xl/sharedStrings.xml><?xml version="1.0" encoding="utf-8"?>
<sst xmlns="http://schemas.openxmlformats.org/spreadsheetml/2006/main" count="1081" uniqueCount="625">
  <si>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</si>
  <si>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</si>
  <si>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</si>
  <si>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</si>
  <si>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</si>
  <si>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</si>
  <si>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</si>
  <si>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</si>
  <si>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</si>
  <si>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</si>
  <si>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</si>
  <si>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</si>
  <si>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</si>
  <si>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</si>
  <si>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</si>
  <si>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</si>
  <si>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</si>
  <si>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</si>
  <si>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</si>
  <si>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</si>
  <si>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</si>
  <si>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</si>
  <si>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</si>
  <si>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</si>
  <si>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</si>
  <si>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</si>
  <si>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</si>
  <si>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</si>
  <si>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</si>
  <si>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</si>
  <si>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</si>
  <si>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</si>
  <si>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</si>
  <si>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</si>
  <si>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</si>
  <si>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</si>
  <si>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</si>
  <si>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</si>
  <si>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</si>
  <si>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</si>
  <si>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</si>
  <si>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</si>
  <si>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</si>
  <si>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</si>
  <si>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</si>
  <si>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</si>
  <si>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</si>
  <si>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</si>
  <si>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</si>
  <si>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</si>
  <si>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</si>
  <si>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</si>
  <si>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</si>
  <si>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</si>
  <si>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</si>
  <si>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</si>
  <si>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</si>
  <si>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</si>
  <si>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</si>
  <si>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</si>
  <si>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</si>
  <si>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</si>
  <si>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</si>
  <si>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</si>
  <si>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</si>
  <si>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</si>
  <si>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</si>
  <si>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</si>
  <si>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</si>
  <si>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</si>
  <si>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</si>
  <si>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</si>
  <si>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</si>
  <si>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</si>
  <si>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</si>
  <si>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</si>
  <si>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</si>
  <si>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</si>
  <si>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</si>
  <si>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</si>
  <si>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</si>
  <si>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</si>
  <si>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</si>
  <si>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</si>
  <si>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</si>
  <si>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</si>
  <si>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</si>
  <si>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</si>
  <si>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</si>
  <si>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</si>
  <si>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</si>
  <si>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</si>
  <si>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</si>
  <si>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</si>
  <si>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</si>
  <si>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</si>
  <si>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</si>
  <si>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</si>
  <si>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</si>
  <si>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</si>
  <si>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</si>
  <si>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</si>
  <si>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</si>
  <si>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</si>
  <si>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</si>
  <si>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</si>
  <si>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</si>
  <si>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</si>
  <si>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</si>
  <si>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</si>
  <si>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</si>
  <si>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</si>
  <si>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</si>
  <si>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</si>
  <si>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</si>
  <si>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</si>
  <si>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</si>
  <si>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</si>
  <si>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</si>
  <si>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</si>
  <si>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</si>
  <si>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</si>
  <si>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</si>
  <si>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</si>
  <si>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</si>
  <si>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</si>
  <si>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</si>
  <si>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</si>
  <si>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</si>
  <si>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</si>
  <si>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</si>
  <si>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</si>
  <si>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</si>
  <si>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</si>
  <si>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</si>
  <si>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</si>
  <si>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</si>
  <si>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</si>
  <si>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</si>
  <si>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</si>
  <si>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</si>
  <si>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</si>
  <si>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</si>
  <si>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</si>
  <si>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</si>
  <si>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</si>
  <si>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</si>
  <si>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</si>
  <si>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</si>
  <si>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</si>
  <si>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</si>
  <si>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</si>
  <si>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</si>
  <si>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</si>
  <si>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</si>
  <si>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</si>
  <si>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</si>
  <si>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</si>
  <si>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</si>
  <si>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</si>
  <si>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</si>
  <si>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</si>
  <si>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</si>
  <si>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</si>
  <si>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</si>
  <si>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</si>
  <si>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</si>
  <si>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</si>
  <si>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</si>
  <si>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</si>
  <si>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</si>
  <si>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</si>
  <si>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</si>
  <si>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</si>
  <si>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</si>
  <si>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</si>
  <si>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</si>
  <si>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</si>
  <si>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</si>
  <si>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</si>
  <si>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</si>
  <si>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</si>
  <si>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</si>
  <si>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</si>
  <si>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</si>
  <si>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</si>
  <si>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</si>
  <si>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</si>
  <si>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</si>
  <si>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</si>
  <si>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</si>
  <si>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</si>
  <si>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</si>
  <si>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</si>
  <si>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</si>
  <si>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</si>
  <si>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</si>
  <si>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</si>
  <si>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</si>
  <si>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</si>
  <si>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</si>
  <si>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</si>
  <si>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</si>
  <si>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</si>
  <si>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</si>
  <si>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</si>
  <si>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</si>
  <si>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</si>
  <si>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</si>
  <si>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</si>
  <si>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</si>
  <si>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</si>
  <si>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</si>
  <si>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</si>
  <si>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</si>
  <si>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</si>
  <si>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</si>
  <si>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</si>
  <si>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</si>
  <si>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</si>
  <si>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</si>
  <si>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</si>
  <si>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</si>
  <si>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</si>
  <si>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</si>
  <si>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</si>
  <si>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</si>
  <si>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</si>
  <si>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</si>
  <si>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</si>
  <si>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</si>
  <si>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</si>
  <si>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</si>
  <si>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</si>
  <si>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</si>
  <si>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</si>
  <si>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</si>
  <si>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</si>
  <si>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</si>
  <si>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</si>
  <si>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</si>
  <si>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</si>
  <si>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</si>
  <si>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</si>
  <si>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</si>
  <si>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</si>
  <si>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</si>
  <si>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</si>
  <si>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</si>
  <si>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</si>
  <si>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</si>
  <si>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</si>
  <si>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</si>
  <si>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</si>
  <si>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</si>
  <si>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</si>
  <si>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</si>
  <si>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</si>
  <si>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</si>
  <si>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</si>
  <si>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</si>
  <si>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</si>
  <si>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</si>
  <si>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</si>
  <si>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</si>
  <si>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</si>
  <si>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</si>
  <si>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</si>
  <si>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</si>
  <si>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</si>
  <si>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</si>
  <si>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</si>
  <si>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</si>
  <si>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</si>
  <si>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</si>
  <si>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</si>
  <si>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</si>
  <si>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</si>
  <si>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</si>
  <si>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</si>
  <si>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</si>
  <si>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</si>
  <si>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</si>
  <si>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</si>
  <si>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</si>
  <si>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</si>
  <si>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</si>
  <si>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</si>
  <si>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</si>
  <si>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</si>
  <si>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</si>
  <si>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</si>
  <si>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</si>
  <si>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</si>
  <si>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</si>
  <si>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</si>
  <si>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</si>
  <si>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</si>
  <si>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</si>
  <si>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</si>
  <si>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</si>
  <si>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</si>
  <si>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</si>
  <si>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</si>
  <si>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</si>
  <si>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</si>
  <si>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</si>
  <si>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</si>
  <si>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</si>
  <si>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</si>
  <si>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</si>
  <si>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</si>
  <si>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</si>
  <si>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</si>
  <si>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</si>
  <si>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</si>
  <si>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</si>
  <si>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</si>
  <si>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</si>
  <si>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</si>
  <si>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</si>
  <si>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</si>
  <si>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</si>
  <si>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</si>
  <si>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</si>
  <si>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</si>
  <si>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</si>
  <si>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</si>
  <si>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</si>
  <si>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</si>
  <si>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</si>
  <si>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</si>
  <si>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</si>
  <si>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</si>
  <si>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</si>
  <si>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</si>
  <si>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</si>
  <si>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</si>
  <si>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</si>
  <si>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</si>
  <si>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</si>
  <si>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</si>
  <si>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</si>
  <si>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</si>
  <si>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</si>
  <si>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</si>
  <si>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</si>
  <si>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</si>
  <si>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</si>
  <si>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</si>
  <si>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</si>
  <si>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</si>
  <si>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</si>
  <si>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</si>
  <si>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</si>
  <si>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</si>
  <si>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</si>
  <si>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</si>
  <si>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</si>
  <si>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</si>
  <si>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</si>
  <si>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</si>
  <si>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</si>
  <si>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</si>
  <si>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</si>
  <si>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</si>
  <si>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</si>
  <si>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</si>
  <si>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</si>
  <si>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</si>
  <si>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</si>
  <si>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</si>
  <si>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</si>
  <si>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</si>
  <si>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</si>
  <si>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</si>
  <si>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</si>
  <si>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</si>
  <si>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</si>
  <si>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</si>
  <si>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</si>
  <si>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</si>
  <si>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</si>
  <si>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</si>
  <si>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</si>
  <si>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</si>
  <si>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</si>
  <si>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</si>
  <si>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</si>
  <si>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</si>
  <si>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</si>
  <si>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</si>
  <si>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</si>
  <si>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</si>
  <si>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</si>
  <si>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</si>
  <si>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自動車運送事業会計</t>
    <phoneticPr fontId="5"/>
  </si>
  <si>
    <t>法適用企業</t>
    <phoneticPr fontId="5"/>
  </si>
  <si>
    <t>高速度鉄道事業会計</t>
    <phoneticPr fontId="5"/>
  </si>
  <si>
    <t>水道事業会計</t>
    <phoneticPr fontId="5"/>
  </si>
  <si>
    <t>工業用水道事業会計</t>
    <phoneticPr fontId="5"/>
  </si>
  <si>
    <t>下水道事業会計</t>
    <phoneticPr fontId="5"/>
  </si>
  <si>
    <t>市場及びと畜場特別会計</t>
    <phoneticPr fontId="5"/>
  </si>
  <si>
    <t>法非適用企業</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</si>
  <si>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</si>
  <si>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</si>
  <si>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</si>
  <si>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</si>
  <si>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</si>
  <si>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</si>
  <si>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</si>
  <si>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</si>
  <si>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</si>
  <si>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</si>
  <si>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</si>
  <si>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</si>
  <si>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</si>
  <si>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</si>
  <si>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</si>
  <si>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</si>
  <si>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</si>
  <si>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</si>
  <si>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</si>
  <si>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</si>
  <si>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</si>
  <si>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</si>
  <si>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</si>
  <si>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</si>
  <si>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</si>
  <si>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</si>
  <si>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</si>
  <si>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</si>
  <si>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</si>
  <si>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</si>
  <si>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</si>
  <si>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</si>
  <si>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</si>
  <si>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</si>
  <si>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</si>
  <si>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</si>
  <si>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</si>
  <si>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</si>
  <si>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</si>
  <si>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</si>
  <si>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</si>
  <si>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</si>
  <si>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</si>
  <si>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</si>
  <si>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</si>
  <si>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</si>
  <si>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</si>
  <si>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</si>
  <si>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</si>
  <si>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</si>
  <si>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</si>
  <si>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</si>
  <si>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</si>
  <si>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</si>
  <si>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</si>
  <si>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</si>
  <si>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</si>
  <si>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</si>
  <si>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</si>
  <si>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</si>
  <si>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</si>
  <si>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</si>
  <si>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</si>
  <si>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</si>
  <si>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</si>
  <si>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</si>
  <si>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</si>
  <si>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</si>
  <si>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</si>
  <si>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</si>
  <si>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</si>
  <si>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</si>
  <si>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</si>
  <si>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</si>
  <si>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</si>
  <si>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</si>
  <si>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</si>
  <si>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</si>
  <si>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</si>
  <si>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</si>
  <si>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</si>
  <si>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</si>
  <si>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</si>
  <si>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</si>
  <si>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</si>
  <si>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</si>
  <si>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</si>
  <si>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</si>
  <si>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</si>
  <si>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</si>
  <si>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</si>
  <si>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</si>
  <si>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</si>
  <si>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</si>
  <si>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</si>
  <si>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</si>
  <si>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</si>
  <si>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</si>
  <si>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</si>
  <si>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</si>
  <si>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</si>
  <si>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</si>
  <si>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</si>
  <si>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</si>
  <si>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</si>
  <si>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</si>
  <si>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</si>
  <si>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</si>
  <si>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</si>
  <si>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</si>
  <si>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</si>
  <si>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</si>
  <si>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</si>
  <si>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</si>
  <si>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</si>
  <si>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</si>
  <si>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</si>
  <si>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</si>
  <si>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</si>
  <si>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</si>
  <si>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</si>
  <si>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</si>
  <si>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</si>
  <si>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</si>
  <si>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</si>
  <si>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</si>
  <si>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</si>
  <si>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</si>
  <si>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</si>
  <si>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</si>
  <si>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</si>
  <si>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</si>
  <si>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</si>
  <si>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</si>
  <si>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</si>
  <si>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</si>
  <si>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</si>
  <si>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0.18</t>
  </si>
  <si>
    <t>▲ 2.32</t>
  </si>
  <si>
    <t>▲ 2.41</t>
  </si>
  <si>
    <t>下水道事業会計</t>
  </si>
  <si>
    <t>水道事業会計</t>
  </si>
  <si>
    <t>一般会計</t>
  </si>
  <si>
    <t>介護保険特別会計</t>
  </si>
  <si>
    <t>工業用水道事業会計</t>
  </si>
  <si>
    <t>自動車運送事業会計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</si>
  <si>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</si>
  <si>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</si>
  <si>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</si>
  <si>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</si>
  <si>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</si>
  <si>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</si>
  <si>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</si>
  <si>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</si>
  <si>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</si>
  <si>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大規模施設整備積立基金</t>
    <rPh sb="0" eb="3">
      <t>ダイキボ</t>
    </rPh>
    <rPh sb="3" eb="5">
      <t>シセツ</t>
    </rPh>
    <rPh sb="5" eb="7">
      <t>セイビ</t>
    </rPh>
    <rPh sb="7" eb="9">
      <t>ツミタテ</t>
    </rPh>
    <rPh sb="9" eb="11">
      <t>キキン</t>
    </rPh>
    <phoneticPr fontId="2"/>
  </si>
  <si>
    <t>アジア・アジアパラ競技大会基金</t>
    <rPh sb="9" eb="13">
      <t>キョウギタイカイ</t>
    </rPh>
    <rPh sb="13" eb="15">
      <t>キキン</t>
    </rPh>
    <phoneticPr fontId="2"/>
  </si>
  <si>
    <t>リニア関連名古屋駅周辺地区まちづくり基金</t>
    <rPh sb="3" eb="5">
      <t>カンレン</t>
    </rPh>
    <rPh sb="5" eb="8">
      <t>ナゴヤ</t>
    </rPh>
    <rPh sb="8" eb="9">
      <t>エキ</t>
    </rPh>
    <rPh sb="9" eb="11">
      <t>シュウヘン</t>
    </rPh>
    <rPh sb="11" eb="13">
      <t>チク</t>
    </rPh>
    <rPh sb="18" eb="20">
      <t>キキン</t>
    </rPh>
    <phoneticPr fontId="2"/>
  </si>
  <si>
    <t>市営住宅等管理運営等基金</t>
    <rPh sb="0" eb="4">
      <t>シエイジュウタク</t>
    </rPh>
    <rPh sb="4" eb="5">
      <t>ナド</t>
    </rPh>
    <rPh sb="5" eb="7">
      <t>カンリ</t>
    </rPh>
    <rPh sb="7" eb="10">
      <t>ウンエイトウ</t>
    </rPh>
    <rPh sb="10" eb="12">
      <t>キキン</t>
    </rPh>
    <phoneticPr fontId="2"/>
  </si>
  <si>
    <t>国際交流事業積立基金</t>
    <rPh sb="0" eb="2">
      <t>コクサイ</t>
    </rPh>
    <rPh sb="2" eb="4">
      <t>コウリュウ</t>
    </rPh>
    <rPh sb="4" eb="6">
      <t>ジギョウ</t>
    </rPh>
    <rPh sb="6" eb="8">
      <t>ツミタテ</t>
    </rPh>
    <rPh sb="8" eb="10">
      <t>キキン</t>
    </rPh>
    <phoneticPr fontId="2"/>
  </si>
  <si>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</si>
  <si>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</si>
  <si>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</si>
  <si>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</si>
  <si>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</si>
  <si>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</si>
  <si>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</si>
  <si>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</si>
  <si>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</si>
  <si>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法適用企業</t>
    <rPh sb="0" eb="3">
      <t>ホウテキヨウ</t>
    </rPh>
    <rPh sb="3" eb="5">
      <t>キギョウ</t>
    </rPh>
    <phoneticPr fontId="2"/>
  </si>
  <si>
    <t>〇</t>
  </si>
  <si>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</si>
  <si>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</si>
  <si>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</si>
  <si>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</si>
  <si>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</si>
  <si>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</si>
  <si>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</si>
  <si>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</si>
  <si>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</si>
  <si>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名古屋まちづくり公社</t>
  </si>
  <si>
    <t>なごや建設事業サービス財団</t>
  </si>
  <si>
    <t>名古屋市教育スポーツ協会</t>
  </si>
  <si>
    <t>木曽三川水源造成公社</t>
  </si>
  <si>
    <t>愛知県暴力追放運動推進センター</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</si>
  <si>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</si>
  <si>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</si>
  <si>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</si>
  <si>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</si>
  <si>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</si>
  <si>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</si>
  <si>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</si>
  <si>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</si>
  <si>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</si>
  <si>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</si>
  <si>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</si>
  <si>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名古屋高速道路公社</t>
  </si>
  <si>
    <t>公立大学法人名古屋市立大学</t>
  </si>
  <si>
    <t>名古屋上下水道総合サービス</t>
  </si>
  <si>
    <t>中部国際空港株式会社</t>
  </si>
  <si>
    <t>93.1％出資</t>
    <rPh sb="5" eb="7">
      <t>シュッシ</t>
    </rPh>
    <phoneticPr fontId="33"/>
  </si>
  <si>
    <t>100％出資</t>
    <rPh sb="4" eb="6">
      <t>シュッシ</t>
    </rPh>
    <phoneticPr fontId="33"/>
  </si>
  <si>
    <t>50％出資</t>
    <rPh sb="3" eb="5">
      <t>シュッシ</t>
    </rPh>
    <phoneticPr fontId="33"/>
  </si>
  <si>
    <t>55.7％出資</t>
    <rPh sb="5" eb="7">
      <t>シュッシ</t>
    </rPh>
    <phoneticPr fontId="33"/>
  </si>
  <si>
    <t>85.1％出資</t>
    <rPh sb="5" eb="7">
      <t>シュッシ</t>
    </rPh>
    <phoneticPr fontId="33"/>
  </si>
  <si>
    <t>8.3％出資</t>
    <rPh sb="4" eb="6">
      <t>シュッシ</t>
    </rPh>
    <phoneticPr fontId="33"/>
  </si>
  <si>
    <t>47.4％出資</t>
    <rPh sb="5" eb="7">
      <t>シュッシ</t>
    </rPh>
    <phoneticPr fontId="33"/>
  </si>
  <si>
    <t>100％出資</t>
  </si>
  <si>
    <t>6.3％出資</t>
  </si>
  <si>
    <t>26.7％出資</t>
  </si>
  <si>
    <t>49.2％出資</t>
    <rPh sb="5" eb="7">
      <t>シュッシ</t>
    </rPh>
    <phoneticPr fontId="33"/>
  </si>
  <si>
    <t>33.0％出資</t>
  </si>
  <si>
    <t>33.3％出資</t>
  </si>
  <si>
    <t>25％出資</t>
  </si>
  <si>
    <t>56.6％出資</t>
  </si>
  <si>
    <t>63.3％出資</t>
  </si>
  <si>
    <t>52.5％出資</t>
  </si>
  <si>
    <t>76.9％出資</t>
  </si>
  <si>
    <t>41％出資</t>
  </si>
  <si>
    <t>50％出資</t>
  </si>
  <si>
    <t>95.2％出資</t>
    <rPh sb="5" eb="7">
      <t>シュッシ</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</si>
</sst>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9D57-45CD-9DC6-90B3691DBA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50857</c:v>
                </c:pt>
                <c:pt idx="1">
                  <c:v>50248</c:v>
                </c:pt>
                <c:pt idx="2">
                  <c:v>54487</c:v>
                </c:pt>
                <c:pt idx="3">
                  <c:v>52248</c:v>
                </c:pt>
                <c:pt idx="4">
                  <c:v>68952</c:v>
                </c:pt>
              </c:numCache>
            </c:numRef>
          </c:val>
          <c:smooth val="0"/>
          <c:extLst>
            <c:ext xmlns:c16="http://schemas.microsoft.com/office/drawing/2014/chart" uri="{C3380CC4-5D6E-409C-BE32-E72D297353CC}">
              <c16:uniqueId val="{00000001-9D57-45CD-9DC6-90B3691DBA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1.52</c:v>
                </c:pt>
                <c:pt idx="2">
                  <c:v>1.23</c:v>
                </c:pt>
                <c:pt idx="3">
                  <c:v>1.39</c:v>
                </c:pt>
                <c:pt idx="4">
                  <c:v>0.79</c:v>
                </c:pt>
              </c:numCache>
            </c:numRef>
          </c:val>
          <c:extLst>
            <c:ext xmlns:c16="http://schemas.microsoft.com/office/drawing/2014/chart" uri="{C3380CC4-5D6E-409C-BE32-E72D297353CC}">
              <c16:uniqueId val="{00000000-EDE7-4ECE-BF9A-C26EC813B8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2.1800000000000002</c:v>
                </c:pt>
                <c:pt idx="1">
                  <c:v>3.01</c:v>
                </c:pt>
                <c:pt idx="2">
                  <c:v>5.68</c:v>
                </c:pt>
                <c:pt idx="3">
                  <c:v>3.55</c:v>
                </c:pt>
                <c:pt idx="4">
                  <c:v>2.31</c:v>
                </c:pt>
              </c:numCache>
            </c:numRef>
          </c:val>
          <c:extLst>
            <c:ext xmlns:c16="http://schemas.microsoft.com/office/drawing/2014/chart" uri="{C3380CC4-5D6E-409C-BE32-E72D297353CC}">
              <c16:uniqueId val="{00000001-EDE7-4ECE-BF9A-C26EC813B8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0.59</c:v>
                </c:pt>
                <c:pt idx="2">
                  <c:v>1.7</c:v>
                </c:pt>
                <c:pt idx="3">
                  <c:v>-2.3199999999999998</c:v>
                </c:pt>
                <c:pt idx="4">
                  <c:v>-2.41</c:v>
                </c:pt>
              </c:numCache>
            </c:numRef>
          </c:val>
          <c:smooth val="0"/>
          <c:extLst>
            <c:ext xmlns:c16="http://schemas.microsoft.com/office/drawing/2014/chart" uri="{C3380CC4-5D6E-409C-BE32-E72D297353CC}">
              <c16:uniqueId val="{00000002-EDE7-4ECE-BF9A-C26EC813B8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#N/A</c:v>
                </c:pt>
                <c:pt idx="3">
                  <c:v>0.39</c:v>
                </c:pt>
                <c:pt idx="4">
                  <c:v>#N/A</c:v>
                </c:pt>
                <c:pt idx="5">
                  <c:v>0.15</c:v>
                </c:pt>
                <c:pt idx="6">
                  <c:v>#N/A</c:v>
                </c:pt>
                <c:pt idx="7">
                  <c:v>0.01</c:v>
                </c:pt>
                <c:pt idx="8">
                  <c:v>#N/A</c:v>
                </c:pt>
                <c:pt idx="9">
                  <c:v>0</c:v>
                </c:pt>
              </c:numCache>
            </c:numRef>
          </c:val>
          <c:extLst>
            <c:ext xmlns:c16="http://schemas.microsoft.com/office/drawing/2014/chart" uri="{C3380CC4-5D6E-409C-BE32-E72D297353CC}">
              <c16:uniqueId val="{00000000-A501-451D-A60D-54E9BDAE8C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01-451D-A60D-54E9BDAE8C19}"/>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0.19</c:v>
                </c:pt>
                <c:pt idx="2">
                  <c:v>#N/A</c:v>
                </c:pt>
                <c:pt idx="3">
                  <c:v>0.2</c:v>
                </c:pt>
                <c:pt idx="4">
                  <c:v>#N/A</c:v>
                </c:pt>
                <c:pt idx="5">
                  <c:v>0.06</c:v>
                </c:pt>
                <c:pt idx="6">
                  <c:v>#N/A</c:v>
                </c:pt>
                <c:pt idx="7">
                  <c:v>0.13</c:v>
                </c:pt>
                <c:pt idx="8">
                  <c:v>#N/A</c:v>
                </c:pt>
                <c:pt idx="9">
                  <c:v>0.06</c:v>
                </c:pt>
              </c:numCache>
            </c:numRef>
          </c:val>
          <c:extLst>
            <c:ext xmlns:c16="http://schemas.microsoft.com/office/drawing/2014/chart" uri="{C3380CC4-5D6E-409C-BE32-E72D297353CC}">
              <c16:uniqueId val="{00000002-A501-451D-A60D-54E9BDAE8C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0.21</c:v>
                </c:pt>
                <c:pt idx="4">
                  <c:v>#N/A</c:v>
                </c:pt>
                <c:pt idx="5">
                  <c:v>0.23</c:v>
                </c:pt>
                <c:pt idx="6">
                  <c:v>#N/A</c:v>
                </c:pt>
                <c:pt idx="7">
                  <c:v>0.23</c:v>
                </c:pt>
                <c:pt idx="8">
                  <c:v>#N/A</c:v>
                </c:pt>
                <c:pt idx="9">
                  <c:v>0.28999999999999998</c:v>
                </c:pt>
              </c:numCache>
            </c:numRef>
          </c:val>
          <c:extLst>
            <c:ext xmlns:c16="http://schemas.microsoft.com/office/drawing/2014/chart" uri="{C3380CC4-5D6E-409C-BE32-E72D297353CC}">
              <c16:uniqueId val="{00000003-A501-451D-A60D-54E9BDAE8C19}"/>
            </c:ext>
          </c:extLst>
        </c:ser>
        <c:ser>
          <c:idx val="4"/>
          <c:order val="4"/>
          <c:tx>
            <c:strRef>
              <c:f>データシート!$A$31</c:f>
              <c:strCache>
                <c:ptCount val="1"/>
                <c:pt idx="0">
                  <c:v>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0.56999999999999995</c:v>
                </c:pt>
                <c:pt idx="2">
                  <c:v>#N/A</c:v>
                </c:pt>
                <c:pt idx="3">
                  <c:v>0.27</c:v>
                </c:pt>
                <c:pt idx="4">
                  <c:v>#N/A</c:v>
                </c:pt>
                <c:pt idx="5">
                  <c:v>0.08</c:v>
                </c:pt>
                <c:pt idx="6">
                  <c:v>#N/A</c:v>
                </c:pt>
                <c:pt idx="7">
                  <c:v>0.13</c:v>
                </c:pt>
                <c:pt idx="8">
                  <c:v>#N/A</c:v>
                </c:pt>
                <c:pt idx="9">
                  <c:v>0.3</c:v>
                </c:pt>
              </c:numCache>
            </c:numRef>
          </c:val>
          <c:extLst>
            <c:ext xmlns:c16="http://schemas.microsoft.com/office/drawing/2014/chart" uri="{C3380CC4-5D6E-409C-BE32-E72D297353CC}">
              <c16:uniqueId val="{00000004-A501-451D-A60D-54E9BDAE8C19}"/>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0.38</c:v>
                </c:pt>
                <c:pt idx="4">
                  <c:v>#N/A</c:v>
                </c:pt>
                <c:pt idx="5">
                  <c:v>0.38</c:v>
                </c:pt>
                <c:pt idx="6">
                  <c:v>#N/A</c:v>
                </c:pt>
                <c:pt idx="7">
                  <c:v>0.38</c:v>
                </c:pt>
                <c:pt idx="8">
                  <c:v>#N/A</c:v>
                </c:pt>
                <c:pt idx="9">
                  <c:v>0.38</c:v>
                </c:pt>
              </c:numCache>
            </c:numRef>
          </c:val>
          <c:extLst>
            <c:ext xmlns:c16="http://schemas.microsoft.com/office/drawing/2014/chart" uri="{C3380CC4-5D6E-409C-BE32-E72D297353CC}">
              <c16:uniqueId val="{00000005-A501-451D-A60D-54E9BDAE8C1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1.1299999999999999</c:v>
                </c:pt>
                <c:pt idx="4">
                  <c:v>#N/A</c:v>
                </c:pt>
                <c:pt idx="5">
                  <c:v>0.94</c:v>
                </c:pt>
                <c:pt idx="6">
                  <c:v>#N/A</c:v>
                </c:pt>
                <c:pt idx="7">
                  <c:v>0.9</c:v>
                </c:pt>
                <c:pt idx="8">
                  <c:v>#N/A</c:v>
                </c:pt>
                <c:pt idx="9">
                  <c:v>0.6</c:v>
                </c:pt>
              </c:numCache>
            </c:numRef>
          </c:val>
          <c:extLst>
            <c:ext xmlns:c16="http://schemas.microsoft.com/office/drawing/2014/chart" uri="{C3380CC4-5D6E-409C-BE32-E72D297353CC}">
              <c16:uniqueId val="{00000006-A501-451D-A60D-54E9BDAE8C1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1.54</c:v>
                </c:pt>
                <c:pt idx="4">
                  <c:v>#N/A</c:v>
                </c:pt>
                <c:pt idx="5">
                  <c:v>1.26</c:v>
                </c:pt>
                <c:pt idx="6">
                  <c:v>#N/A</c:v>
                </c:pt>
                <c:pt idx="7">
                  <c:v>1.42</c:v>
                </c:pt>
                <c:pt idx="8">
                  <c:v>#N/A</c:v>
                </c:pt>
                <c:pt idx="9">
                  <c:v>0.83</c:v>
                </c:pt>
              </c:numCache>
            </c:numRef>
          </c:val>
          <c:extLst>
            <c:ext xmlns:c16="http://schemas.microsoft.com/office/drawing/2014/chart" uri="{C3380CC4-5D6E-409C-BE32-E72D297353CC}">
              <c16:uniqueId val="{00000007-A501-451D-A60D-54E9BDAE8C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c:v>
                </c:pt>
                <c:pt idx="2">
                  <c:v>#N/A</c:v>
                </c:pt>
                <c:pt idx="3">
                  <c:v>4.55</c:v>
                </c:pt>
                <c:pt idx="4">
                  <c:v>#N/A</c:v>
                </c:pt>
                <c:pt idx="5">
                  <c:v>4.01</c:v>
                </c:pt>
                <c:pt idx="6">
                  <c:v>#N/A</c:v>
                </c:pt>
                <c:pt idx="7">
                  <c:v>3.36</c:v>
                </c:pt>
                <c:pt idx="8">
                  <c:v>#N/A</c:v>
                </c:pt>
                <c:pt idx="9">
                  <c:v>2.81</c:v>
                </c:pt>
              </c:numCache>
            </c:numRef>
          </c:val>
          <c:extLst>
            <c:ext xmlns:c16="http://schemas.microsoft.com/office/drawing/2014/chart" uri="{C3380CC4-5D6E-409C-BE32-E72D297353CC}">
              <c16:uniqueId val="{00000008-A501-451D-A60D-54E9BDAE8C1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3.42</c:v>
                </c:pt>
                <c:pt idx="2">
                  <c:v>#N/A</c:v>
                </c:pt>
                <c:pt idx="3">
                  <c:v>3.95</c:v>
                </c:pt>
                <c:pt idx="4">
                  <c:v>#N/A</c:v>
                </c:pt>
                <c:pt idx="5">
                  <c:v>3.98</c:v>
                </c:pt>
                <c:pt idx="6">
                  <c:v>#N/A</c:v>
                </c:pt>
                <c:pt idx="7">
                  <c:v>3.47</c:v>
                </c:pt>
                <c:pt idx="8">
                  <c:v>#N/A</c:v>
                </c:pt>
                <c:pt idx="9">
                  <c:v>3.11</c:v>
                </c:pt>
              </c:numCache>
            </c:numRef>
          </c:val>
          <c:extLst>
            <c:ext xmlns:c16="http://schemas.microsoft.com/office/drawing/2014/chart" uri="{C3380CC4-5D6E-409C-BE32-E72D297353CC}">
              <c16:uniqueId val="{00000009-A501-451D-A60D-54E9BDAE8C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128276</c:v>
                </c:pt>
                <c:pt idx="5">
                  <c:v>135776</c:v>
                </c:pt>
                <c:pt idx="8">
                  <c:v>131265</c:v>
                </c:pt>
                <c:pt idx="11">
                  <c:v>126316</c:v>
                </c:pt>
                <c:pt idx="14">
                  <c:v>121786</c:v>
                </c:pt>
              </c:numCache>
            </c:numRef>
          </c:val>
          <c:extLst>
            <c:ext xmlns:c16="http://schemas.microsoft.com/office/drawing/2014/chart" uri="{C3380CC4-5D6E-409C-BE32-E72D297353CC}">
              <c16:uniqueId val="{00000000-7970-42EA-BCB9-A37EDA7918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70-42EA-BCB9-A37EDA7918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4117</c:v>
                </c:pt>
                <c:pt idx="3">
                  <c:v>8115</c:v>
                </c:pt>
                <c:pt idx="6">
                  <c:v>9095</c:v>
                </c:pt>
                <c:pt idx="9">
                  <c:v>6327</c:v>
                </c:pt>
                <c:pt idx="12">
                  <c:v>2808</c:v>
                </c:pt>
              </c:numCache>
            </c:numRef>
          </c:val>
          <c:extLst>
            <c:ext xmlns:c16="http://schemas.microsoft.com/office/drawing/2014/chart" uri="{C3380CC4-5D6E-409C-BE32-E72D297353CC}">
              <c16:uniqueId val="{00000002-7970-42EA-BCB9-A37EDA7918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3184</c:v>
                </c:pt>
                <c:pt idx="3">
                  <c:v>2838</c:v>
                </c:pt>
                <c:pt idx="6">
                  <c:v>2651</c:v>
                </c:pt>
                <c:pt idx="9">
                  <c:v>2594</c:v>
                </c:pt>
                <c:pt idx="12">
                  <c:v>2678</c:v>
                </c:pt>
              </c:numCache>
            </c:numRef>
          </c:val>
          <c:extLst>
            <c:ext xmlns:c16="http://schemas.microsoft.com/office/drawing/2014/chart" uri="{C3380CC4-5D6E-409C-BE32-E72D297353CC}">
              <c16:uniqueId val="{00000003-7970-42EA-BCB9-A37EDA7918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36479</c:v>
                </c:pt>
                <c:pt idx="3">
                  <c:v>33992</c:v>
                </c:pt>
                <c:pt idx="6">
                  <c:v>32769</c:v>
                </c:pt>
                <c:pt idx="9">
                  <c:v>34396</c:v>
                </c:pt>
                <c:pt idx="12">
                  <c:v>33197</c:v>
                </c:pt>
              </c:numCache>
            </c:numRef>
          </c:val>
          <c:extLst>
            <c:ext xmlns:c16="http://schemas.microsoft.com/office/drawing/2014/chart" uri="{C3380CC4-5D6E-409C-BE32-E72D297353CC}">
              <c16:uniqueId val="{00000004-7970-42EA-BCB9-A37EDA7918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50858</c:v>
                </c:pt>
                <c:pt idx="3">
                  <c:v>49255</c:v>
                </c:pt>
                <c:pt idx="6">
                  <c:v>49280</c:v>
                </c:pt>
                <c:pt idx="9">
                  <c:v>50117</c:v>
                </c:pt>
                <c:pt idx="12">
                  <c:v>50011</c:v>
                </c:pt>
              </c:numCache>
            </c:numRef>
          </c:val>
          <c:extLst>
            <c:ext xmlns:c16="http://schemas.microsoft.com/office/drawing/2014/chart" uri="{C3380CC4-5D6E-409C-BE32-E72D297353CC}">
              <c16:uniqueId val="{00000005-7970-42EA-BCB9-A37EDA7918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8936</c:v>
                </c:pt>
                <c:pt idx="3">
                  <c:v>9059</c:v>
                </c:pt>
                <c:pt idx="6">
                  <c:v>6401</c:v>
                </c:pt>
                <c:pt idx="9">
                  <c:v>6436</c:v>
                </c:pt>
                <c:pt idx="12">
                  <c:v>9022</c:v>
                </c:pt>
              </c:numCache>
            </c:numRef>
          </c:val>
          <c:extLst>
            <c:ext xmlns:c16="http://schemas.microsoft.com/office/drawing/2014/chart" uri="{C3380CC4-5D6E-409C-BE32-E72D297353CC}">
              <c16:uniqueId val="{00000006-7970-42EA-BCB9-A37EDA7918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69100</c:v>
                </c:pt>
                <c:pt idx="3">
                  <c:v>71895</c:v>
                </c:pt>
                <c:pt idx="6">
                  <c:v>68944</c:v>
                </c:pt>
                <c:pt idx="9">
                  <c:v>66793</c:v>
                </c:pt>
                <c:pt idx="12">
                  <c:v>64263</c:v>
                </c:pt>
              </c:numCache>
            </c:numRef>
          </c:val>
          <c:extLst>
            <c:ext xmlns:c16="http://schemas.microsoft.com/office/drawing/2014/chart" uri="{C3380CC4-5D6E-409C-BE32-E72D297353CC}">
              <c16:uniqueId val="{00000007-7970-42EA-BCB9-A37EDA7918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44398</c:v>
                </c:pt>
                <c:pt idx="2">
                  <c:v>#N/A</c:v>
                </c:pt>
                <c:pt idx="3">
                  <c:v>#N/A</c:v>
                </c:pt>
                <c:pt idx="4">
                  <c:v>39378</c:v>
                </c:pt>
                <c:pt idx="5">
                  <c:v>#N/A</c:v>
                </c:pt>
                <c:pt idx="6">
                  <c:v>#N/A</c:v>
                </c:pt>
                <c:pt idx="7">
                  <c:v>37875</c:v>
                </c:pt>
                <c:pt idx="8">
                  <c:v>#N/A</c:v>
                </c:pt>
                <c:pt idx="9">
                  <c:v>#N/A</c:v>
                </c:pt>
                <c:pt idx="10">
                  <c:v>40347</c:v>
                </c:pt>
                <c:pt idx="11">
                  <c:v>#N/A</c:v>
                </c:pt>
                <c:pt idx="12">
                  <c:v>#N/A</c:v>
                </c:pt>
                <c:pt idx="13">
                  <c:v>40193</c:v>
                </c:pt>
                <c:pt idx="14">
                  <c:v>#N/A</c:v>
                </c:pt>
              </c:numCache>
            </c:numRef>
          </c:val>
          <c:smooth val="0"/>
          <c:extLst>
            <c:ext xmlns:c16="http://schemas.microsoft.com/office/drawing/2014/chart" uri="{C3380CC4-5D6E-409C-BE32-E72D297353CC}">
              <c16:uniqueId val="{00000008-7970-42EA-BCB9-A37EDA7918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863489</c:v>
                </c:pt>
                <c:pt idx="5">
                  <c:v>859603</c:v>
                </c:pt>
                <c:pt idx="8">
                  <c:v>839519</c:v>
                </c:pt>
                <c:pt idx="11">
                  <c:v>811152</c:v>
                </c:pt>
                <c:pt idx="14">
                  <c:v>790113</c:v>
                </c:pt>
              </c:numCache>
            </c:numRef>
          </c:val>
          <c:extLst>
            <c:ext xmlns:c16="http://schemas.microsoft.com/office/drawing/2014/chart" uri="{C3380CC4-5D6E-409C-BE32-E72D297353CC}">
              <c16:uniqueId val="{00000000-E779-4225-A3CD-2873A8808A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603656</c:v>
                </c:pt>
                <c:pt idx="5">
                  <c:v>605086</c:v>
                </c:pt>
                <c:pt idx="8">
                  <c:v>606604</c:v>
                </c:pt>
                <c:pt idx="11">
                  <c:v>653490</c:v>
                </c:pt>
                <c:pt idx="14">
                  <c:v>680097</c:v>
                </c:pt>
              </c:numCache>
            </c:numRef>
          </c:val>
          <c:extLst>
            <c:ext xmlns:c16="http://schemas.microsoft.com/office/drawing/2014/chart" uri="{C3380CC4-5D6E-409C-BE32-E72D297353CC}">
              <c16:uniqueId val="{00000001-E779-4225-A3CD-2873A8808A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284698</c:v>
                </c:pt>
                <c:pt idx="5">
                  <c:v>316208</c:v>
                </c:pt>
                <c:pt idx="8">
                  <c:v>372109</c:v>
                </c:pt>
                <c:pt idx="11">
                  <c:v>386417</c:v>
                </c:pt>
                <c:pt idx="14">
                  <c:v>379645</c:v>
                </c:pt>
              </c:numCache>
            </c:numRef>
          </c:val>
          <c:extLst>
            <c:ext xmlns:c16="http://schemas.microsoft.com/office/drawing/2014/chart" uri="{C3380CC4-5D6E-409C-BE32-E72D297353CC}">
              <c16:uniqueId val="{00000002-E779-4225-A3CD-2873A8808A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79-4225-A3CD-2873A8808A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79-4225-A3CD-2873A8808A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3158</c:v>
                </c:pt>
                <c:pt idx="3">
                  <c:v>783</c:v>
                </c:pt>
                <c:pt idx="6">
                  <c:v>9</c:v>
                </c:pt>
                <c:pt idx="9">
                  <c:v>0</c:v>
                </c:pt>
                <c:pt idx="12">
                  <c:v>800</c:v>
                </c:pt>
              </c:numCache>
            </c:numRef>
          </c:val>
          <c:extLst>
            <c:ext xmlns:c16="http://schemas.microsoft.com/office/drawing/2014/chart" uri="{C3380CC4-5D6E-409C-BE32-E72D297353CC}">
              <c16:uniqueId val="{00000005-E779-4225-A3CD-2873A8808A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180361</c:v>
                </c:pt>
                <c:pt idx="3">
                  <c:v>182206</c:v>
                </c:pt>
                <c:pt idx="6">
                  <c:v>179150</c:v>
                </c:pt>
                <c:pt idx="9">
                  <c:v>185680</c:v>
                </c:pt>
                <c:pt idx="12">
                  <c:v>185092</c:v>
                </c:pt>
              </c:numCache>
            </c:numRef>
          </c:val>
          <c:extLst>
            <c:ext xmlns:c16="http://schemas.microsoft.com/office/drawing/2014/chart" uri="{C3380CC4-5D6E-409C-BE32-E72D297353CC}">
              <c16:uniqueId val="{00000006-E779-4225-A3CD-2873A8808A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32000</c:v>
                </c:pt>
                <c:pt idx="3">
                  <c:v>33212</c:v>
                </c:pt>
                <c:pt idx="6">
                  <c:v>35127</c:v>
                </c:pt>
                <c:pt idx="9">
                  <c:v>37329</c:v>
                </c:pt>
                <c:pt idx="12">
                  <c:v>39454</c:v>
                </c:pt>
              </c:numCache>
            </c:numRef>
          </c:val>
          <c:extLst>
            <c:ext xmlns:c16="http://schemas.microsoft.com/office/drawing/2014/chart" uri="{C3380CC4-5D6E-409C-BE32-E72D297353CC}">
              <c16:uniqueId val="{00000007-E779-4225-A3CD-2873A8808A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464249</c:v>
                </c:pt>
                <c:pt idx="3">
                  <c:v>420988</c:v>
                </c:pt>
                <c:pt idx="6">
                  <c:v>412069</c:v>
                </c:pt>
                <c:pt idx="9">
                  <c:v>405171</c:v>
                </c:pt>
                <c:pt idx="12">
                  <c:v>406054</c:v>
                </c:pt>
              </c:numCache>
            </c:numRef>
          </c:val>
          <c:extLst>
            <c:ext xmlns:c16="http://schemas.microsoft.com/office/drawing/2014/chart" uri="{C3380CC4-5D6E-409C-BE32-E72D297353CC}">
              <c16:uniqueId val="{00000008-E779-4225-A3CD-2873A8808A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86715</c:v>
                </c:pt>
                <c:pt idx="3">
                  <c:v>77304</c:v>
                </c:pt>
                <c:pt idx="6">
                  <c:v>67537</c:v>
                </c:pt>
                <c:pt idx="9">
                  <c:v>63368</c:v>
                </c:pt>
                <c:pt idx="12">
                  <c:v>46636</c:v>
                </c:pt>
              </c:numCache>
            </c:numRef>
          </c:val>
          <c:extLst>
            <c:ext xmlns:c16="http://schemas.microsoft.com/office/drawing/2014/chart" uri="{C3380CC4-5D6E-409C-BE32-E72D297353CC}">
              <c16:uniqueId val="{00000009-E779-4225-A3CD-2873A8808A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1595842</c:v>
                </c:pt>
                <c:pt idx="3">
                  <c:v>1634674</c:v>
                </c:pt>
                <c:pt idx="6">
                  <c:v>1651985</c:v>
                </c:pt>
                <c:pt idx="9">
                  <c:v>1667606</c:v>
                </c:pt>
                <c:pt idx="12">
                  <c:v>1706823</c:v>
                </c:pt>
              </c:numCache>
            </c:numRef>
          </c:val>
          <c:extLst>
            <c:ext xmlns:c16="http://schemas.microsoft.com/office/drawing/2014/chart" uri="{C3380CC4-5D6E-409C-BE32-E72D297353CC}">
              <c16:uniqueId val="{0000000A-E779-4225-A3CD-2873A8808A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610481</c:v>
                </c:pt>
                <c:pt idx="2">
                  <c:v>#N/A</c:v>
                </c:pt>
                <c:pt idx="3">
                  <c:v>#N/A</c:v>
                </c:pt>
                <c:pt idx="4">
                  <c:v>568271</c:v>
                </c:pt>
                <c:pt idx="5">
                  <c:v>#N/A</c:v>
                </c:pt>
                <c:pt idx="6">
                  <c:v>#N/A</c:v>
                </c:pt>
                <c:pt idx="7">
                  <c:v>527646</c:v>
                </c:pt>
                <c:pt idx="8">
                  <c:v>#N/A</c:v>
                </c:pt>
                <c:pt idx="9">
                  <c:v>#N/A</c:v>
                </c:pt>
                <c:pt idx="10">
                  <c:v>508094</c:v>
                </c:pt>
                <c:pt idx="11">
                  <c:v>#N/A</c:v>
                </c:pt>
                <c:pt idx="12">
                  <c:v>#N/A</c:v>
                </c:pt>
                <c:pt idx="13">
                  <c:v>535004</c:v>
                </c:pt>
                <c:pt idx="14">
                  <c:v>#N/A</c:v>
                </c:pt>
              </c:numCache>
            </c:numRef>
          </c:val>
          <c:smooth val="0"/>
          <c:extLst>
            <c:ext xmlns:c16="http://schemas.microsoft.com/office/drawing/2014/chart" uri="{C3380CC4-5D6E-409C-BE32-E72D297353CC}">
              <c16:uniqueId val="{0000000B-E779-4225-A3CD-2873A8808A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37717</c:v>
                </c:pt>
                <c:pt idx="1">
                  <c:v>24079</c:v>
                </c:pt>
                <c:pt idx="2">
                  <c:v>16093</c:v>
                </c:pt>
              </c:numCache>
            </c:numRef>
          </c:val>
          <c:extLst>
            <c:ext xmlns:c16="http://schemas.microsoft.com/office/drawing/2014/chart" uri="{C3380CC4-5D6E-409C-BE32-E72D297353CC}">
              <c16:uniqueId val="{00000000-A6B3-412D-9241-31EC3BAE92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5989</c:v>
                </c:pt>
                <c:pt idx="1">
                  <c:v>8194</c:v>
                </c:pt>
                <c:pt idx="2">
                  <c:v>9355</c:v>
                </c:pt>
              </c:numCache>
            </c:numRef>
          </c:val>
          <c:extLst>
            <c:ext xmlns:c16="http://schemas.microsoft.com/office/drawing/2014/chart" uri="{C3380CC4-5D6E-409C-BE32-E72D297353CC}">
              <c16:uniqueId val="{00000001-A6B3-412D-9241-31EC3BAE92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57373</c:v>
                </c:pt>
                <c:pt idx="1">
                  <c:v>65500</c:v>
                </c:pt>
                <c:pt idx="2">
                  <c:v>52395</c:v>
                </c:pt>
              </c:numCache>
            </c:numRef>
          </c:val>
          <c:extLst>
            <c:ext xmlns:c16="http://schemas.microsoft.com/office/drawing/2014/chart" uri="{C3380CC4-5D6E-409C-BE32-E72D297353CC}">
              <c16:uniqueId val="{00000002-A6B3-412D-9241-31EC3BAE92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令和６年度の実質公債費比率の分子は、前年度と比べると、約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これは、債務負担行為に基づく支出額等が減少したこと等によるものである。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月からは総務省の積立ルールに準じた積立としているが、それ以前は以下の通りの積立としていたため、基金残高と基金積立相当額に乖離が生じている。年</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％ずつ積立</a:t>
          </a:r>
        </a:p>
        <a:p>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p>
        <a:p>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58</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p>
        <a:p>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33.64</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　最終償還時に当初発行額の</a:t>
          </a:r>
          <a:r>
            <a:rPr kumimoji="1" lang="en-US" altLang="ja-JP" sz="800">
              <a:latin typeface="ＭＳ ゴシック" pitchFamily="49" charset="-128"/>
              <a:ea typeface="ＭＳ ゴシック" pitchFamily="49" charset="-128"/>
            </a:rPr>
            <a:t>19.51</a:t>
          </a:r>
          <a:r>
            <a:rPr kumimoji="1" lang="ja-JP" altLang="en-US" sz="800">
              <a:latin typeface="ＭＳ ゴシック" pitchFamily="49" charset="-128"/>
              <a:ea typeface="ＭＳ ゴシック" pitchFamily="49" charset="-128"/>
            </a:rPr>
            <a:t>％を上乗せして償還。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令和６年度の将来負担比率の分子は、前年度と比べると、約</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これは、地方債現在高の増や基金の取り崩しにより充当可能基金の減等によるものである。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財政調整基金及びその他特定目的基金の大規模施設整備積立基金の残高がそれぞれ約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億円減少したため、基金全体の残高は前年度に比べ約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大規模施設整備積立基金：大規模な施設の整備を推進するための資金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回アジアパラ競技大会開催のための資金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リニア関連名古屋駅周辺地区まちづくり基金：リニア中央新幹線開業に関連する名古屋駅周辺地区まちづくり等を推進するための資金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大規模施設整備積立基金は、アジア・アジアパラ競技大会会場の施設の整備などの大規模な施設整備の財源とするために取崩しを実施したため、令和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職員退職手当基金は、職員退職手当の財源に充てるため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アジア・アジアパラ競技大会基金は、大会運営費など主催者負担経費の財政負担を平準化するため、令和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回アジアパラ競技大会の開催に向け、全額を取り崩す予定である。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大規模施設整備積立基金は、今後の大規模な投資に対応するため、取崩し額の増加が見込まれる。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義務的経費の増加などの財政需要に対応するために約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億円を取崩したことなどにより、財政調整基金残高は前年度に比べ約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臨時財政対策債償還のための積立を行ったことなどにより、減債基金は前年度に比べ約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前年度から上昇している。これは、財政力指数は３か年平均の数値であるため、令和６年度と令和３年度の単年度数値を比較すると、評価替や新増築家屋が新たに課税対象に加わったこと等による固定資産税の増加、増収等による法人市民税の増加のほか、定額減税減収補填特例交付金の創設などにより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基準財政需要額の規模に対して、財源不足額が相対的に少ないため、財政力指数は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を下回っているものの、類似団体内平均値を上回る状況にある。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368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56243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5443</xdr:rowOff>
    </xdr:from>
    <xdr:to>
      <xdr:col>19</xdr:col>
      <xdr:colOff>184150</xdr:colOff>
      <xdr:row>38</xdr:row>
      <xdr:rowOff>107043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117220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令和６年度の経常収支比率は、経常一般財源が市税の増収などにより増加した一方で、人事委員会の勧告に伴う給与改定の影響による人件費、公立大学法人名古屋市立大学への運営費交付金を始めとした補助費等、医療・介護に係る特別会計への繰出金などの経常的経費充当一般財源が、経常一般財源を上回る増加をしたことにより、前年度に比べ</a:t>
          </a:r>
          <a:r>
            <a:rPr kumimoji="1" lang="en-US" altLang="ja-JP" sz="1100" baseline="0">
              <a:latin typeface="ＭＳ Ｐゴシック" panose="020B0600070205080204" pitchFamily="50" charset="-128"/>
              <a:ea typeface="ＭＳ Ｐゴシック" panose="020B0600070205080204" pitchFamily="50" charset="-128"/>
            </a:rPr>
            <a:t>1.3</a:t>
          </a:r>
          <a:r>
            <a:rPr kumimoji="1" lang="ja-JP" altLang="en-US" sz="1100" baseline="0">
              <a:latin typeface="ＭＳ Ｐゴシック" panose="020B0600070205080204" pitchFamily="50" charset="-128"/>
              <a:ea typeface="ＭＳ Ｐゴシック" panose="020B0600070205080204" pitchFamily="50" charset="-128"/>
            </a:rPr>
            <a:t>ポイント増の</a:t>
          </a:r>
          <a:r>
            <a:rPr kumimoji="1" lang="en-US" altLang="ja-JP" sz="1100" baseline="0">
              <a:latin typeface="ＭＳ Ｐゴシック" panose="020B0600070205080204" pitchFamily="50" charset="-128"/>
              <a:ea typeface="ＭＳ Ｐゴシック" panose="020B0600070205080204" pitchFamily="50" charset="-128"/>
            </a:rPr>
            <a:t>101.2</a:t>
          </a:r>
          <a:r>
            <a:rPr kumimoji="1" lang="ja-JP" altLang="en-US" sz="1100" baseline="0">
              <a:latin typeface="ＭＳ Ｐゴシック" panose="020B0600070205080204" pitchFamily="50" charset="-128"/>
              <a:ea typeface="ＭＳ Ｐゴシック" panose="020B0600070205080204" pitchFamily="50" charset="-128"/>
            </a:rPr>
            <a:t>％となり、</a:t>
          </a:r>
          <a:r>
            <a:rPr kumimoji="1" lang="en-US" altLang="ja-JP" sz="1100" baseline="0">
              <a:latin typeface="ＭＳ Ｐゴシック" panose="020B0600070205080204" pitchFamily="50" charset="-128"/>
              <a:ea typeface="ＭＳ Ｐゴシック" panose="020B0600070205080204" pitchFamily="50" charset="-128"/>
            </a:rPr>
            <a:t>100</a:t>
          </a:r>
          <a:r>
            <a:rPr kumimoji="1" lang="ja-JP" altLang="en-US" sz="1100" baseline="0">
              <a:latin typeface="ＭＳ Ｐゴシック" panose="020B0600070205080204" pitchFamily="50" charset="-128"/>
              <a:ea typeface="ＭＳ Ｐゴシック" panose="020B0600070205080204" pitchFamily="50" charset="-128"/>
            </a:rPr>
            <a:t>％を超えた。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高水準の理由は、少子高齢化の進展や社会保障施策の拡充に伴い保育や障害福祉、医療などへの支出割合が高まっていることや、過去の整備に伴う元利償還である公債費への支出割合が高止まりしていることなど、社会構造、都市構造の変化を主な要因とするものであり、成熟度の高い都市の特徴である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67</xdr:row>
      <xdr:rowOff>4939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17817"/>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66</xdr:row>
      <xdr:rowOff>2117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3630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743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65</xdr:row>
      <xdr:rowOff>146755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74350"/>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125589</xdr:rowOff>
    </xdr:from>
    <xdr:to>
      <xdr:col>23</xdr:col>
      <xdr:colOff>184150</xdr:colOff>
      <xdr:row>67</xdr:row>
      <xdr:rowOff>55739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21466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95955</xdr:rowOff>
    </xdr:from>
    <xdr:to>
      <xdr:col>7</xdr:col>
      <xdr:colOff>31750</xdr:colOff>
      <xdr:row>66</xdr:row>
      <xdr:rowOff>26105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10882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人口１人当たり人件費・物件費等決算額は、給料をはじめ、報酬や期末勤勉手当の増などにより退職手当を除いた人件費が、いきいき支援センター運営委託料やナゴヤ応援寄附金の募集などにより物件費がそれぞれ増加し、前年度に比べて</a:t>
          </a:r>
          <a:r>
            <a:rPr kumimoji="1" lang="en-US" altLang="ja-JP" sz="1100">
              <a:latin typeface="ＭＳ Ｐゴシック" panose="020B0600070205080204" pitchFamily="50" charset="-128"/>
              <a:ea typeface="ＭＳ Ｐゴシック" panose="020B0600070205080204" pitchFamily="50" charset="-128"/>
            </a:rPr>
            <a:t>9,915</a:t>
          </a:r>
          <a:r>
            <a:rPr kumimoji="1" lang="ja-JP" altLang="en-US" sz="1100">
              <a:latin typeface="ＭＳ Ｐゴシック" panose="020B0600070205080204" pitchFamily="50" charset="-128"/>
              <a:ea typeface="ＭＳ Ｐゴシック" panose="020B0600070205080204" pitchFamily="50" charset="-128"/>
            </a:rPr>
            <a:t>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159598</xdr:rowOff>
    </xdr:from>
    <xdr:to>
      <xdr:col>23</xdr:col>
      <xdr:colOff>133350</xdr:colOff>
      <xdr:row>88</xdr:row>
      <xdr:rowOff>43997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32848"/>
          <a:ext cx="838200" cy="39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159598</xdr:rowOff>
    </xdr:from>
    <xdr:to>
      <xdr:col>19</xdr:col>
      <xdr:colOff>133350</xdr:colOff>
      <xdr:row>87</xdr:row>
      <xdr:rowOff>20678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32848"/>
          <a:ext cx="889000" cy="20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133459</xdr:rowOff>
    </xdr:from>
    <xdr:to>
      <xdr:col>15</xdr:col>
      <xdr:colOff>82550</xdr:colOff>
      <xdr:row>87</xdr:row>
      <xdr:rowOff>20678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06709"/>
          <a:ext cx="889000" cy="2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17371</xdr:rowOff>
    </xdr:from>
    <xdr:to>
      <xdr:col>11</xdr:col>
      <xdr:colOff>31750</xdr:colOff>
      <xdr:row>85</xdr:row>
      <xdr:rowOff>133459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6271"/>
          <a:ext cx="889000" cy="63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164647</xdr:rowOff>
    </xdr:from>
    <xdr:to>
      <xdr:col>23</xdr:col>
      <xdr:colOff>184150</xdr:colOff>
      <xdr:row>88</xdr:row>
      <xdr:rowOff>94797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136724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5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108798</xdr:rowOff>
    </xdr:from>
    <xdr:to>
      <xdr:col>19</xdr:col>
      <xdr:colOff>184150</xdr:colOff>
      <xdr:row>86</xdr:row>
      <xdr:rowOff>38948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23725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6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141328</xdr:rowOff>
    </xdr:from>
    <xdr:to>
      <xdr:col>15</xdr:col>
      <xdr:colOff>133350</xdr:colOff>
      <xdr:row>87</xdr:row>
      <xdr:rowOff>71478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56255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7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82659</xdr:rowOff>
    </xdr:from>
    <xdr:to>
      <xdr:col>11</xdr:col>
      <xdr:colOff>82550</xdr:colOff>
      <xdr:row>86</xdr:row>
      <xdr:rowOff>12809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169036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4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138021</xdr:rowOff>
    </xdr:from>
    <xdr:to>
      <xdr:col>7</xdr:col>
      <xdr:colOff>31750</xdr:colOff>
      <xdr:row>82</xdr:row>
      <xdr:rowOff>68171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52948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1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年４月１日から国に準じ給与制度の総合的見直しを実施し、本市においては給料表の水準の平均</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の引下げ及び国と同率の地域手当の支給割合の見直し等に取組んだ後は、人員構成や給与改定の差異の影響はあるものの、ほぼ横ばいで推移している。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131536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1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81</xdr:row>
      <xdr:rowOff>166007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1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63500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5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132443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12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については、業務の集約化・効率化や施設のあり方の見直し及び委託化の推進などにより定員の見直しを進め、より必要度・重要度の高い事務事業に重点的な定員配置を行っているが、人口当たり職員数は類似団体内平均値を上回っている。これは市立教育機関や保育所等の直営福祉施設の差が主な要因であると考えられる。</a:t>
          </a:r>
        </a:p>
        <a:p>
          <a:r>
            <a:rPr kumimoji="1" lang="ja-JP" altLang="en-US" sz="1100">
              <a:latin typeface="ＭＳ Ｐゴシック" panose="020B0600070205080204" pitchFamily="50" charset="-128"/>
              <a:ea typeface="ＭＳ Ｐゴシック" panose="020B0600070205080204" pitchFamily="50" charset="-128"/>
            </a:rPr>
            <a:t>　今後は「令和７～</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年度定員管理の方針」に基づき、令和６年度職員数に対し、総職員の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人程度の純減（公営企業を除く）を目指し、施設の民営化や業務の委託化等を進め、定員の再配分を積極的に行うことにより、効率的・効果的な行政運営に努める。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60960</xdr:rowOff>
    </xdr:from>
    <xdr:to>
      <xdr:col>81</xdr:col>
      <xdr:colOff>44450</xdr:colOff>
      <xdr:row>65</xdr:row>
      <xdr:rowOff>89916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0521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60960</xdr:rowOff>
    </xdr:from>
    <xdr:to>
      <xdr:col>77</xdr:col>
      <xdr:colOff>44450</xdr:colOff>
      <xdr:row>65</xdr:row>
      <xdr:rowOff>85090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20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75438</xdr:rowOff>
    </xdr:from>
    <xdr:to>
      <xdr:col>72</xdr:col>
      <xdr:colOff>203200</xdr:colOff>
      <xdr:row>65</xdr:row>
      <xdr:rowOff>85090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1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56134</xdr:rowOff>
    </xdr:from>
    <xdr:to>
      <xdr:col>68</xdr:col>
      <xdr:colOff>152400</xdr:colOff>
      <xdr:row>65</xdr:row>
      <xdr:rowOff>75438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0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39116</xdr:rowOff>
    </xdr:from>
    <xdr:to>
      <xdr:col>81</xdr:col>
      <xdr:colOff>95250</xdr:colOff>
      <xdr:row>65</xdr:row>
      <xdr:rowOff>140716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106443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10160</xdr:rowOff>
    </xdr:from>
    <xdr:to>
      <xdr:col>77</xdr:col>
      <xdr:colOff>95250</xdr:colOff>
      <xdr:row>65</xdr:row>
      <xdr:rowOff>111760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96537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24638</xdr:rowOff>
    </xdr:from>
    <xdr:to>
      <xdr:col>68</xdr:col>
      <xdr:colOff>203200</xdr:colOff>
      <xdr:row>65</xdr:row>
      <xdr:rowOff>126238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111015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5334</xdr:rowOff>
    </xdr:from>
    <xdr:to>
      <xdr:col>64</xdr:col>
      <xdr:colOff>152400</xdr:colOff>
      <xdr:row>65</xdr:row>
      <xdr:rowOff>106934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91711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令和６年度の実質公債費比率は、類似団体平均値及び前年度と同数値である。</a:t>
          </a:r>
        </a:p>
        <a:p>
          <a:r>
            <a:rPr kumimoji="1" lang="ja-JP" altLang="en-US" sz="1100">
              <a:latin typeface="ＭＳ Ｐゴシック" panose="020B0600070205080204" pitchFamily="50" charset="-128"/>
              <a:ea typeface="ＭＳ Ｐゴシック" panose="020B0600070205080204" pitchFamily="50" charset="-128"/>
            </a:rPr>
            <a:t>　これは、　令和６年度と令和３年度決算を比較すると、元利償還金の減、標準財政規模の増等により比率が下がっているが、実質公債費率は３か年平均で算出されるため同じ</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％となったことによる。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9172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038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62795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3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62795</xdr:rowOff>
    </xdr:from>
    <xdr:to>
      <xdr:col>72</xdr:col>
      <xdr:colOff>203200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0922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38805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458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101899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11995</xdr:rowOff>
    </xdr:from>
    <xdr:to>
      <xdr:col>73</xdr:col>
      <xdr:colOff>44450</xdr:colOff>
      <xdr:row>41</xdr:row>
      <xdr:rowOff>113595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令和６年度の将来負担比率は、類似団体平均値と比べて</a:t>
          </a:r>
          <a:r>
            <a:rPr kumimoji="1" lang="en-US" altLang="ja-JP" sz="1100">
              <a:latin typeface="ＭＳ Ｐゴシック" panose="020B0600070205080204" pitchFamily="50" charset="-128"/>
              <a:ea typeface="ＭＳ Ｐゴシック" panose="020B0600070205080204" pitchFamily="50" charset="-128"/>
            </a:rPr>
            <a:t>25.1</a:t>
          </a:r>
          <a:r>
            <a:rPr kumimoji="1" lang="ja-JP" altLang="en-US" sz="1100">
              <a:latin typeface="ＭＳ Ｐゴシック" panose="020B0600070205080204" pitchFamily="50" charset="-128"/>
              <a:ea typeface="ＭＳ Ｐゴシック" panose="020B0600070205080204" pitchFamily="50" charset="-128"/>
            </a:rPr>
            <a:t>ポイント高く、前年度と比べて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これは、標準財政規模の増加により分母は増加しているものの、地方債現在高の増や充当可能基金の減等により分子がそれ以上に増加したことによる。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166116</xdr:rowOff>
    </xdr:from>
    <xdr:to>
      <xdr:col>81</xdr:col>
      <xdr:colOff>44450</xdr:colOff>
      <xdr:row>19</xdr:row>
      <xdr:rowOff>6248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252216"/>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166116</xdr:rowOff>
    </xdr:from>
    <xdr:to>
      <xdr:col>77</xdr:col>
      <xdr:colOff>44450</xdr:colOff>
      <xdr:row>19</xdr:row>
      <xdr:rowOff>48717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52216"/>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48717</xdr:rowOff>
    </xdr:from>
    <xdr:to>
      <xdr:col>72</xdr:col>
      <xdr:colOff>203200</xdr:colOff>
      <xdr:row>19</xdr:row>
      <xdr:rowOff>102769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06267"/>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102769</xdr:rowOff>
    </xdr:from>
    <xdr:to>
      <xdr:col>68</xdr:col>
      <xdr:colOff>152400</xdr:colOff>
      <xdr:row>20</xdr:row>
      <xdr:rowOff>29769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60319"/>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126898</xdr:rowOff>
    </xdr:from>
    <xdr:to>
      <xdr:col>81</xdr:col>
      <xdr:colOff>95250</xdr:colOff>
      <xdr:row>19</xdr:row>
      <xdr:rowOff>57048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98975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8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115316</xdr:rowOff>
    </xdr:from>
    <xdr:to>
      <xdr:col>77</xdr:col>
      <xdr:colOff>95250</xdr:colOff>
      <xdr:row>19</xdr:row>
      <xdr:rowOff>45466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30243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8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169367</xdr:rowOff>
    </xdr:from>
    <xdr:to>
      <xdr:col>73</xdr:col>
      <xdr:colOff>44450</xdr:colOff>
      <xdr:row>19</xdr:row>
      <xdr:rowOff>99517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2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84294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3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51969</xdr:rowOff>
    </xdr:from>
    <xdr:to>
      <xdr:col>68</xdr:col>
      <xdr:colOff>203200</xdr:colOff>
      <xdr:row>19</xdr:row>
      <xdr:rowOff>153569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3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138346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150419</xdr:rowOff>
    </xdr:from>
    <xdr:to>
      <xdr:col>64</xdr:col>
      <xdr:colOff>152400</xdr:colOff>
      <xdr:row>20</xdr:row>
      <xdr:rowOff>80569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65346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9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人件費については、定員管理の方針に基づき、計画的に職員数の見直しなどを行っている。</a:t>
          </a:r>
        </a:p>
        <a:p>
          <a:r>
            <a:rPr kumimoji="1" lang="ja-JP" altLang="en-US" sz="1100">
              <a:latin typeface="ＭＳ Ｐゴシック" panose="020B0600070205080204" pitchFamily="50" charset="-128"/>
              <a:ea typeface="ＭＳ Ｐゴシック" panose="020B0600070205080204" pitchFamily="50" charset="-128"/>
            </a:rPr>
            <a:t>　令和６年度は普通交付税の減少や臨時財政対策債が皆減したものの、地方税や地方特例交付金等の増収により経常一般財源等が増加したが、退職手当や人事委員会勧告に基づく給与改定の影響に伴い人件費も増加しており、前年度に比べ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32.1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また、次頁の人件費及び人件費に準ずる費用の人口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人当たりの歳出決算額は、依然として類似団体内平均値を上回っている。その理由及び分析については、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市町村財政比較分析表の「定員管理の状況」分析欄を参照。</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55563</xdr:rowOff>
    </xdr:from>
    <xdr:to>
      <xdr:col>24</xdr:col>
      <xdr:colOff>25400</xdr:colOff>
      <xdr:row>39</xdr:row>
      <xdr:rowOff>26988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70663"/>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55563</xdr:rowOff>
    </xdr:from>
    <xdr:to>
      <xdr:col>19</xdr:col>
      <xdr:colOff>187325</xdr:colOff>
      <xdr:row>39</xdr:row>
      <xdr:rowOff>55563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7066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98425</xdr:rowOff>
    </xdr:from>
    <xdr:to>
      <xdr:col>15</xdr:col>
      <xdr:colOff>98425</xdr:colOff>
      <xdr:row>39</xdr:row>
      <xdr:rowOff>55563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13525"/>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98425</xdr:rowOff>
    </xdr:from>
    <xdr:to>
      <xdr:col>11</xdr:col>
      <xdr:colOff>9525</xdr:colOff>
      <xdr:row>40</xdr:row>
      <xdr:rowOff>26988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1352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147638</xdr:rowOff>
    </xdr:from>
    <xdr:to>
      <xdr:col>24</xdr:col>
      <xdr:colOff>76200</xdr:colOff>
      <xdr:row>39</xdr:row>
      <xdr:rowOff>77788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119715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4763</xdr:rowOff>
    </xdr:from>
    <xdr:to>
      <xdr:col>20</xdr:col>
      <xdr:colOff>38100</xdr:colOff>
      <xdr:row>38</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91140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0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4763</xdr:rowOff>
    </xdr:from>
    <xdr:to>
      <xdr:col>15</xdr:col>
      <xdr:colOff>149225</xdr:colOff>
      <xdr:row>39</xdr:row>
      <xdr:rowOff>106363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91140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47625</xdr:rowOff>
    </xdr:from>
    <xdr:to>
      <xdr:col>11</xdr:col>
      <xdr:colOff>60325</xdr:colOff>
      <xdr:row>38</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147638</xdr:rowOff>
    </xdr:from>
    <xdr:to>
      <xdr:col>6</xdr:col>
      <xdr:colOff>171450</xdr:colOff>
      <xdr:row>40</xdr:row>
      <xdr:rowOff>77788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62565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普通交付税の減少や臨時財政対策債が皆減したものの、地方税や地方特例交付金等の増収により経常一般財源等が増加したが、物価高騰などにより物件費の経常的経費充当一般財源が増加したため、令和５年度と比べ</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類似団体内平均値と比べて低い水準を維持しているが、これは施設運営の効率化や光熱水費の削減などに努めてきた結果であると考えられる。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293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86179</xdr:rowOff>
    </xdr:from>
    <xdr:to>
      <xdr:col>78</xdr:col>
      <xdr:colOff>69850</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150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37193</xdr:rowOff>
    </xdr:from>
    <xdr:to>
      <xdr:col>73</xdr:col>
      <xdr:colOff>180975</xdr:colOff>
      <xdr:row>13</xdr:row>
      <xdr:rowOff>86179</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2660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13</xdr:row>
      <xdr:rowOff>53521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166007</xdr:rowOff>
    </xdr:from>
    <xdr:to>
      <xdr:col>82</xdr:col>
      <xdr:colOff>158750</xdr:colOff>
      <xdr:row>14</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11084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35379</xdr:rowOff>
    </xdr:from>
    <xdr:to>
      <xdr:col>74</xdr:col>
      <xdr:colOff>31750</xdr:colOff>
      <xdr:row>13</xdr:row>
      <xdr:rowOff>136979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147156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2721</xdr:rowOff>
    </xdr:from>
    <xdr:to>
      <xdr:col>65</xdr:col>
      <xdr:colOff>53975</xdr:colOff>
      <xdr:row>13</xdr:row>
      <xdr:rowOff>104321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114498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令和６年度の扶助費に係る経常収支比率は</a:t>
          </a:r>
          <a:r>
            <a:rPr kumimoji="1" lang="en-US" altLang="ja-JP" sz="1100">
              <a:latin typeface="ＭＳ Ｐゴシック" panose="020B0600070205080204" pitchFamily="50" charset="-128"/>
              <a:ea typeface="ＭＳ Ｐゴシック" panose="020B0600070205080204" pitchFamily="50" charset="-128"/>
            </a:rPr>
            <a:t>19.7</a:t>
          </a:r>
          <a:r>
            <a:rPr kumimoji="1" lang="ja-JP" altLang="en-US" sz="1100">
              <a:latin typeface="ＭＳ Ｐゴシック" panose="020B0600070205080204" pitchFamily="50" charset="-128"/>
              <a:ea typeface="ＭＳ Ｐゴシック" panose="020B0600070205080204" pitchFamily="50" charset="-128"/>
            </a:rPr>
            <a:t>％と類似団体平均値と比べて高い水準にある。障害者福祉施策や児童福祉施策に係る経費が増加傾向にあることから増加しており、令和６年度も引き続き高い水準にある。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59</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507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05785"/>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58</xdr:row>
      <xdr:rowOff>61685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57</xdr:row>
      <xdr:rowOff>118835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858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68035</xdr:rowOff>
    </xdr:from>
    <xdr:to>
      <xdr:col>11</xdr:col>
      <xdr:colOff>60325</xdr:colOff>
      <xdr:row>57</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154412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令和６年度のその他の経費に係る経常収支比率は</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％で、前年度から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ポイント増加し、類似団体内平均値と比較して上回っている。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これは、少子化・高齢化の進行に伴う人口構造の変化に伴い、後期高齢者医療特別会計への繰出金の増加や介護保険特別会計への繰出金が増加したことなどによる。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8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107950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0</xdr:rowOff>
    </xdr:from>
    <xdr:to>
      <xdr:col>82</xdr:col>
      <xdr:colOff>158750</xdr:colOff>
      <xdr:row>57</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143527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133350</xdr:rowOff>
    </xdr:from>
    <xdr:to>
      <xdr:col>78</xdr:col>
      <xdr:colOff>120650</xdr:colOff>
      <xdr:row>57</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48277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令和６年度の補助費等に係る経常収支比率は</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％で、公立大学法人名古屋市立大学への運営費交付金等の増により前年度と比べて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類似団体内平均値と比べて高い水準にあるが、下水道、交通事業を始めとした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xdr:rowOff>
    </xdr:from>
    <xdr:to>
      <xdr:col>82</xdr:col>
      <xdr:colOff>107950</xdr:colOff>
      <xdr:row>40</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870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161290</xdr:rowOff>
    </xdr:from>
    <xdr:to>
      <xdr:col>73</xdr:col>
      <xdr:colOff>180975</xdr:colOff>
      <xdr:row>40</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12700</xdr:rowOff>
    </xdr:from>
    <xdr:to>
      <xdr:col>69</xdr:col>
      <xdr:colOff>92075</xdr:colOff>
      <xdr:row>41</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870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53340</xdr:rowOff>
    </xdr:from>
    <xdr:to>
      <xdr:col>82</xdr:col>
      <xdr:colOff>158750</xdr:colOff>
      <xdr:row>40</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25417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令和６年度の公債費に係る経常収支比率は</a:t>
          </a:r>
          <a:r>
            <a:rPr kumimoji="1" lang="en-US" altLang="ja-JP" sz="1100">
              <a:latin typeface="ＭＳ Ｐゴシック" panose="020B0600070205080204" pitchFamily="50" charset="-128"/>
              <a:ea typeface="ＭＳ Ｐゴシック" panose="020B0600070205080204" pitchFamily="50" charset="-128"/>
            </a:rPr>
            <a:t>16.4</a:t>
          </a:r>
          <a:r>
            <a:rPr kumimoji="1" lang="ja-JP" altLang="en-US" sz="1100">
              <a:latin typeface="ＭＳ Ｐゴシック" panose="020B0600070205080204" pitchFamily="50" charset="-128"/>
              <a:ea typeface="ＭＳ Ｐゴシック" panose="020B0600070205080204" pitchFamily="50" charset="-128"/>
            </a:rPr>
            <a:t>％で、令和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年度までは類似団体内平均値と比べて低い水準で推移していたが、令和６年度は高い水準となった。公債費は増加となったが、経常一般財源等の増加により、前年度から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143329</xdr:rowOff>
    </xdr:from>
    <xdr:to>
      <xdr:col>24</xdr:col>
      <xdr:colOff>25400</xdr:colOff>
      <xdr:row>77</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1735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77</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1898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110671</xdr:rowOff>
    </xdr:from>
    <xdr:to>
      <xdr:col>15</xdr:col>
      <xdr:colOff>98425</xdr:colOff>
      <xdr:row>76</xdr:row>
      <xdr:rowOff>159657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140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110671</xdr:rowOff>
    </xdr:from>
    <xdr:to>
      <xdr:col>11</xdr:col>
      <xdr:colOff>9525</xdr:colOff>
      <xdr:row>77</xdr:row>
      <xdr:rowOff>86179</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1408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64606</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59871</xdr:rowOff>
    </xdr:from>
    <xdr:to>
      <xdr:col>11</xdr:col>
      <xdr:colOff>60325</xdr:colOff>
      <xdr:row>76</xdr:row>
      <xdr:rowOff>161471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35379</xdr:rowOff>
    </xdr:from>
    <xdr:to>
      <xdr:col>6</xdr:col>
      <xdr:colOff>171450</xdr:colOff>
      <xdr:row>77</xdr:row>
      <xdr:rowOff>136979</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147156</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普通交付税の減少や臨時財政対策債が皆減したものの、地方税や地方特例交付金等の増収により経常一般財源等が増加した一方、人件費や扶助費などの経常的経費充当一般財源についても増加しており、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本市は類似団体内平均値と比べて高い水準にあり、これは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141288</xdr:rowOff>
    </xdr:from>
    <xdr:to>
      <xdr:col>82</xdr:col>
      <xdr:colOff>107950</xdr:colOff>
      <xdr:row>81</xdr:row>
      <xdr:rowOff>69850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685838"/>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84138</xdr:rowOff>
    </xdr:from>
    <xdr:to>
      <xdr:col>78</xdr:col>
      <xdr:colOff>69850</xdr:colOff>
      <xdr:row>79</xdr:row>
      <xdr:rowOff>141288</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45723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84138</xdr:rowOff>
    </xdr:from>
    <xdr:to>
      <xdr:col>73</xdr:col>
      <xdr:colOff>180975</xdr:colOff>
      <xdr:row>78</xdr:row>
      <xdr:rowOff>84138</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311433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84138</xdr:rowOff>
    </xdr:from>
    <xdr:to>
      <xdr:col>69</xdr:col>
      <xdr:colOff>92075</xdr:colOff>
      <xdr:row>79</xdr:row>
      <xdr:rowOff>98425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114338"/>
          <a:ext cx="8890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19050</xdr:rowOff>
    </xdr:from>
    <xdr:to>
      <xdr:col>82</xdr:col>
      <xdr:colOff>158750</xdr:colOff>
      <xdr:row>81</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99077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90488</xdr:rowOff>
    </xdr:from>
    <xdr:to>
      <xdr:col>78</xdr:col>
      <xdr:colOff>120650</xdr:colOff>
      <xdr:row>80</xdr:row>
      <xdr:rowOff>20638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6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5415</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721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33338</xdr:rowOff>
    </xdr:from>
    <xdr:to>
      <xdr:col>74</xdr:col>
      <xdr:colOff>31750</xdr:colOff>
      <xdr:row>78</xdr:row>
      <xdr:rowOff>134938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4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119715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49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33338</xdr:rowOff>
    </xdr:from>
    <xdr:to>
      <xdr:col>69</xdr:col>
      <xdr:colOff>142875</xdr:colOff>
      <xdr:row>76</xdr:row>
      <xdr:rowOff>134938</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119715</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1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47625</xdr:rowOff>
    </xdr:from>
    <xdr:to>
      <xdr:col>65</xdr:col>
      <xdr:colOff>53975</xdr:colOff>
      <xdr:row>79</xdr:row>
      <xdr:rowOff>149225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134002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110878</xdr:rowOff>
    </xdr:from>
    <xdr:to>
      <xdr:col>29</xdr:col>
      <xdr:colOff>127000</xdr:colOff>
      <xdr:row>13</xdr:row>
      <xdr:rowOff>111793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15903"/>
          <a:ext cx="647700" cy="172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111793</xdr:rowOff>
    </xdr:from>
    <xdr:to>
      <xdr:col>26</xdr:col>
      <xdr:colOff>50800</xdr:colOff>
      <xdr:row>13</xdr:row>
      <xdr:rowOff>151275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88268"/>
          <a:ext cx="698500" cy="3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151275</xdr:rowOff>
    </xdr:from>
    <xdr:to>
      <xdr:col>22</xdr:col>
      <xdr:colOff>114300</xdr:colOff>
      <xdr:row>14</xdr:row>
      <xdr:rowOff>37661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27750"/>
          <a:ext cx="698500" cy="57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37661</xdr:rowOff>
    </xdr:from>
    <xdr:to>
      <xdr:col>18</xdr:col>
      <xdr:colOff>177800</xdr:colOff>
      <xdr:row>14</xdr:row>
      <xdr:rowOff>39294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85586"/>
          <a:ext cx="698500" cy="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60078</xdr:rowOff>
    </xdr:from>
    <xdr:to>
      <xdr:col>29</xdr:col>
      <xdr:colOff>177800</xdr:colOff>
      <xdr:row>12</xdr:row>
      <xdr:rowOff>161678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6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60993</xdr:rowOff>
    </xdr:from>
    <xdr:to>
      <xdr:col>26</xdr:col>
      <xdr:colOff>101600</xdr:colOff>
      <xdr:row>13</xdr:row>
      <xdr:rowOff>162593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37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06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100475</xdr:rowOff>
    </xdr:from>
    <xdr:to>
      <xdr:col>22</xdr:col>
      <xdr:colOff>165100</xdr:colOff>
      <xdr:row>14</xdr:row>
      <xdr:rowOff>30625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76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40802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158311</xdr:rowOff>
    </xdr:from>
    <xdr:to>
      <xdr:col>19</xdr:col>
      <xdr:colOff>38100</xdr:colOff>
      <xdr:row>14</xdr:row>
      <xdr:rowOff>88461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3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98638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0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159944</xdr:rowOff>
    </xdr:from>
    <xdr:to>
      <xdr:col>15</xdr:col>
      <xdr:colOff>101600</xdr:colOff>
      <xdr:row>14</xdr:row>
      <xdr:rowOff>90094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3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100271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100581</xdr:rowOff>
    </xdr:from>
    <xdr:to>
      <xdr:col>29</xdr:col>
      <xdr:colOff>127000</xdr:colOff>
      <xdr:row>35</xdr:row>
      <xdr:rowOff>104075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10931"/>
          <a:ext cx="647700" cy="3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88852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99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100581</xdr:rowOff>
    </xdr:from>
    <xdr:to>
      <xdr:col>26</xdr:col>
      <xdr:colOff>50800</xdr:colOff>
      <xdr:row>35</xdr:row>
      <xdr:rowOff>135034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10931"/>
          <a:ext cx="698500" cy="3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113284</xdr:rowOff>
    </xdr:from>
    <xdr:to>
      <xdr:col>22</xdr:col>
      <xdr:colOff>114300</xdr:colOff>
      <xdr:row>35</xdr:row>
      <xdr:rowOff>135034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23634"/>
          <a:ext cx="698500" cy="2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43887</xdr:rowOff>
    </xdr:from>
    <xdr:to>
      <xdr:col>18</xdr:col>
      <xdr:colOff>177800</xdr:colOff>
      <xdr:row>35</xdr:row>
      <xdr:rowOff>113284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54237"/>
          <a:ext cx="698500" cy="69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53275</xdr:rowOff>
    </xdr:from>
    <xdr:to>
      <xdr:col>29</xdr:col>
      <xdr:colOff>177800</xdr:colOff>
      <xdr:row>35</xdr:row>
      <xdr:rowOff>154875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6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241252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49781</xdr:rowOff>
    </xdr:from>
    <xdr:to>
      <xdr:col>26</xdr:col>
      <xdr:colOff>101600</xdr:colOff>
      <xdr:row>35</xdr:row>
      <xdr:rowOff>151381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161557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2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84234</xdr:rowOff>
    </xdr:from>
    <xdr:to>
      <xdr:col>22</xdr:col>
      <xdr:colOff>165100</xdr:colOff>
      <xdr:row>35</xdr:row>
      <xdr:rowOff>185834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9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196011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62484</xdr:rowOff>
    </xdr:from>
    <xdr:to>
      <xdr:col>19</xdr:col>
      <xdr:colOff>38100</xdr:colOff>
      <xdr:row>35</xdr:row>
      <xdr:rowOff>164084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7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148861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75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335987</xdr:rowOff>
    </xdr:from>
    <xdr:to>
      <xdr:col>15</xdr:col>
      <xdr:colOff>101600</xdr:colOff>
      <xdr:row>35</xdr:row>
      <xdr:rowOff>94687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0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104865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7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122403</xdr:rowOff>
    </xdr:from>
    <xdr:to>
      <xdr:col>24</xdr:col>
      <xdr:colOff>63500</xdr:colOff>
      <xdr:row>33</xdr:row>
      <xdr:rowOff>142481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37353"/>
          <a:ext cx="838200" cy="36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9017</xdr:rowOff>
    </xdr:from>
    <xdr:to>
      <xdr:col>19</xdr:col>
      <xdr:colOff>177800</xdr:colOff>
      <xdr:row>33</xdr:row>
      <xdr:rowOff>142481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66867"/>
          <a:ext cx="889000" cy="1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9017</xdr:rowOff>
    </xdr:from>
    <xdr:to>
      <xdr:col>15</xdr:col>
      <xdr:colOff>50800</xdr:colOff>
      <xdr:row>33</xdr:row>
      <xdr:rowOff>72377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6867"/>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72377</xdr:rowOff>
    </xdr:from>
    <xdr:to>
      <xdr:col>10</xdr:col>
      <xdr:colOff>114300</xdr:colOff>
      <xdr:row>33</xdr:row>
      <xdr:rowOff>127965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0227"/>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71603</xdr:rowOff>
    </xdr:from>
    <xdr:to>
      <xdr:col>24</xdr:col>
      <xdr:colOff>114300</xdr:colOff>
      <xdr:row>32</xdr:row>
      <xdr:rowOff>1753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8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94480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3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91681</xdr:rowOff>
    </xdr:from>
    <xdr:to>
      <xdr:col>20</xdr:col>
      <xdr:colOff>38100</xdr:colOff>
      <xdr:row>34</xdr:row>
      <xdr:rowOff>21831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38358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2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129667</xdr:rowOff>
    </xdr:from>
    <xdr:to>
      <xdr:col>15</xdr:col>
      <xdr:colOff>101600</xdr:colOff>
      <xdr:row>33</xdr:row>
      <xdr:rowOff>59817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76344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9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21577</xdr:rowOff>
    </xdr:from>
    <xdr:to>
      <xdr:col>10</xdr:col>
      <xdr:colOff>165100</xdr:colOff>
      <xdr:row>33</xdr:row>
      <xdr:rowOff>123177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139704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5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77165</xdr:rowOff>
    </xdr:from>
    <xdr:to>
      <xdr:col>6</xdr:col>
      <xdr:colOff>38100</xdr:colOff>
      <xdr:row>34</xdr:row>
      <xdr:rowOff>7315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23842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45379</xdr:rowOff>
    </xdr:from>
    <xdr:to>
      <xdr:col>24</xdr:col>
      <xdr:colOff>63500</xdr:colOff>
      <xdr:row>56</xdr:row>
      <xdr:rowOff>83053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75129"/>
          <a:ext cx="838200" cy="20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90185</xdr:rowOff>
    </xdr:from>
    <xdr:to>
      <xdr:col>19</xdr:col>
      <xdr:colOff>177800</xdr:colOff>
      <xdr:row>56</xdr:row>
      <xdr:rowOff>83053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48485"/>
          <a:ext cx="889000" cy="33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90185</xdr:rowOff>
    </xdr:from>
    <xdr:to>
      <xdr:col>15</xdr:col>
      <xdr:colOff>50800</xdr:colOff>
      <xdr:row>55</xdr:row>
      <xdr:rowOff>93706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48485"/>
          <a:ext cx="889000" cy="17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93706</xdr:rowOff>
    </xdr:from>
    <xdr:to>
      <xdr:col>10</xdr:col>
      <xdr:colOff>114300</xdr:colOff>
      <xdr:row>59</xdr:row>
      <xdr:rowOff>68514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23456"/>
          <a:ext cx="889000" cy="6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166029</xdr:rowOff>
    </xdr:from>
    <xdr:to>
      <xdr:col>24</xdr:col>
      <xdr:colOff>114300</xdr:colOff>
      <xdr:row>55</xdr:row>
      <xdr:rowOff>96179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144456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32253</xdr:rowOff>
    </xdr:from>
    <xdr:to>
      <xdr:col>20</xdr:col>
      <xdr:colOff>38100</xdr:colOff>
      <xdr:row>56</xdr:row>
      <xdr:rowOff>133853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124980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2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39385</xdr:rowOff>
    </xdr:from>
    <xdr:to>
      <xdr:col>15</xdr:col>
      <xdr:colOff>101600</xdr:colOff>
      <xdr:row>54</xdr:row>
      <xdr:rowOff>140985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132112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9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42906</xdr:rowOff>
    </xdr:from>
    <xdr:to>
      <xdr:col>10</xdr:col>
      <xdr:colOff>165100</xdr:colOff>
      <xdr:row>55</xdr:row>
      <xdr:rowOff>144506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135633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17714</xdr:rowOff>
    </xdr:from>
    <xdr:to>
      <xdr:col>6</xdr:col>
      <xdr:colOff>38100</xdr:colOff>
      <xdr:row>59</xdr:row>
      <xdr:rowOff>119314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3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110441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90061</xdr:rowOff>
    </xdr:from>
    <xdr:to>
      <xdr:col>24</xdr:col>
      <xdr:colOff>63500</xdr:colOff>
      <xdr:row>73</xdr:row>
      <xdr:rowOff>111397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605911"/>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111397</xdr:rowOff>
    </xdr:from>
    <xdr:to>
      <xdr:col>19</xdr:col>
      <xdr:colOff>177800</xdr:colOff>
      <xdr:row>74</xdr:row>
      <xdr:rowOff>61432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627247"/>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61432</xdr:rowOff>
    </xdr:from>
    <xdr:to>
      <xdr:col>15</xdr:col>
      <xdr:colOff>50800</xdr:colOff>
      <xdr:row>74</xdr:row>
      <xdr:rowOff>72644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748732"/>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72644</xdr:rowOff>
    </xdr:from>
    <xdr:to>
      <xdr:col>10</xdr:col>
      <xdr:colOff>114300</xdr:colOff>
      <xdr:row>74</xdr:row>
      <xdr:rowOff>74277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7599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39261</xdr:rowOff>
    </xdr:from>
    <xdr:to>
      <xdr:col>24</xdr:col>
      <xdr:colOff>114300</xdr:colOff>
      <xdr:row>73</xdr:row>
      <xdr:rowOff>140861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62138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4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60597</xdr:rowOff>
    </xdr:from>
    <xdr:to>
      <xdr:col>20</xdr:col>
      <xdr:colOff>38100</xdr:colOff>
      <xdr:row>73</xdr:row>
      <xdr:rowOff>162197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7274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3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10632</xdr:rowOff>
    </xdr:from>
    <xdr:to>
      <xdr:col>15</xdr:col>
      <xdr:colOff>101600</xdr:colOff>
      <xdr:row>74</xdr:row>
      <xdr:rowOff>112232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6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128759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4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21844</xdr:rowOff>
    </xdr:from>
    <xdr:to>
      <xdr:col>10</xdr:col>
      <xdr:colOff>165100</xdr:colOff>
      <xdr:row>74</xdr:row>
      <xdr:rowOff>123444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7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139971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4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23477</xdr:rowOff>
    </xdr:from>
    <xdr:to>
      <xdr:col>6</xdr:col>
      <xdr:colOff>38100</xdr:colOff>
      <xdr:row>74</xdr:row>
      <xdr:rowOff>125077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141604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4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33804</xdr:rowOff>
    </xdr:from>
    <xdr:to>
      <xdr:col>24</xdr:col>
      <xdr:colOff>63500</xdr:colOff>
      <xdr:row>95</xdr:row>
      <xdr:rowOff>125211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21554"/>
          <a:ext cx="838200" cy="9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125211</xdr:rowOff>
    </xdr:from>
    <xdr:to>
      <xdr:col>19</xdr:col>
      <xdr:colOff>177800</xdr:colOff>
      <xdr:row>96</xdr:row>
      <xdr:rowOff>102177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12961"/>
          <a:ext cx="889000" cy="14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22320</xdr:rowOff>
    </xdr:from>
    <xdr:to>
      <xdr:col>15</xdr:col>
      <xdr:colOff>50800</xdr:colOff>
      <xdr:row>96</xdr:row>
      <xdr:rowOff>102177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81520"/>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22320</xdr:rowOff>
    </xdr:from>
    <xdr:to>
      <xdr:col>10</xdr:col>
      <xdr:colOff>114300</xdr:colOff>
      <xdr:row>97</xdr:row>
      <xdr:rowOff>167655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81520"/>
          <a:ext cx="889000" cy="3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154454</xdr:rowOff>
    </xdr:from>
    <xdr:to>
      <xdr:col>24</xdr:col>
      <xdr:colOff>114300</xdr:colOff>
      <xdr:row>95</xdr:row>
      <xdr:rowOff>84604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5881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2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74411</xdr:rowOff>
    </xdr:from>
    <xdr:to>
      <xdr:col>20</xdr:col>
      <xdr:colOff>38100</xdr:colOff>
      <xdr:row>96</xdr:row>
      <xdr:rowOff>4561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21088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13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51377</xdr:rowOff>
    </xdr:from>
    <xdr:to>
      <xdr:col>15</xdr:col>
      <xdr:colOff>101600</xdr:colOff>
      <xdr:row>96</xdr:row>
      <xdr:rowOff>152977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169504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8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142970</xdr:rowOff>
    </xdr:from>
    <xdr:to>
      <xdr:col>10</xdr:col>
      <xdr:colOff>165100</xdr:colOff>
      <xdr:row>96</xdr:row>
      <xdr:rowOff>73120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89647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0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116855</xdr:rowOff>
    </xdr:from>
    <xdr:to>
      <xdr:col>6</xdr:col>
      <xdr:colOff>38100</xdr:colOff>
      <xdr:row>98</xdr:row>
      <xdr:rowOff>47005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63532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14982</xdr:rowOff>
    </xdr:from>
    <xdr:to>
      <xdr:col>55</xdr:col>
      <xdr:colOff>0</xdr:colOff>
      <xdr:row>36</xdr:row>
      <xdr:rowOff>57164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87182"/>
          <a:ext cx="8382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5697</xdr:rowOff>
    </xdr:from>
    <xdr:to>
      <xdr:col>50</xdr:col>
      <xdr:colOff>114300</xdr:colOff>
      <xdr:row>36</xdr:row>
      <xdr:rowOff>14982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77897"/>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5697</xdr:rowOff>
    </xdr:from>
    <xdr:to>
      <xdr:col>45</xdr:col>
      <xdr:colOff>177800</xdr:colOff>
      <xdr:row>36</xdr:row>
      <xdr:rowOff>110820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77897"/>
          <a:ext cx="889000" cy="10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135846</xdr:rowOff>
    </xdr:from>
    <xdr:to>
      <xdr:col>41</xdr:col>
      <xdr:colOff>50800</xdr:colOff>
      <xdr:row>36</xdr:row>
      <xdr:rowOff>110820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107896"/>
          <a:ext cx="889000" cy="11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155958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6364</xdr:rowOff>
    </xdr:from>
    <xdr:to>
      <xdr:col>55</xdr:col>
      <xdr:colOff>50800</xdr:colOff>
      <xdr:row>36</xdr:row>
      <xdr:rowOff>107964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29241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2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135632</xdr:rowOff>
    </xdr:from>
    <xdr:to>
      <xdr:col>50</xdr:col>
      <xdr:colOff>165100</xdr:colOff>
      <xdr:row>36</xdr:row>
      <xdr:rowOff>65782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82309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126347</xdr:rowOff>
    </xdr:from>
    <xdr:to>
      <xdr:col>46</xdr:col>
      <xdr:colOff>38100</xdr:colOff>
      <xdr:row>36</xdr:row>
      <xdr:rowOff>56497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73024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0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60020</xdr:rowOff>
    </xdr:from>
    <xdr:to>
      <xdr:col>41</xdr:col>
      <xdr:colOff>101600</xdr:colOff>
      <xdr:row>36</xdr:row>
      <xdr:rowOff>161620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6697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85046</xdr:rowOff>
    </xdr:from>
    <xdr:to>
      <xdr:col>36</xdr:col>
      <xdr:colOff>165100</xdr:colOff>
      <xdr:row>30</xdr:row>
      <xdr:rowOff>15196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0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31723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140615</xdr:rowOff>
    </xdr:from>
    <xdr:to>
      <xdr:col>55</xdr:col>
      <xdr:colOff>0</xdr:colOff>
      <xdr:row>55</xdr:row>
      <xdr:rowOff>115925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27465"/>
          <a:ext cx="838200" cy="3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73272</xdr:rowOff>
    </xdr:from>
    <xdr:to>
      <xdr:col>50</xdr:col>
      <xdr:colOff>114300</xdr:colOff>
      <xdr:row>55</xdr:row>
      <xdr:rowOff>115925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503022"/>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73272</xdr:rowOff>
    </xdr:from>
    <xdr:to>
      <xdr:col>45</xdr:col>
      <xdr:colOff>177800</xdr:colOff>
      <xdr:row>55</xdr:row>
      <xdr:rowOff>154025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03022"/>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142424</xdr:rowOff>
    </xdr:from>
    <xdr:to>
      <xdr:col>41</xdr:col>
      <xdr:colOff>50800</xdr:colOff>
      <xdr:row>55</xdr:row>
      <xdr:rowOff>154025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72174"/>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89815</xdr:rowOff>
    </xdr:from>
    <xdr:to>
      <xdr:col>55</xdr:col>
      <xdr:colOff>50800</xdr:colOff>
      <xdr:row>54</xdr:row>
      <xdr:rowOff>19965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7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112692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2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65125</xdr:rowOff>
    </xdr:from>
    <xdr:to>
      <xdr:col>50</xdr:col>
      <xdr:colOff>165100</xdr:colOff>
      <xdr:row>55</xdr:row>
      <xdr:rowOff>166725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157852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22472</xdr:rowOff>
    </xdr:from>
    <xdr:to>
      <xdr:col>46</xdr:col>
      <xdr:colOff>38100</xdr:colOff>
      <xdr:row>55</xdr:row>
      <xdr:rowOff>124072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115199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103225</xdr:rowOff>
    </xdr:from>
    <xdr:to>
      <xdr:col>41</xdr:col>
      <xdr:colOff>101600</xdr:colOff>
      <xdr:row>56</xdr:row>
      <xdr:rowOff>33375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24502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6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91624</xdr:rowOff>
    </xdr:from>
    <xdr:to>
      <xdr:col>36</xdr:col>
      <xdr:colOff>165100</xdr:colOff>
      <xdr:row>56</xdr:row>
      <xdr:rowOff>21774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12901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6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132065</xdr:rowOff>
    </xdr:from>
    <xdr:to>
      <xdr:col>55</xdr:col>
      <xdr:colOff>0</xdr:colOff>
      <xdr:row>77</xdr:row>
      <xdr:rowOff>9444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990815"/>
          <a:ext cx="838200" cy="22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25217</xdr:rowOff>
    </xdr:from>
    <xdr:to>
      <xdr:col>50</xdr:col>
      <xdr:colOff>114300</xdr:colOff>
      <xdr:row>77</xdr:row>
      <xdr:rowOff>9444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55417"/>
          <a:ext cx="889000" cy="15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19228</xdr:rowOff>
    </xdr:from>
    <xdr:to>
      <xdr:col>45</xdr:col>
      <xdr:colOff>177800</xdr:colOff>
      <xdr:row>76</xdr:row>
      <xdr:rowOff>25217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49428"/>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19228</xdr:rowOff>
    </xdr:from>
    <xdr:to>
      <xdr:col>41</xdr:col>
      <xdr:colOff>50800</xdr:colOff>
      <xdr:row>76</xdr:row>
      <xdr:rowOff>29378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4942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81265</xdr:rowOff>
    </xdr:from>
    <xdr:to>
      <xdr:col>55</xdr:col>
      <xdr:colOff>50800</xdr:colOff>
      <xdr:row>76</xdr:row>
      <xdr:rowOff>11415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59692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130094</xdr:rowOff>
    </xdr:from>
    <xdr:to>
      <xdr:col>50</xdr:col>
      <xdr:colOff>165100</xdr:colOff>
      <xdr:row>77</xdr:row>
      <xdr:rowOff>60244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51371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25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145867</xdr:rowOff>
    </xdr:from>
    <xdr:to>
      <xdr:col>46</xdr:col>
      <xdr:colOff>38100</xdr:colOff>
      <xdr:row>76</xdr:row>
      <xdr:rowOff>76017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67144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9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139878</xdr:rowOff>
    </xdr:from>
    <xdr:to>
      <xdr:col>41</xdr:col>
      <xdr:colOff>101600</xdr:colOff>
      <xdr:row>76</xdr:row>
      <xdr:rowOff>70027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61155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150028</xdr:rowOff>
    </xdr:from>
    <xdr:to>
      <xdr:col>36</xdr:col>
      <xdr:colOff>165100</xdr:colOff>
      <xdr:row>76</xdr:row>
      <xdr:rowOff>80178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71305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1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169647</xdr:rowOff>
    </xdr:from>
    <xdr:to>
      <xdr:col>55</xdr:col>
      <xdr:colOff>0</xdr:colOff>
      <xdr:row>95</xdr:row>
      <xdr:rowOff>52775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14497"/>
          <a:ext cx="838200" cy="2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52775</xdr:rowOff>
    </xdr:from>
    <xdr:to>
      <xdr:col>50</xdr:col>
      <xdr:colOff>114300</xdr:colOff>
      <xdr:row>95</xdr:row>
      <xdr:rowOff>112840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40525"/>
          <a:ext cx="889000" cy="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112840</xdr:rowOff>
    </xdr:from>
    <xdr:to>
      <xdr:col>45</xdr:col>
      <xdr:colOff>177800</xdr:colOff>
      <xdr:row>96</xdr:row>
      <xdr:rowOff>51318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00590"/>
          <a:ext cx="889000" cy="10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48718</xdr:rowOff>
    </xdr:from>
    <xdr:to>
      <xdr:col>41</xdr:col>
      <xdr:colOff>50800</xdr:colOff>
      <xdr:row>96</xdr:row>
      <xdr:rowOff>51318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07918"/>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118847</xdr:rowOff>
    </xdr:from>
    <xdr:to>
      <xdr:col>55</xdr:col>
      <xdr:colOff>50800</xdr:colOff>
      <xdr:row>94</xdr:row>
      <xdr:rowOff>48997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0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141724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1975</xdr:rowOff>
    </xdr:from>
    <xdr:to>
      <xdr:col>50</xdr:col>
      <xdr:colOff>165100</xdr:colOff>
      <xdr:row>95</xdr:row>
      <xdr:rowOff>103575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62040</xdr:rowOff>
    </xdr:from>
    <xdr:to>
      <xdr:col>46</xdr:col>
      <xdr:colOff>38100</xdr:colOff>
      <xdr:row>95</xdr:row>
      <xdr:rowOff>163640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8717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xdr:rowOff>
    </xdr:from>
    <xdr:to>
      <xdr:col>41</xdr:col>
      <xdr:colOff>101600</xdr:colOff>
      <xdr:row>96</xdr:row>
      <xdr:rowOff>102118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93245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169368</xdr:rowOff>
    </xdr:from>
    <xdr:to>
      <xdr:col>36</xdr:col>
      <xdr:colOff>165100</xdr:colOff>
      <xdr:row>96</xdr:row>
      <xdr:rowOff>99518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116045</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70282</xdr:rowOff>
    </xdr:from>
    <xdr:to>
      <xdr:col>85</xdr:col>
      <xdr:colOff>127000</xdr:colOff>
      <xdr:row>75</xdr:row>
      <xdr:rowOff>85903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29032"/>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85903</xdr:rowOff>
    </xdr:from>
    <xdr:to>
      <xdr:col>81</xdr:col>
      <xdr:colOff>50800</xdr:colOff>
      <xdr:row>75</xdr:row>
      <xdr:rowOff>113030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44653"/>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105829</xdr:rowOff>
    </xdr:from>
    <xdr:to>
      <xdr:col>76</xdr:col>
      <xdr:colOff>114300</xdr:colOff>
      <xdr:row>75</xdr:row>
      <xdr:rowOff>113030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6457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105829</xdr:rowOff>
    </xdr:from>
    <xdr:to>
      <xdr:col>71</xdr:col>
      <xdr:colOff>177800</xdr:colOff>
      <xdr:row>75</xdr:row>
      <xdr:rowOff>124346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6457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19482</xdr:rowOff>
    </xdr:from>
    <xdr:to>
      <xdr:col>85</xdr:col>
      <xdr:colOff>177800</xdr:colOff>
      <xdr:row>75</xdr:row>
      <xdr:rowOff>121082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42359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2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35103</xdr:rowOff>
    </xdr:from>
    <xdr:to>
      <xdr:col>81</xdr:col>
      <xdr:colOff>101600</xdr:colOff>
      <xdr:row>75</xdr:row>
      <xdr:rowOff>136703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127830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9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62230</xdr:rowOff>
    </xdr:from>
    <xdr:to>
      <xdr:col>76</xdr:col>
      <xdr:colOff>165100</xdr:colOff>
      <xdr:row>75</xdr:row>
      <xdr:rowOff>163830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154957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55029</xdr:rowOff>
    </xdr:from>
    <xdr:to>
      <xdr:col>72</xdr:col>
      <xdr:colOff>38100</xdr:colOff>
      <xdr:row>75</xdr:row>
      <xdr:rowOff>156629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147756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0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73546</xdr:rowOff>
    </xdr:from>
    <xdr:to>
      <xdr:col>67</xdr:col>
      <xdr:colOff>101600</xdr:colOff>
      <xdr:row>76</xdr:row>
      <xdr:rowOff>3696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20223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62250</xdr:rowOff>
    </xdr:from>
    <xdr:to>
      <xdr:col>85</xdr:col>
      <xdr:colOff>127000</xdr:colOff>
      <xdr:row>98</xdr:row>
      <xdr:rowOff>51324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92900"/>
          <a:ext cx="838200" cy="16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42866</xdr:rowOff>
    </xdr:from>
    <xdr:to>
      <xdr:col>81</xdr:col>
      <xdr:colOff>50800</xdr:colOff>
      <xdr:row>97</xdr:row>
      <xdr:rowOff>62250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330616"/>
          <a:ext cx="889000" cy="36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42866</xdr:rowOff>
    </xdr:from>
    <xdr:to>
      <xdr:col>76</xdr:col>
      <xdr:colOff>114300</xdr:colOff>
      <xdr:row>96</xdr:row>
      <xdr:rowOff>161782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330616"/>
          <a:ext cx="889000" cy="2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161782</xdr:rowOff>
    </xdr:from>
    <xdr:to>
      <xdr:col>71</xdr:col>
      <xdr:colOff>177800</xdr:colOff>
      <xdr:row>98</xdr:row>
      <xdr:rowOff>77795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20982"/>
          <a:ext cx="889000" cy="25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524</xdr:rowOff>
    </xdr:from>
    <xdr:to>
      <xdr:col>85</xdr:col>
      <xdr:colOff>177800</xdr:colOff>
      <xdr:row>98</xdr:row>
      <xdr:rowOff>102124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86901</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1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11450</xdr:rowOff>
    </xdr:from>
    <xdr:to>
      <xdr:col>81</xdr:col>
      <xdr:colOff>101600</xdr:colOff>
      <xdr:row>97</xdr:row>
      <xdr:rowOff>113050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104177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163516</xdr:rowOff>
    </xdr:from>
    <xdr:to>
      <xdr:col>76</xdr:col>
      <xdr:colOff>165100</xdr:colOff>
      <xdr:row>95</xdr:row>
      <xdr:rowOff>93666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2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110193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0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110982</xdr:rowOff>
    </xdr:from>
    <xdr:to>
      <xdr:col>72</xdr:col>
      <xdr:colOff>38100</xdr:colOff>
      <xdr:row>97</xdr:row>
      <xdr:rowOff>41132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32259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66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26995</xdr:rowOff>
    </xdr:from>
    <xdr:to>
      <xdr:col>67</xdr:col>
      <xdr:colOff>101600</xdr:colOff>
      <xdr:row>98</xdr:row>
      <xdr:rowOff>128595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119722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45745</xdr:rowOff>
    </xdr:from>
    <xdr:to>
      <xdr:col>116</xdr:col>
      <xdr:colOff>63500</xdr:colOff>
      <xdr:row>36</xdr:row>
      <xdr:rowOff>56490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046495"/>
          <a:ext cx="838200" cy="1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56490</xdr:rowOff>
    </xdr:from>
    <xdr:to>
      <xdr:col>111</xdr:col>
      <xdr:colOff>177800</xdr:colOff>
      <xdr:row>37</xdr:row>
      <xdr:rowOff>55575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228690"/>
          <a:ext cx="889000" cy="1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23800</xdr:rowOff>
    </xdr:from>
    <xdr:to>
      <xdr:col>107</xdr:col>
      <xdr:colOff>50800</xdr:colOff>
      <xdr:row>37</xdr:row>
      <xdr:rowOff>55575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67450"/>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23800</xdr:rowOff>
    </xdr:from>
    <xdr:to>
      <xdr:col>102</xdr:col>
      <xdr:colOff>114300</xdr:colOff>
      <xdr:row>37</xdr:row>
      <xdr:rowOff>37059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36745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166395</xdr:rowOff>
    </xdr:from>
    <xdr:to>
      <xdr:col>116</xdr:col>
      <xdr:colOff>114300</xdr:colOff>
      <xdr:row>35</xdr:row>
      <xdr:rowOff>96545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9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17822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5690</xdr:rowOff>
    </xdr:from>
    <xdr:to>
      <xdr:col>112</xdr:col>
      <xdr:colOff>38100</xdr:colOff>
      <xdr:row>36</xdr:row>
      <xdr:rowOff>107290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123817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4775</xdr:rowOff>
    </xdr:from>
    <xdr:to>
      <xdr:col>107</xdr:col>
      <xdr:colOff>101600</xdr:colOff>
      <xdr:row>37</xdr:row>
      <xdr:rowOff>106375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97502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4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144450</xdr:rowOff>
    </xdr:from>
    <xdr:to>
      <xdr:col>102</xdr:col>
      <xdr:colOff>165100</xdr:colOff>
      <xdr:row>37</xdr:row>
      <xdr:rowOff>74600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65727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4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157709</xdr:rowOff>
    </xdr:from>
    <xdr:to>
      <xdr:col>98</xdr:col>
      <xdr:colOff>38100</xdr:colOff>
      <xdr:row>37</xdr:row>
      <xdr:rowOff>87859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3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78986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5779</xdr:rowOff>
    </xdr:from>
    <xdr:to>
      <xdr:col>116</xdr:col>
      <xdr:colOff>63500</xdr:colOff>
      <xdr:row>57</xdr:row>
      <xdr:rowOff>57061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778429"/>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66878</xdr:rowOff>
    </xdr:from>
    <xdr:to>
      <xdr:col>111</xdr:col>
      <xdr:colOff>177800</xdr:colOff>
      <xdr:row>57</xdr:row>
      <xdr:rowOff>5779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68078"/>
          <a:ext cx="889000" cy="1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71861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8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44539</xdr:rowOff>
    </xdr:from>
    <xdr:to>
      <xdr:col>107</xdr:col>
      <xdr:colOff>50800</xdr:colOff>
      <xdr:row>56</xdr:row>
      <xdr:rowOff>66878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645739"/>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12590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44539</xdr:rowOff>
    </xdr:from>
    <xdr:to>
      <xdr:col>102</xdr:col>
      <xdr:colOff>114300</xdr:colOff>
      <xdr:row>56</xdr:row>
      <xdr:rowOff>152781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64573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101998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6261</xdr:rowOff>
    </xdr:from>
    <xdr:to>
      <xdr:col>116</xdr:col>
      <xdr:colOff>114300</xdr:colOff>
      <xdr:row>57</xdr:row>
      <xdr:rowOff>107861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156138</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7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126429</xdr:rowOff>
    </xdr:from>
    <xdr:to>
      <xdr:col>112</xdr:col>
      <xdr:colOff>38100</xdr:colOff>
      <xdr:row>57</xdr:row>
      <xdr:rowOff>56579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73106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50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16078</xdr:rowOff>
    </xdr:from>
    <xdr:to>
      <xdr:col>107</xdr:col>
      <xdr:colOff>101600</xdr:colOff>
      <xdr:row>56</xdr:row>
      <xdr:rowOff>117678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134205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3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165189</xdr:rowOff>
    </xdr:from>
    <xdr:to>
      <xdr:col>102</xdr:col>
      <xdr:colOff>165100</xdr:colOff>
      <xdr:row>56</xdr:row>
      <xdr:rowOff>95339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111866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3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101981</xdr:rowOff>
    </xdr:from>
    <xdr:to>
      <xdr:col>98</xdr:col>
      <xdr:colOff>38100</xdr:colOff>
      <xdr:row>57</xdr:row>
      <xdr:rowOff>32131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7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23258</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7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160000</xdr:rowOff>
    </xdr:from>
    <xdr:to>
      <xdr:col>116</xdr:col>
      <xdr:colOff>63500</xdr:colOff>
      <xdr:row>76</xdr:row>
      <xdr:rowOff>48626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18750"/>
          <a:ext cx="838200" cy="6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48626</xdr:rowOff>
    </xdr:from>
    <xdr:to>
      <xdr:col>111</xdr:col>
      <xdr:colOff>177800</xdr:colOff>
      <xdr:row>77</xdr:row>
      <xdr:rowOff>7477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78826"/>
          <a:ext cx="8890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7477</xdr:rowOff>
    </xdr:from>
    <xdr:to>
      <xdr:col>107</xdr:col>
      <xdr:colOff>50800</xdr:colOff>
      <xdr:row>77</xdr:row>
      <xdr:rowOff>63850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09127"/>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34682</xdr:rowOff>
    </xdr:from>
    <xdr:to>
      <xdr:col>102</xdr:col>
      <xdr:colOff>114300</xdr:colOff>
      <xdr:row>77</xdr:row>
      <xdr:rowOff>63850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36332"/>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109200</xdr:rowOff>
    </xdr:from>
    <xdr:to>
      <xdr:col>116</xdr:col>
      <xdr:colOff>114300</xdr:colOff>
      <xdr:row>76</xdr:row>
      <xdr:rowOff>39350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132077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169276</xdr:rowOff>
    </xdr:from>
    <xdr:to>
      <xdr:col>112</xdr:col>
      <xdr:colOff>38100</xdr:colOff>
      <xdr:row>76</xdr:row>
      <xdr:rowOff>99426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115953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128127</xdr:rowOff>
    </xdr:from>
    <xdr:to>
      <xdr:col>107</xdr:col>
      <xdr:colOff>101600</xdr:colOff>
      <xdr:row>77</xdr:row>
      <xdr:rowOff>58277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49404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13050</xdr:rowOff>
    </xdr:from>
    <xdr:to>
      <xdr:col>102</xdr:col>
      <xdr:colOff>165100</xdr:colOff>
      <xdr:row>77</xdr:row>
      <xdr:rowOff>114650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105777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155332</xdr:rowOff>
    </xdr:from>
    <xdr:to>
      <xdr:col>98</xdr:col>
      <xdr:colOff>38100</xdr:colOff>
      <xdr:row>77</xdr:row>
      <xdr:rowOff>85482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102008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9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令和６年度の歳出決算総額は、住民一人当たり</a:t>
          </a:r>
          <a:r>
            <a:rPr kumimoji="1" lang="en-US" altLang="ja-JP" sz="1200">
              <a:latin typeface="ＭＳ Ｐゴシック" panose="020B0600070205080204" pitchFamily="50" charset="-128"/>
              <a:ea typeface="ＭＳ Ｐゴシック" panose="020B0600070205080204" pitchFamily="50" charset="-128"/>
            </a:rPr>
            <a:t>637,538</a:t>
          </a:r>
          <a:r>
            <a:rPr kumimoji="1" lang="ja-JP" altLang="en-US" sz="1200">
              <a:latin typeface="ＭＳ Ｐゴシック" panose="020B0600070205080204" pitchFamily="50" charset="-128"/>
              <a:ea typeface="ＭＳ Ｐゴシック" panose="020B0600070205080204" pitchFamily="50" charset="-128"/>
            </a:rPr>
            <a:t>円となった。</a:t>
          </a:r>
        </a:p>
        <a:p>
          <a:r>
            <a:rPr kumimoji="1" lang="ja-JP" altLang="en-US" sz="12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200">
              <a:latin typeface="ＭＳ Ｐゴシック" panose="020B0600070205080204" pitchFamily="50" charset="-128"/>
              <a:ea typeface="ＭＳ Ｐゴシック" panose="020B0600070205080204" pitchFamily="50" charset="-128"/>
            </a:rPr>
            <a:t>188,978</a:t>
          </a:r>
          <a:r>
            <a:rPr kumimoji="1" lang="ja-JP" altLang="en-US" sz="1200">
              <a:latin typeface="ＭＳ Ｐゴシック" panose="020B0600070205080204" pitchFamily="50" charset="-128"/>
              <a:ea typeface="ＭＳ Ｐゴシック" panose="020B0600070205080204" pitchFamily="50" charset="-128"/>
            </a:rPr>
            <a:t>円と類似団体内平均値を上回る水準であり、前年度と比較すると</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％増加した。これは定額減税補足給付金給付事業や障害者自立支援給付の増などによる。</a:t>
          </a:r>
        </a:p>
        <a:p>
          <a:r>
            <a:rPr kumimoji="1" lang="ja-JP" altLang="en-US" sz="1200">
              <a:latin typeface="ＭＳ Ｐゴシック" panose="020B0600070205080204" pitchFamily="50" charset="-128"/>
              <a:ea typeface="ＭＳ Ｐゴシック" panose="020B0600070205080204" pitchFamily="50" charset="-128"/>
            </a:rPr>
            <a:t>もう一つの主な構成項目である人件費は、住民一人当たり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123,954</a:t>
          </a:r>
          <a:r>
            <a:rPr kumimoji="1" lang="ja-JP" altLang="en-US" sz="1200">
              <a:latin typeface="ＭＳ Ｐゴシック" panose="020B0600070205080204" pitchFamily="50" charset="-128"/>
              <a:ea typeface="ＭＳ Ｐゴシック" panose="020B0600070205080204" pitchFamily="50" charset="-128"/>
            </a:rPr>
            <a:t>円となっており、類似団体内平均値と比べても高い水準にあるが、これは市立教育機関や保育所等の直営福祉施設の差が主な要因であると考えられる。令和６年度は退職手当や人事委員会勧告に基づく給与改定の影響により前年度より</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％増加した。</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63,313</a:t>
          </a:r>
          <a:r>
            <a:rPr kumimoji="1" lang="ja-JP" altLang="en-US" sz="1200">
              <a:latin typeface="ＭＳ Ｐゴシック" panose="020B0600070205080204" pitchFamily="50" charset="-128"/>
              <a:ea typeface="ＭＳ Ｐゴシック" panose="020B0600070205080204" pitchFamily="50" charset="-128"/>
            </a:rPr>
            <a:t>円と類似団体内平均値を下回る水準であり、前年度から比較するといきいき支援センター運営委託料やナゴヤ応援寄附金の募集に関する経費の増加などにより</a:t>
          </a:r>
          <a:r>
            <a:rPr kumimoji="1" lang="en-US" altLang="ja-JP" sz="1200">
              <a:latin typeface="ＭＳ Ｐゴシック" panose="020B0600070205080204" pitchFamily="50" charset="-128"/>
              <a:ea typeface="ＭＳ Ｐゴシック" panose="020B0600070205080204" pitchFamily="50" charset="-128"/>
            </a:rPr>
            <a:t>7.8</a:t>
          </a:r>
          <a:r>
            <a:rPr kumimoji="1" lang="ja-JP" altLang="en-US" sz="1200">
              <a:latin typeface="ＭＳ Ｐゴシック" panose="020B0600070205080204" pitchFamily="50" charset="-128"/>
              <a:ea typeface="ＭＳ Ｐゴシック" panose="020B0600070205080204" pitchFamily="50" charset="-128"/>
            </a:rPr>
            <a:t>％増加した。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51,082</a:t>
          </a:r>
          <a:r>
            <a:rPr kumimoji="1" lang="ja-JP" altLang="en-US" sz="1200">
              <a:latin typeface="ＭＳ Ｐゴシック" panose="020B0600070205080204" pitchFamily="50" charset="-128"/>
              <a:ea typeface="ＭＳ Ｐゴシック" panose="020B0600070205080204" pitchFamily="50" charset="-128"/>
            </a:rPr>
            <a:t>円と類似団体内平均値と比べて高い水準にあり、前年度と比較すると</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％減少した。これは事業継続資金利子補給補助金に係る補助や物価高騰対策支援金の減などによる。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48260</xdr:rowOff>
    </xdr:from>
    <xdr:to>
      <xdr:col>24</xdr:col>
      <xdr:colOff>63500</xdr:colOff>
      <xdr:row>38</xdr:row>
      <xdr:rowOff>85816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6336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85816</xdr:rowOff>
    </xdr:from>
    <xdr:to>
      <xdr:col>19</xdr:col>
      <xdr:colOff>177800</xdr:colOff>
      <xdr:row>38</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009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107423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100512</xdr:rowOff>
    </xdr:from>
    <xdr:to>
      <xdr:col>15</xdr:col>
      <xdr:colOff>50800</xdr:colOff>
      <xdr:row>38</xdr:row>
      <xdr:rowOff>105410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100512</xdr:rowOff>
    </xdr:from>
    <xdr:to>
      <xdr:col>10</xdr:col>
      <xdr:colOff>114300</xdr:colOff>
      <xdr:row>38</xdr:row>
      <xdr:rowOff>105410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168910</xdr:rowOff>
    </xdr:from>
    <xdr:to>
      <xdr:col>24</xdr:col>
      <xdr:colOff>114300</xdr:colOff>
      <xdr:row>38</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147337</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90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35016</xdr:rowOff>
    </xdr:from>
    <xdr:to>
      <xdr:col>20</xdr:col>
      <xdr:colOff>38100</xdr:colOff>
      <xdr:row>38</xdr:row>
      <xdr:rowOff>136616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127743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4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54610</xdr:rowOff>
    </xdr:from>
    <xdr:to>
      <xdr:col>15</xdr:col>
      <xdr:colOff>101600</xdr:colOff>
      <xdr:row>38</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147337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49712</xdr:rowOff>
    </xdr:from>
    <xdr:to>
      <xdr:col>10</xdr:col>
      <xdr:colOff>165100</xdr:colOff>
      <xdr:row>38</xdr:row>
      <xdr:rowOff>151312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142439</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54610</xdr:rowOff>
    </xdr:from>
    <xdr:to>
      <xdr:col>6</xdr:col>
      <xdr:colOff>38100</xdr:colOff>
      <xdr:row>38</xdr:row>
      <xdr:rowOff>156210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147337</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160642</xdr:rowOff>
    </xdr:from>
    <xdr:to>
      <xdr:col>24</xdr:col>
      <xdr:colOff>63500</xdr:colOff>
      <xdr:row>59</xdr:row>
      <xdr:rowOff>14846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04742"/>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51562</xdr:rowOff>
    </xdr:from>
    <xdr:to>
      <xdr:col>19</xdr:col>
      <xdr:colOff>177800</xdr:colOff>
      <xdr:row>59</xdr:row>
      <xdr:rowOff>14846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95662"/>
          <a:ext cx="889000" cy="1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51562</xdr:rowOff>
    </xdr:from>
    <xdr:to>
      <xdr:col>15</xdr:col>
      <xdr:colOff>50800</xdr:colOff>
      <xdr:row>59</xdr:row>
      <xdr:rowOff>559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5662"/>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34607</xdr:rowOff>
    </xdr:from>
    <xdr:to>
      <xdr:col>10</xdr:col>
      <xdr:colOff>114300</xdr:colOff>
      <xdr:row>59</xdr:row>
      <xdr:rowOff>559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50007"/>
          <a:ext cx="889000" cy="1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109842</xdr:rowOff>
    </xdr:from>
    <xdr:to>
      <xdr:col>24</xdr:col>
      <xdr:colOff>114300</xdr:colOff>
      <xdr:row>59</xdr:row>
      <xdr:rowOff>39992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24769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6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135496</xdr:rowOff>
    </xdr:from>
    <xdr:to>
      <xdr:col>20</xdr:col>
      <xdr:colOff>38100</xdr:colOff>
      <xdr:row>59</xdr:row>
      <xdr:rowOff>65646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56773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7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762</xdr:rowOff>
    </xdr:from>
    <xdr:to>
      <xdr:col>15</xdr:col>
      <xdr:colOff>101600</xdr:colOff>
      <xdr:row>58</xdr:row>
      <xdr:rowOff>102362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118889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121209</xdr:rowOff>
    </xdr:from>
    <xdr:to>
      <xdr:col>10</xdr:col>
      <xdr:colOff>165100</xdr:colOff>
      <xdr:row>59</xdr:row>
      <xdr:rowOff>51359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42486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155257</xdr:rowOff>
    </xdr:from>
    <xdr:to>
      <xdr:col>6</xdr:col>
      <xdr:colOff>38100</xdr:colOff>
      <xdr:row>52</xdr:row>
      <xdr:rowOff>85407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76534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93035</xdr:rowOff>
    </xdr:from>
    <xdr:to>
      <xdr:col>24</xdr:col>
      <xdr:colOff>63500</xdr:colOff>
      <xdr:row>75</xdr:row>
      <xdr:rowOff>20120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80335"/>
          <a:ext cx="83820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20120</xdr:rowOff>
    </xdr:from>
    <xdr:to>
      <xdr:col>19</xdr:col>
      <xdr:colOff>177800</xdr:colOff>
      <xdr:row>75</xdr:row>
      <xdr:rowOff>157866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78870"/>
          <a:ext cx="889000" cy="1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127165</xdr:rowOff>
    </xdr:from>
    <xdr:to>
      <xdr:col>15</xdr:col>
      <xdr:colOff>50800</xdr:colOff>
      <xdr:row>75</xdr:row>
      <xdr:rowOff>157866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85915"/>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127165</xdr:rowOff>
    </xdr:from>
    <xdr:to>
      <xdr:col>10</xdr:col>
      <xdr:colOff>114300</xdr:colOff>
      <xdr:row>77</xdr:row>
      <xdr:rowOff>15167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85915"/>
          <a:ext cx="889000" cy="2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42235</xdr:rowOff>
    </xdr:from>
    <xdr:to>
      <xdr:col>24</xdr:col>
      <xdr:colOff>114300</xdr:colOff>
      <xdr:row>74</xdr:row>
      <xdr:rowOff>143835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65112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8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140770</xdr:rowOff>
    </xdr:from>
    <xdr:to>
      <xdr:col>20</xdr:col>
      <xdr:colOff>38100</xdr:colOff>
      <xdr:row>75</xdr:row>
      <xdr:rowOff>70920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2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87447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0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107066</xdr:rowOff>
    </xdr:from>
    <xdr:to>
      <xdr:col>15</xdr:col>
      <xdr:colOff>101600</xdr:colOff>
      <xdr:row>76</xdr:row>
      <xdr:rowOff>37216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53743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4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76365</xdr:rowOff>
    </xdr:from>
    <xdr:to>
      <xdr:col>10</xdr:col>
      <xdr:colOff>165100</xdr:colOff>
      <xdr:row>76</xdr:row>
      <xdr:rowOff>6514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35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23042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1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135817</xdr:rowOff>
    </xdr:from>
    <xdr:to>
      <xdr:col>6</xdr:col>
      <xdr:colOff>38100</xdr:colOff>
      <xdr:row>77</xdr:row>
      <xdr:rowOff>65967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57094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5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119811</xdr:rowOff>
    </xdr:from>
    <xdr:to>
      <xdr:col>24</xdr:col>
      <xdr:colOff>63500</xdr:colOff>
      <xdr:row>94</xdr:row>
      <xdr:rowOff>123653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64661"/>
          <a:ext cx="838200" cy="17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99697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5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67188</xdr:rowOff>
    </xdr:from>
    <xdr:to>
      <xdr:col>19</xdr:col>
      <xdr:colOff>177800</xdr:colOff>
      <xdr:row>94</xdr:row>
      <xdr:rowOff>123653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669138"/>
          <a:ext cx="889000" cy="5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67188</xdr:rowOff>
    </xdr:from>
    <xdr:to>
      <xdr:col>15</xdr:col>
      <xdr:colOff>50800</xdr:colOff>
      <xdr:row>92</xdr:row>
      <xdr:rowOff>163382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669138"/>
          <a:ext cx="889000" cy="2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163382</xdr:rowOff>
    </xdr:from>
    <xdr:to>
      <xdr:col>10</xdr:col>
      <xdr:colOff>114300</xdr:colOff>
      <xdr:row>96</xdr:row>
      <xdr:rowOff>84013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936782"/>
          <a:ext cx="889000" cy="60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69011</xdr:rowOff>
    </xdr:from>
    <xdr:to>
      <xdr:col>24</xdr:col>
      <xdr:colOff>114300</xdr:colOff>
      <xdr:row>93</xdr:row>
      <xdr:rowOff>170611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91888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72853</xdr:rowOff>
    </xdr:from>
    <xdr:to>
      <xdr:col>20</xdr:col>
      <xdr:colOff>38100</xdr:colOff>
      <xdr:row>95</xdr:row>
      <xdr:rowOff>3003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8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19530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6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16388</xdr:rowOff>
    </xdr:from>
    <xdr:to>
      <xdr:col>15</xdr:col>
      <xdr:colOff>101600</xdr:colOff>
      <xdr:row>91</xdr:row>
      <xdr:rowOff>117988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6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134515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112582</xdr:rowOff>
    </xdr:from>
    <xdr:to>
      <xdr:col>10</xdr:col>
      <xdr:colOff>165100</xdr:colOff>
      <xdr:row>93</xdr:row>
      <xdr:rowOff>42732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33859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7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33213</xdr:rowOff>
    </xdr:from>
    <xdr:to>
      <xdr:col>6</xdr:col>
      <xdr:colOff>38100</xdr:colOff>
      <xdr:row>96</xdr:row>
      <xdr:rowOff>134813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151340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6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132080</xdr:rowOff>
    </xdr:from>
    <xdr:to>
      <xdr:col>55</xdr:col>
      <xdr:colOff>0</xdr:colOff>
      <xdr:row>38</xdr:row>
      <xdr:rowOff>153851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4718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132080</xdr:rowOff>
    </xdr:from>
    <xdr:to>
      <xdr:col>50</xdr:col>
      <xdr:colOff>114300</xdr:colOff>
      <xdr:row>38</xdr:row>
      <xdr:rowOff>138612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471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138612</xdr:rowOff>
    </xdr:from>
    <xdr:to>
      <xdr:col>45</xdr:col>
      <xdr:colOff>177800</xdr:colOff>
      <xdr:row>39</xdr:row>
      <xdr:rowOff>907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53712"/>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907</xdr:rowOff>
    </xdr:from>
    <xdr:to>
      <xdr:col>41</xdr:col>
      <xdr:colOff>50800</xdr:colOff>
      <xdr:row>39</xdr:row>
      <xdr:rowOff>18324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8745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103051</xdr:rowOff>
    </xdr:from>
    <xdr:to>
      <xdr:col>55</xdr:col>
      <xdr:colOff>50800</xdr:colOff>
      <xdr:row>39</xdr:row>
      <xdr:rowOff>33201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17978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81280</xdr:rowOff>
    </xdr:from>
    <xdr:to>
      <xdr:col>50</xdr:col>
      <xdr:colOff>165100</xdr:colOff>
      <xdr:row>39</xdr:row>
      <xdr:rowOff>11430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2557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87812</xdr:rowOff>
    </xdr:from>
    <xdr:to>
      <xdr:col>46</xdr:col>
      <xdr:colOff>38100</xdr:colOff>
      <xdr:row>39</xdr:row>
      <xdr:rowOff>17962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9089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95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121557</xdr:rowOff>
    </xdr:from>
    <xdr:to>
      <xdr:col>41</xdr:col>
      <xdr:colOff>101600</xdr:colOff>
      <xdr:row>39</xdr:row>
      <xdr:rowOff>51707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42834</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29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138974</xdr:rowOff>
    </xdr:from>
    <xdr:to>
      <xdr:col>36</xdr:col>
      <xdr:colOff>165100</xdr:colOff>
      <xdr:row>39</xdr:row>
      <xdr:rowOff>69124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60251</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46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120269</xdr:rowOff>
    </xdr:from>
    <xdr:to>
      <xdr:col>55</xdr:col>
      <xdr:colOff>0</xdr:colOff>
      <xdr:row>58</xdr:row>
      <xdr:rowOff>132969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6436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120269</xdr:rowOff>
    </xdr:from>
    <xdr:to>
      <xdr:col>50</xdr:col>
      <xdr:colOff>114300</xdr:colOff>
      <xdr:row>58</xdr:row>
      <xdr:rowOff>133858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64369"/>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133858</xdr:rowOff>
    </xdr:from>
    <xdr:to>
      <xdr:col>45</xdr:col>
      <xdr:colOff>177800</xdr:colOff>
      <xdr:row>58</xdr:row>
      <xdr:rowOff>138430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77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132842</xdr:rowOff>
    </xdr:from>
    <xdr:to>
      <xdr:col>41</xdr:col>
      <xdr:colOff>50800</xdr:colOff>
      <xdr:row>58</xdr:row>
      <xdr:rowOff>138430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7694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82169</xdr:rowOff>
    </xdr:from>
    <xdr:to>
      <xdr:col>55</xdr:col>
      <xdr:colOff>50800</xdr:colOff>
      <xdr:row>59</xdr:row>
      <xdr:rowOff>12319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168546</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69469</xdr:rowOff>
    </xdr:from>
    <xdr:to>
      <xdr:col>50</xdr:col>
      <xdr:colOff>165100</xdr:colOff>
      <xdr:row>58</xdr:row>
      <xdr:rowOff>171069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162196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06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83058</xdr:rowOff>
    </xdr:from>
    <xdr:to>
      <xdr:col>46</xdr:col>
      <xdr:colOff>38100</xdr:colOff>
      <xdr:row>59</xdr:row>
      <xdr:rowOff>13208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4335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1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87630</xdr:rowOff>
    </xdr:from>
    <xdr:to>
      <xdr:col>41</xdr:col>
      <xdr:colOff>101600</xdr:colOff>
      <xdr:row>59</xdr:row>
      <xdr:rowOff>17780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8907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82042</xdr:rowOff>
    </xdr:from>
    <xdr:to>
      <xdr:col>36</xdr:col>
      <xdr:colOff>165100</xdr:colOff>
      <xdr:row>59</xdr:row>
      <xdr:rowOff>12192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3319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1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69253</xdr:rowOff>
    </xdr:from>
    <xdr:to>
      <xdr:col>55</xdr:col>
      <xdr:colOff>0</xdr:colOff>
      <xdr:row>76</xdr:row>
      <xdr:rowOff>135217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99453"/>
          <a:ext cx="838200" cy="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84548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14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80937</xdr:rowOff>
    </xdr:from>
    <xdr:to>
      <xdr:col>50</xdr:col>
      <xdr:colOff>114300</xdr:colOff>
      <xdr:row>76</xdr:row>
      <xdr:rowOff>69253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39687"/>
          <a:ext cx="8890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76860</xdr:rowOff>
    </xdr:from>
    <xdr:to>
      <xdr:col>45</xdr:col>
      <xdr:colOff>177800</xdr:colOff>
      <xdr:row>75</xdr:row>
      <xdr:rowOff>80937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935610"/>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76860</xdr:rowOff>
    </xdr:from>
    <xdr:to>
      <xdr:col>41</xdr:col>
      <xdr:colOff>50800</xdr:colOff>
      <xdr:row>75</xdr:row>
      <xdr:rowOff>123546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935610"/>
          <a:ext cx="889000" cy="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169409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84417</xdr:rowOff>
    </xdr:from>
    <xdr:to>
      <xdr:col>55</xdr:col>
      <xdr:colOff>50800</xdr:colOff>
      <xdr:row>77</xdr:row>
      <xdr:rowOff>14567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107294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18453</xdr:rowOff>
    </xdr:from>
    <xdr:to>
      <xdr:col>50</xdr:col>
      <xdr:colOff>165100</xdr:colOff>
      <xdr:row>76</xdr:row>
      <xdr:rowOff>120053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136580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30137</xdr:rowOff>
    </xdr:from>
    <xdr:to>
      <xdr:col>46</xdr:col>
      <xdr:colOff>38100</xdr:colOff>
      <xdr:row>75</xdr:row>
      <xdr:rowOff>131737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148264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26060</xdr:rowOff>
    </xdr:from>
    <xdr:to>
      <xdr:col>41</xdr:col>
      <xdr:colOff>101600</xdr:colOff>
      <xdr:row>75</xdr:row>
      <xdr:rowOff>127660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144187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72746</xdr:rowOff>
    </xdr:from>
    <xdr:to>
      <xdr:col>36</xdr:col>
      <xdr:colOff>165100</xdr:colOff>
      <xdr:row>76</xdr:row>
      <xdr:rowOff>2896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19423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58455</xdr:rowOff>
    </xdr:from>
    <xdr:to>
      <xdr:col>55</xdr:col>
      <xdr:colOff>0</xdr:colOff>
      <xdr:row>95</xdr:row>
      <xdr:rowOff>119811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46205"/>
          <a:ext cx="8382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83099</xdr:rowOff>
    </xdr:from>
    <xdr:to>
      <xdr:col>50</xdr:col>
      <xdr:colOff>114300</xdr:colOff>
      <xdr:row>95</xdr:row>
      <xdr:rowOff>119811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70849"/>
          <a:ext cx="8890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83099</xdr:rowOff>
    </xdr:from>
    <xdr:to>
      <xdr:col>45</xdr:col>
      <xdr:colOff>177800</xdr:colOff>
      <xdr:row>95</xdr:row>
      <xdr:rowOff>114737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7084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114737</xdr:rowOff>
    </xdr:from>
    <xdr:to>
      <xdr:col>41</xdr:col>
      <xdr:colOff>50800</xdr:colOff>
      <xdr:row>95</xdr:row>
      <xdr:rowOff>127012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0248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7655</xdr:rowOff>
    </xdr:from>
    <xdr:to>
      <xdr:col>55</xdr:col>
      <xdr:colOff>50800</xdr:colOff>
      <xdr:row>95</xdr:row>
      <xdr:rowOff>109255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30532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69011</xdr:rowOff>
    </xdr:from>
    <xdr:to>
      <xdr:col>50</xdr:col>
      <xdr:colOff>165100</xdr:colOff>
      <xdr:row>95</xdr:row>
      <xdr:rowOff>170611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32299</xdr:rowOff>
    </xdr:from>
    <xdr:to>
      <xdr:col>46</xdr:col>
      <xdr:colOff>38100</xdr:colOff>
      <xdr:row>95</xdr:row>
      <xdr:rowOff>133899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125026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1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63937</xdr:rowOff>
    </xdr:from>
    <xdr:to>
      <xdr:col>41</xdr:col>
      <xdr:colOff>101600</xdr:colOff>
      <xdr:row>95</xdr:row>
      <xdr:rowOff>165537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76212</xdr:rowOff>
    </xdr:from>
    <xdr:to>
      <xdr:col>36</xdr:col>
      <xdr:colOff>165100</xdr:colOff>
      <xdr:row>96</xdr:row>
      <xdr:rowOff>6362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168939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78486</xdr:rowOff>
    </xdr:from>
    <xdr:to>
      <xdr:col>85</xdr:col>
      <xdr:colOff>127000</xdr:colOff>
      <xdr:row>35</xdr:row>
      <xdr:rowOff>2032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07786"/>
          <a:ext cx="8382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2032</xdr:rowOff>
    </xdr:from>
    <xdr:to>
      <xdr:col>81</xdr:col>
      <xdr:colOff>50800</xdr:colOff>
      <xdr:row>36</xdr:row>
      <xdr:rowOff>96012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0278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96012</xdr:rowOff>
    </xdr:from>
    <xdr:to>
      <xdr:col>76</xdr:col>
      <xdr:colOff>114300</xdr:colOff>
      <xdr:row>37</xdr:row>
      <xdr:rowOff>6985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68212"/>
          <a:ext cx="889000" cy="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114935</xdr:rowOff>
    </xdr:from>
    <xdr:to>
      <xdr:col>71</xdr:col>
      <xdr:colOff>177800</xdr:colOff>
      <xdr:row>37</xdr:row>
      <xdr:rowOff>6985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87135"/>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27686</xdr:rowOff>
    </xdr:from>
    <xdr:to>
      <xdr:col>85</xdr:col>
      <xdr:colOff>177800</xdr:colOff>
      <xdr:row>34</xdr:row>
      <xdr:rowOff>129286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50563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122682</xdr:rowOff>
    </xdr:from>
    <xdr:to>
      <xdr:col>81</xdr:col>
      <xdr:colOff>101600</xdr:colOff>
      <xdr:row>35</xdr:row>
      <xdr:rowOff>52832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69359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45212</xdr:rowOff>
    </xdr:from>
    <xdr:to>
      <xdr:col>76</xdr:col>
      <xdr:colOff>165100</xdr:colOff>
      <xdr:row>36</xdr:row>
      <xdr:rowOff>146812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163339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127635</xdr:rowOff>
    </xdr:from>
    <xdr:to>
      <xdr:col>72</xdr:col>
      <xdr:colOff>38100</xdr:colOff>
      <xdr:row>37</xdr:row>
      <xdr:rowOff>57785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48912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9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64135</xdr:rowOff>
    </xdr:from>
    <xdr:to>
      <xdr:col>67</xdr:col>
      <xdr:colOff>101600</xdr:colOff>
      <xdr:row>36</xdr:row>
      <xdr:rowOff>165735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42926</xdr:rowOff>
    </xdr:from>
    <xdr:to>
      <xdr:col>85</xdr:col>
      <xdr:colOff>127000</xdr:colOff>
      <xdr:row>55</xdr:row>
      <xdr:rowOff>14008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58326"/>
          <a:ext cx="838200" cy="4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14008</xdr:rowOff>
    </xdr:from>
    <xdr:to>
      <xdr:col>81</xdr:col>
      <xdr:colOff>50800</xdr:colOff>
      <xdr:row>55</xdr:row>
      <xdr:rowOff>161989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43758"/>
          <a:ext cx="889000" cy="14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161989</xdr:rowOff>
    </xdr:from>
    <xdr:to>
      <xdr:col>76</xdr:col>
      <xdr:colOff>114300</xdr:colOff>
      <xdr:row>56</xdr:row>
      <xdr:rowOff>148196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91739"/>
          <a:ext cx="8890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144729</xdr:rowOff>
    </xdr:from>
    <xdr:to>
      <xdr:col>71</xdr:col>
      <xdr:colOff>177800</xdr:colOff>
      <xdr:row>56</xdr:row>
      <xdr:rowOff>148196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74479"/>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163576</xdr:rowOff>
    </xdr:from>
    <xdr:to>
      <xdr:col>85</xdr:col>
      <xdr:colOff>177800</xdr:colOff>
      <xdr:row>52</xdr:row>
      <xdr:rowOff>93726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15003</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5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134658</xdr:rowOff>
    </xdr:from>
    <xdr:to>
      <xdr:col>81</xdr:col>
      <xdr:colOff>101600</xdr:colOff>
      <xdr:row>55</xdr:row>
      <xdr:rowOff>64808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9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81335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111189</xdr:rowOff>
    </xdr:from>
    <xdr:to>
      <xdr:col>76</xdr:col>
      <xdr:colOff>165100</xdr:colOff>
      <xdr:row>56</xdr:row>
      <xdr:rowOff>41339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57866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3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97396</xdr:rowOff>
    </xdr:from>
    <xdr:to>
      <xdr:col>72</xdr:col>
      <xdr:colOff>38100</xdr:colOff>
      <xdr:row>57</xdr:row>
      <xdr:rowOff>27546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44073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4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93929</xdr:rowOff>
    </xdr:from>
    <xdr:to>
      <xdr:col>67</xdr:col>
      <xdr:colOff>101600</xdr:colOff>
      <xdr:row>56</xdr:row>
      <xdr:rowOff>24079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40606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9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63843</xdr:rowOff>
    </xdr:from>
    <xdr:to>
      <xdr:col>85</xdr:col>
      <xdr:colOff>127000</xdr:colOff>
      <xdr:row>95</xdr:row>
      <xdr:rowOff>79654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51593"/>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79654</xdr:rowOff>
    </xdr:from>
    <xdr:to>
      <xdr:col>81</xdr:col>
      <xdr:colOff>50800</xdr:colOff>
      <xdr:row>95</xdr:row>
      <xdr:rowOff>106172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6740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97410</xdr:rowOff>
    </xdr:from>
    <xdr:to>
      <xdr:col>76</xdr:col>
      <xdr:colOff>114300</xdr:colOff>
      <xdr:row>95</xdr:row>
      <xdr:rowOff>106172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8516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97410</xdr:rowOff>
    </xdr:from>
    <xdr:to>
      <xdr:col>71</xdr:col>
      <xdr:colOff>177800</xdr:colOff>
      <xdr:row>95</xdr:row>
      <xdr:rowOff>117450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85160"/>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13043</xdr:rowOff>
    </xdr:from>
    <xdr:to>
      <xdr:col>85</xdr:col>
      <xdr:colOff>177800</xdr:colOff>
      <xdr:row>95</xdr:row>
      <xdr:rowOff>114643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35920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28854</xdr:rowOff>
    </xdr:from>
    <xdr:to>
      <xdr:col>81</xdr:col>
      <xdr:colOff>101600</xdr:colOff>
      <xdr:row>95</xdr:row>
      <xdr:rowOff>130454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121581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55372</xdr:rowOff>
    </xdr:from>
    <xdr:to>
      <xdr:col>76</xdr:col>
      <xdr:colOff>165100</xdr:colOff>
      <xdr:row>95</xdr:row>
      <xdr:rowOff>156972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148099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46610</xdr:rowOff>
    </xdr:from>
    <xdr:to>
      <xdr:col>72</xdr:col>
      <xdr:colOff>38100</xdr:colOff>
      <xdr:row>95</xdr:row>
      <xdr:rowOff>148210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139337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66650</xdr:rowOff>
    </xdr:from>
    <xdr:to>
      <xdr:col>67</xdr:col>
      <xdr:colOff>101600</xdr:colOff>
      <xdr:row>95</xdr:row>
      <xdr:rowOff>168250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30353</xdr:rowOff>
    </xdr:from>
    <xdr:to>
      <xdr:col>116</xdr:col>
      <xdr:colOff>63500</xdr:colOff>
      <xdr:row>30</xdr:row>
      <xdr:rowOff>82550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5173853"/>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82550</xdr:rowOff>
    </xdr:from>
    <xdr:to>
      <xdr:col>111</xdr:col>
      <xdr:colOff>177800</xdr:colOff>
      <xdr:row>31</xdr:row>
      <xdr:rowOff>27178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5226050"/>
          <a:ext cx="889000" cy="1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27178</xdr:rowOff>
    </xdr:from>
    <xdr:to>
      <xdr:col>107</xdr:col>
      <xdr:colOff>50800</xdr:colOff>
      <xdr:row>31</xdr:row>
      <xdr:rowOff>110617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34212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7239</xdr:rowOff>
    </xdr:from>
    <xdr:to>
      <xdr:col>102</xdr:col>
      <xdr:colOff>114300</xdr:colOff>
      <xdr:row>31</xdr:row>
      <xdr:rowOff>110617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322189"/>
          <a:ext cx="8890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151003</xdr:rowOff>
    </xdr:from>
    <xdr:to>
      <xdr:col>116</xdr:col>
      <xdr:colOff>114300</xdr:colOff>
      <xdr:row>30</xdr:row>
      <xdr:rowOff>81153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1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104030</xdr:rowOff>
    </xdr:from>
    <xdr:ext cx="534377"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0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31750</xdr:rowOff>
    </xdr:from>
    <xdr:to>
      <xdr:col>112</xdr:col>
      <xdr:colOff>38100</xdr:colOff>
      <xdr:row>30</xdr:row>
      <xdr:rowOff>133350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149877</xdr:rowOff>
    </xdr:from>
    <xdr:ext cx="534377"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56111" y="49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147828</xdr:rowOff>
    </xdr:from>
    <xdr:to>
      <xdr:col>107</xdr:col>
      <xdr:colOff>101600</xdr:colOff>
      <xdr:row>31</xdr:row>
      <xdr:rowOff>77978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29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94505</xdr:rowOff>
    </xdr:from>
    <xdr:ext cx="534377"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67111"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59817</xdr:rowOff>
    </xdr:from>
    <xdr:to>
      <xdr:col>102</xdr:col>
      <xdr:colOff>165100</xdr:colOff>
      <xdr:row>31</xdr:row>
      <xdr:rowOff>161417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3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6494</xdr:rowOff>
    </xdr:from>
    <xdr:ext cx="534377"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278111" y="51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127889</xdr:rowOff>
    </xdr:from>
    <xdr:to>
      <xdr:col>98</xdr:col>
      <xdr:colOff>38100</xdr:colOff>
      <xdr:row>31</xdr:row>
      <xdr:rowOff>58039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74566</xdr:rowOff>
    </xdr:from>
    <xdr:ext cx="534377"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389111"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民生費は、類似団体内平均値と比べてやや高い水準にある。令和６年度は前年度と比べて、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％増加した。これは、子どものための教育・保育給付や障害者自立支援給付、定額減税補足給付金給付事業の増などによる。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衛生費は、類似団体内平均値と比べて高い水準にある。令和６年度は前年度と比べて、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％増加した。これは、南陽工場の設備更新の増などによる。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商工費は、類似団体内平均値と比べてやや高い水準にある。令和６年度は前年度と比べて、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％減少した。これは、経営安定資金及び経営活性化資金の減などによる。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教育費は、類似団体内平均値と比べて高い水準にある。令和６年度は前年度と比べて、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12.9</a:t>
          </a:r>
          <a:r>
            <a:rPr kumimoji="1" lang="ja-JP" altLang="en-US" sz="1200">
              <a:latin typeface="ＭＳ Ｐゴシック" panose="020B0600070205080204" pitchFamily="50" charset="-128"/>
              <a:ea typeface="ＭＳ Ｐゴシック" panose="020B0600070205080204" pitchFamily="50" charset="-128"/>
            </a:rPr>
            <a:t>％増加した。これは、アジア・アジアパラ競技大会に向けた施設整備の増などによる。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諸支出金は、類似団体内平均値と比べて高い水準にある。令和６年度は前年度と比べて、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％増加した。これは、交通事業への建設改良費補助の増などによる。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＜財政調整基金／標準財政規模＞</a:t>
          </a: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年度の財政調整基金残高は、義務的経費の増加等の財政需要に対応するための取崩しなどにより、前年度に比べ約</a:t>
          </a:r>
          <a:r>
            <a:rPr kumimoji="1" lang="en-US" altLang="ja-JP" sz="900">
              <a:latin typeface="ＭＳ ゴシック" pitchFamily="49" charset="-128"/>
              <a:ea typeface="ＭＳ ゴシック" pitchFamily="49" charset="-128"/>
            </a:rPr>
            <a:t>80</a:t>
          </a:r>
          <a:r>
            <a:rPr kumimoji="1" lang="ja-JP" altLang="en-US" sz="900">
              <a:latin typeface="ＭＳ ゴシック" pitchFamily="49" charset="-128"/>
              <a:ea typeface="ＭＳ ゴシック" pitchFamily="49" charset="-128"/>
            </a:rPr>
            <a:t>億円減少し、約</a:t>
          </a:r>
          <a:r>
            <a:rPr kumimoji="1" lang="en-US" altLang="ja-JP" sz="900">
              <a:latin typeface="ＭＳ ゴシック" pitchFamily="49" charset="-128"/>
              <a:ea typeface="ＭＳ ゴシック" pitchFamily="49" charset="-128"/>
            </a:rPr>
            <a:t>161</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solidFill>
                <a:sysClr val="windowText" lastClr="000000"/>
              </a:solidFill>
              <a:latin typeface="ＭＳ ゴシック" pitchFamily="49" charset="-128"/>
              <a:ea typeface="ＭＳ ゴシック" pitchFamily="49" charset="-128"/>
            </a:rPr>
            <a:t>1.24</a:t>
          </a:r>
          <a:r>
            <a:rPr kumimoji="1" lang="ja-JP" altLang="en-US" sz="900">
              <a:solidFill>
                <a:sysClr val="windowText" lastClr="000000"/>
              </a:solidFill>
              <a:latin typeface="ＭＳ ゴシック" pitchFamily="49" charset="-128"/>
              <a:ea typeface="ＭＳ ゴシック" pitchFamily="49" charset="-128"/>
            </a:rPr>
            <a:t>ポイント減少した。</a:t>
          </a:r>
        </a:p>
        <a:p>
          <a:r>
            <a:rPr kumimoji="1" lang="ja-JP" altLang="en-US" sz="900">
              <a:solidFill>
                <a:sysClr val="windowText" lastClr="000000"/>
              </a:solidFill>
              <a:latin typeface="ＭＳ ゴシック" pitchFamily="49" charset="-128"/>
              <a:ea typeface="ＭＳ ゴシック" pitchFamily="49" charset="-128"/>
            </a:rPr>
            <a:t>＜実質収支額／標準財政規模＞</a:t>
          </a:r>
        </a:p>
        <a:p>
          <a:r>
            <a:rPr kumimoji="1" lang="ja-JP" altLang="en-US" sz="900">
              <a:solidFill>
                <a:sysClr val="windowText" lastClr="000000"/>
              </a:solidFill>
              <a:latin typeface="ＭＳ ゴシック" pitchFamily="49" charset="-128"/>
              <a:ea typeface="ＭＳ ゴシック" pitchFamily="49" charset="-128"/>
            </a:rPr>
            <a:t>令和</a:t>
          </a:r>
          <a:r>
            <a:rPr kumimoji="1" lang="en-US" altLang="ja-JP" sz="900">
              <a:solidFill>
                <a:sysClr val="windowText" lastClr="000000"/>
              </a:solidFill>
              <a:latin typeface="ＭＳ ゴシック" pitchFamily="49" charset="-128"/>
              <a:ea typeface="ＭＳ ゴシック" pitchFamily="49" charset="-128"/>
            </a:rPr>
            <a:t>6</a:t>
          </a:r>
          <a:r>
            <a:rPr kumimoji="1" lang="ja-JP" altLang="en-US" sz="900">
              <a:solidFill>
                <a:sysClr val="windowText" lastClr="000000"/>
              </a:solidFill>
              <a:latin typeface="ＭＳ ゴシック" pitchFamily="49" charset="-128"/>
              <a:ea typeface="ＭＳ ゴシック" pitchFamily="49" charset="-128"/>
            </a:rPr>
            <a:t>年度の歳入歳出差引が約</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億円増加し、翌年度に繰り越すべき財源が約</a:t>
          </a:r>
          <a:r>
            <a:rPr kumimoji="1" lang="en-US" altLang="ja-JP" sz="900">
              <a:solidFill>
                <a:sysClr val="windowText" lastClr="000000"/>
              </a:solidFill>
              <a:latin typeface="ＭＳ ゴシック" pitchFamily="49" charset="-128"/>
              <a:ea typeface="ＭＳ ゴシック" pitchFamily="49" charset="-128"/>
            </a:rPr>
            <a:t>69</a:t>
          </a:r>
          <a:r>
            <a:rPr kumimoji="1" lang="ja-JP" altLang="en-US" sz="900">
              <a:solidFill>
                <a:sysClr val="windowText" lastClr="000000"/>
              </a:solidFill>
              <a:latin typeface="ＭＳ ゴシック" pitchFamily="49" charset="-128"/>
              <a:ea typeface="ＭＳ ゴシック" pitchFamily="49" charset="-128"/>
            </a:rPr>
            <a:t>億円増加したことから、実質収支は約</a:t>
          </a:r>
          <a:r>
            <a:rPr kumimoji="1" lang="en-US" altLang="ja-JP" sz="900">
              <a:solidFill>
                <a:sysClr val="windowText" lastClr="000000"/>
              </a:solidFill>
              <a:latin typeface="ＭＳ ゴシック" pitchFamily="49" charset="-128"/>
              <a:ea typeface="ＭＳ ゴシック" pitchFamily="49" charset="-128"/>
            </a:rPr>
            <a:t>40</a:t>
          </a:r>
          <a:r>
            <a:rPr kumimoji="1" lang="ja-JP" altLang="en-US" sz="900">
              <a:solidFill>
                <a:sysClr val="windowText" lastClr="000000"/>
              </a:solidFill>
              <a:latin typeface="ＭＳ ゴシック" pitchFamily="49" charset="-128"/>
              <a:ea typeface="ＭＳ ゴシック" pitchFamily="49" charset="-128"/>
            </a:rPr>
            <a:t>億円減少し、約</a:t>
          </a:r>
          <a:r>
            <a:rPr kumimoji="1" lang="en-US" altLang="ja-JP" sz="900">
              <a:solidFill>
                <a:sysClr val="windowText" lastClr="000000"/>
              </a:solidFill>
              <a:latin typeface="ＭＳ ゴシック" pitchFamily="49" charset="-128"/>
              <a:ea typeface="ＭＳ ゴシック" pitchFamily="49" charset="-128"/>
            </a:rPr>
            <a:t>55</a:t>
          </a:r>
          <a:r>
            <a:rPr kumimoji="1" lang="ja-JP" altLang="en-US" sz="900">
              <a:solidFill>
                <a:sysClr val="windowText" lastClr="000000"/>
              </a:solidFill>
              <a:latin typeface="ＭＳ ゴシック" pitchFamily="49" charset="-128"/>
              <a:ea typeface="ＭＳ ゴシック" pitchFamily="49" charset="-128"/>
            </a:rPr>
            <a:t>億円となった。そのため標準財政規模に対する割合は前年度に比べ</a:t>
          </a:r>
          <a:r>
            <a:rPr kumimoji="1" lang="en-US" altLang="ja-JP" sz="900">
              <a:solidFill>
                <a:sysClr val="windowText" lastClr="000000"/>
              </a:solidFill>
              <a:latin typeface="ＭＳ ゴシック" pitchFamily="49" charset="-128"/>
              <a:ea typeface="ＭＳ ゴシック" pitchFamily="49" charset="-128"/>
            </a:rPr>
            <a:t>0.6</a:t>
          </a:r>
          <a:r>
            <a:rPr kumimoji="1" lang="ja-JP" altLang="en-US" sz="900">
              <a:solidFill>
                <a:sysClr val="windowText" lastClr="000000"/>
              </a:solidFill>
              <a:latin typeface="ＭＳ ゴシック" pitchFamily="49" charset="-128"/>
              <a:ea typeface="ＭＳ ゴシック" pitchFamily="49" charset="-128"/>
            </a:rPr>
            <a:t>ポイント減少した。</a:t>
          </a:r>
        </a:p>
        <a:p>
          <a:r>
            <a:rPr kumimoji="1" lang="ja-JP" altLang="en-US" sz="900">
              <a:solidFill>
                <a:sysClr val="windowText" lastClr="000000"/>
              </a:solidFill>
              <a:latin typeface="ＭＳ ゴシック" pitchFamily="49" charset="-128"/>
              <a:ea typeface="ＭＳ ゴシック" pitchFamily="49" charset="-128"/>
            </a:rPr>
            <a:t>＜実質単年度</a:t>
          </a:r>
          <a:r>
            <a:rPr kumimoji="1" lang="ja-JP" altLang="en-US" sz="900">
              <a:latin typeface="ＭＳ ゴシック" pitchFamily="49" charset="-128"/>
              <a:ea typeface="ＭＳ ゴシック" pitchFamily="49" charset="-128"/>
            </a:rPr>
            <a:t>収支／標準財政規模＞</a:t>
          </a: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年度は、財政調整基金の取崩し額が約</a:t>
          </a:r>
          <a:r>
            <a:rPr kumimoji="1" lang="en-US" altLang="ja-JP" sz="900">
              <a:latin typeface="ＭＳ ゴシック" pitchFamily="49" charset="-128"/>
              <a:ea typeface="ＭＳ ゴシック" pitchFamily="49" charset="-128"/>
            </a:rPr>
            <a:t>50</a:t>
          </a:r>
          <a:r>
            <a:rPr kumimoji="1" lang="ja-JP" altLang="en-US" sz="900">
              <a:latin typeface="ＭＳ ゴシック" pitchFamily="49" charset="-128"/>
              <a:ea typeface="ＭＳ ゴシック" pitchFamily="49" charset="-128"/>
            </a:rPr>
            <a:t>億円減少したことなどから、実質単年度収支は前年度と比べ約</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億円減少した。そのため標準財政規模に対する割合は前年度に比べ</a:t>
          </a:r>
          <a:r>
            <a:rPr kumimoji="1" lang="en-US" altLang="ja-JP" sz="900">
              <a:latin typeface="ＭＳ ゴシック" pitchFamily="49" charset="-128"/>
              <a:ea typeface="ＭＳ ゴシック" pitchFamily="49" charset="-128"/>
            </a:rPr>
            <a:t>0.09</a:t>
          </a:r>
          <a:r>
            <a:rPr kumimoji="1" lang="ja-JP" altLang="en-US" sz="9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これは水道事業会計等において建設改良費の増加に伴う流動資産の減により資金剰余金が減少したこと等によるものである。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1488889175</v>
      </c>
      <c r="BO4" s="358"/>
      <c r="BP4" s="358"/>
      <c r="BQ4" s="358"/>
      <c r="BR4" s="358"/>
      <c r="BS4" s="358"/>
      <c r="BT4" s="358"/>
      <c r="BU4" s="359"/>
      <c r="BV4" s="357">
        <v>1412510019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0.8</v>
      </c>
      <c r="CU4" s="364"/>
      <c r="CV4" s="364"/>
      <c r="CW4" s="364"/>
      <c r="CX4" s="364"/>
      <c r="CY4" s="364"/>
      <c r="CZ4" s="364"/>
      <c r="DA4" s="365"/>
      <c r="DB4" s="363">
        <v>1.4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1468251421</v>
      </c>
      <c r="BO5" s="395"/>
      <c r="BP5" s="395"/>
      <c r="BQ5" s="395"/>
      <c r="BR5" s="395"/>
      <c r="BS5" s="395"/>
      <c r="BT5" s="395"/>
      <c r="BU5" s="396"/>
      <c r="BV5" s="394">
        <v>1394832519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101.2</v>
      </c>
      <c r="CU5" s="392"/>
      <c r="CV5" s="392"/>
      <c r="CW5" s="392"/>
      <c r="CX5" s="392"/>
      <c r="CY5" s="392"/>
      <c r="CZ5" s="392"/>
      <c r="DA5" s="393"/>
      <c r="DB5" s="391">
        <v>99.9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20637754</v>
      </c>
      <c r="BO6" s="395"/>
      <c r="BP6" s="395"/>
      <c r="BQ6" s="395"/>
      <c r="BR6" s="395"/>
      <c r="BS6" s="395"/>
      <c r="BT6" s="395"/>
      <c r="BU6" s="396"/>
      <c r="BV6" s="394">
        <v>17677500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101.2</v>
      </c>
      <c r="CU6" s="432"/>
      <c r="CV6" s="432"/>
      <c r="CW6" s="432"/>
      <c r="CX6" s="432"/>
      <c r="CY6" s="432"/>
      <c r="CZ6" s="432"/>
      <c r="DA6" s="433"/>
      <c r="DB6" s="431">
        <v>100.4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15152457</v>
      </c>
      <c r="BO7" s="395"/>
      <c r="BP7" s="395"/>
      <c r="BQ7" s="395"/>
      <c r="BR7" s="395"/>
      <c r="BS7" s="395"/>
      <c r="BT7" s="395"/>
      <c r="BU7" s="396"/>
      <c r="BV7" s="394">
        <v>8236585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697193943</v>
      </c>
      <c r="CU7" s="395"/>
      <c r="CV7" s="395"/>
      <c r="CW7" s="395"/>
      <c r="CX7" s="395"/>
      <c r="CY7" s="395"/>
      <c r="CZ7" s="395"/>
      <c r="DA7" s="396"/>
      <c r="DB7" s="394">
        <v>678205853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5485297</v>
      </c>
      <c r="BO8" s="395"/>
      <c r="BP8" s="395"/>
      <c r="BQ8" s="395"/>
      <c r="BR8" s="395"/>
      <c r="BS8" s="395"/>
      <c r="BT8" s="395"/>
      <c r="BU8" s="396"/>
      <c r="BV8" s="394">
        <v>9440915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0.98</v>
      </c>
      <c r="CU8" s="435"/>
      <c r="CV8" s="435"/>
      <c r="CW8" s="435"/>
      <c r="CX8" s="435"/>
      <c r="CY8" s="435"/>
      <c r="CZ8" s="435"/>
      <c r="DA8" s="436"/>
      <c r="DB8" s="434">
        <v>0.97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2332176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-3955618</v>
      </c>
      <c r="BO9" s="395"/>
      <c r="BP9" s="395"/>
      <c r="BQ9" s="395"/>
      <c r="BR9" s="395"/>
      <c r="BS9" s="395"/>
      <c r="BT9" s="395"/>
      <c r="BU9" s="396"/>
      <c r="BV9" s="394">
        <v>1238672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13.3</v>
      </c>
      <c r="CU9" s="392"/>
      <c r="CV9" s="392"/>
      <c r="CW9" s="392"/>
      <c r="CX9" s="392"/>
      <c r="CY9" s="392"/>
      <c r="CZ9" s="392"/>
      <c r="DA9" s="393"/>
      <c r="DB9" s="391">
        <v>13.7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2295638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56213</v>
      </c>
      <c r="BO10" s="395"/>
      <c r="BP10" s="395"/>
      <c r="BQ10" s="395"/>
      <c r="BR10" s="395"/>
      <c r="BS10" s="395"/>
      <c r="BT10" s="395"/>
      <c r="BU10" s="396"/>
      <c r="BV10" s="394">
        <v>40345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854909</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2303004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12881535</v>
      </c>
      <c r="BO12" s="395"/>
      <c r="BP12" s="395"/>
      <c r="BQ12" s="395"/>
      <c r="BR12" s="395"/>
      <c r="BS12" s="395"/>
      <c r="BT12" s="395"/>
      <c r="BU12" s="396"/>
      <c r="BV12" s="394">
        <v>17868816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2202502</v>
      </c>
      <c r="S13" s="479"/>
      <c r="T13" s="479"/>
      <c r="U13" s="479"/>
      <c r="V13" s="480"/>
      <c r="W13" s="410" t="s">
        <v>131</v>
      </c>
      <c r="X13" s="411"/>
      <c r="Y13" s="411"/>
      <c r="Z13" s="411"/>
      <c r="AA13" s="411"/>
      <c r="AB13" s="401"/>
      <c r="AC13" s="445">
        <v>2762</v>
      </c>
      <c r="AD13" s="446"/>
      <c r="AE13" s="446"/>
      <c r="AF13" s="446"/>
      <c r="AG13" s="488"/>
      <c r="AH13" s="445">
        <v>2747</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-16780940</v>
      </c>
      <c r="BO13" s="395"/>
      <c r="BP13" s="395"/>
      <c r="BQ13" s="395"/>
      <c r="BR13" s="395"/>
      <c r="BS13" s="395"/>
      <c r="BT13" s="395"/>
      <c r="BU13" s="396"/>
      <c r="BV13" s="394">
        <v>-15734890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6.4</v>
      </c>
      <c r="CU13" s="392"/>
      <c r="CV13" s="392"/>
      <c r="CW13" s="392"/>
      <c r="CX13" s="392"/>
      <c r="CY13" s="392"/>
      <c r="CZ13" s="392"/>
      <c r="DA13" s="393"/>
      <c r="DB13" s="391">
        <v>6.4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2297745</v>
      </c>
      <c r="S14" s="479"/>
      <c r="T14" s="479"/>
      <c r="U14" s="479"/>
      <c r="V14" s="480"/>
      <c r="W14" s="384"/>
      <c r="X14" s="385"/>
      <c r="Y14" s="385"/>
      <c r="Z14" s="385"/>
      <c r="AA14" s="385"/>
      <c r="AB14" s="374"/>
      <c r="AC14" s="481">
        <v>0.3</v>
      </c>
      <c r="AD14" s="482"/>
      <c r="AE14" s="482"/>
      <c r="AF14" s="482"/>
      <c r="AG14" s="483"/>
      <c r="AH14" s="481">
        <v>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84.2</v>
      </c>
      <c r="CU14" s="493"/>
      <c r="CV14" s="493"/>
      <c r="CW14" s="493"/>
      <c r="CX14" s="493"/>
      <c r="CY14" s="493"/>
      <c r="CZ14" s="493"/>
      <c r="DA14" s="494"/>
      <c r="DB14" s="492">
        <v>83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2204987</v>
      </c>
      <c r="S15" s="479"/>
      <c r="T15" s="479"/>
      <c r="U15" s="479"/>
      <c r="V15" s="480"/>
      <c r="W15" s="410" t="s">
        <v>137</v>
      </c>
      <c r="X15" s="411"/>
      <c r="Y15" s="411"/>
      <c r="Z15" s="411"/>
      <c r="AA15" s="411"/>
      <c r="AB15" s="401"/>
      <c r="AC15" s="445">
        <v>234552</v>
      </c>
      <c r="AD15" s="446"/>
      <c r="AE15" s="446"/>
      <c r="AF15" s="446"/>
      <c r="AG15" s="488"/>
      <c r="AH15" s="445">
        <v>250784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544734043</v>
      </c>
      <c r="BO15" s="358"/>
      <c r="BP15" s="358"/>
      <c r="BQ15" s="358"/>
      <c r="BR15" s="358"/>
      <c r="BS15" s="358"/>
      <c r="BT15" s="358"/>
      <c r="BU15" s="359"/>
      <c r="BV15" s="357">
        <v>527022457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v>
      </c>
      <c r="AD16" s="482"/>
      <c r="AE16" s="482"/>
      <c r="AF16" s="482"/>
      <c r="AG16" s="483"/>
      <c r="AH16" s="481">
        <v>24.6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552201567</v>
      </c>
      <c r="BO16" s="395"/>
      <c r="BP16" s="395"/>
      <c r="BQ16" s="395"/>
      <c r="BR16" s="395"/>
      <c r="BS16" s="395"/>
      <c r="BT16" s="395"/>
      <c r="BU16" s="396"/>
      <c r="BV16" s="394">
        <v>535090979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784506</v>
      </c>
      <c r="AD17" s="446"/>
      <c r="AE17" s="446"/>
      <c r="AF17" s="446"/>
      <c r="AG17" s="488"/>
      <c r="AH17" s="445">
        <v>764435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689726419</v>
      </c>
      <c r="BO17" s="395"/>
      <c r="BP17" s="395"/>
      <c r="BQ17" s="395"/>
      <c r="BR17" s="395"/>
      <c r="BS17" s="395"/>
      <c r="BT17" s="395"/>
      <c r="BU17" s="396"/>
      <c r="BV17" s="394">
        <v>667137071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326.45999999999998</v>
      </c>
      <c r="M18" s="518"/>
      <c r="N18" s="518"/>
      <c r="O18" s="518"/>
      <c r="P18" s="518"/>
      <c r="Q18" s="518"/>
      <c r="R18" s="519"/>
      <c r="S18" s="519"/>
      <c r="T18" s="519"/>
      <c r="U18" s="519"/>
      <c r="V18" s="520"/>
      <c r="W18" s="412"/>
      <c r="X18" s="413"/>
      <c r="Y18" s="413"/>
      <c r="Z18" s="413"/>
      <c r="AA18" s="413"/>
      <c r="AB18" s="404"/>
      <c r="AC18" s="521">
        <v>76.8</v>
      </c>
      <c r="AD18" s="522"/>
      <c r="AE18" s="522"/>
      <c r="AF18" s="522"/>
      <c r="AG18" s="523"/>
      <c r="AH18" s="521">
        <v>75.099999999999994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740191385</v>
      </c>
      <c r="BO18" s="395"/>
      <c r="BP18" s="395"/>
      <c r="BQ18" s="395"/>
      <c r="BR18" s="395"/>
      <c r="BS18" s="395"/>
      <c r="BT18" s="395"/>
      <c r="BU18" s="396"/>
      <c r="BV18" s="394">
        <v>692660628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7144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900216922</v>
      </c>
      <c r="BO19" s="395"/>
      <c r="BP19" s="395"/>
      <c r="BQ19" s="395"/>
      <c r="BR19" s="395"/>
      <c r="BS19" s="395"/>
      <c r="BT19" s="395"/>
      <c r="BU19" s="396"/>
      <c r="BV19" s="394">
        <v>861485554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1122103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1405632264</v>
      </c>
      <c r="BO22" s="358"/>
      <c r="BP22" s="358"/>
      <c r="BQ22" s="358"/>
      <c r="BR22" s="358"/>
      <c r="BS22" s="358"/>
      <c r="BT22" s="358"/>
      <c r="BU22" s="359"/>
      <c r="BV22" s="357">
        <v>1377752258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210830766</v>
      </c>
      <c r="BO23" s="395"/>
      <c r="BP23" s="395"/>
      <c r="BQ23" s="395"/>
      <c r="BR23" s="395"/>
      <c r="BS23" s="395"/>
      <c r="BT23" s="395"/>
      <c r="BU23" s="396"/>
      <c r="BV23" s="394">
        <v>220189048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5000</v>
      </c>
      <c r="R24" s="446"/>
      <c r="S24" s="446"/>
      <c r="T24" s="446"/>
      <c r="U24" s="446"/>
      <c r="V24" s="488"/>
      <c r="W24" s="540"/>
      <c r="X24" s="541"/>
      <c r="Y24" s="542"/>
      <c r="Z24" s="444" t="s">
        <v>162</v>
      </c>
      <c r="AA24" s="424"/>
      <c r="AB24" s="424"/>
      <c r="AC24" s="424"/>
      <c r="AD24" s="424"/>
      <c r="AE24" s="424"/>
      <c r="AF24" s="424"/>
      <c r="AG24" s="425"/>
      <c r="AH24" s="445">
        <v>16745</v>
      </c>
      <c r="AI24" s="446"/>
      <c r="AJ24" s="446"/>
      <c r="AK24" s="446"/>
      <c r="AL24" s="488"/>
      <c r="AM24" s="445">
        <v>52529065</v>
      </c>
      <c r="AN24" s="446"/>
      <c r="AO24" s="446"/>
      <c r="AP24" s="446"/>
      <c r="AQ24" s="446"/>
      <c r="AR24" s="488"/>
      <c r="AS24" s="445">
        <v>3137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1159500494</v>
      </c>
      <c r="BO24" s="395"/>
      <c r="BP24" s="395"/>
      <c r="BQ24" s="395"/>
      <c r="BR24" s="395"/>
      <c r="BS24" s="395"/>
      <c r="BT24" s="395"/>
      <c r="BU24" s="396"/>
      <c r="BV24" s="394">
        <v>1108782966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3</v>
      </c>
      <c r="M25" s="446"/>
      <c r="N25" s="446"/>
      <c r="O25" s="446"/>
      <c r="P25" s="488"/>
      <c r="Q25" s="445">
        <v>9468</v>
      </c>
      <c r="R25" s="446"/>
      <c r="S25" s="446"/>
      <c r="T25" s="446"/>
      <c r="U25" s="446"/>
      <c r="V25" s="488"/>
      <c r="W25" s="540"/>
      <c r="X25" s="541"/>
      <c r="Y25" s="542"/>
      <c r="Z25" s="444" t="s">
        <v>165</v>
      </c>
      <c r="AA25" s="424"/>
      <c r="AB25" s="424"/>
      <c r="AC25" s="424"/>
      <c r="AD25" s="424"/>
      <c r="AE25" s="424"/>
      <c r="AF25" s="424"/>
      <c r="AG25" s="425"/>
      <c r="AH25" s="445">
        <v>2417</v>
      </c>
      <c r="AI25" s="446"/>
      <c r="AJ25" s="446"/>
      <c r="AK25" s="446"/>
      <c r="AL25" s="488"/>
      <c r="AM25" s="445">
        <v>7224413</v>
      </c>
      <c r="AN25" s="446"/>
      <c r="AO25" s="446"/>
      <c r="AP25" s="446"/>
      <c r="AQ25" s="446"/>
      <c r="AR25" s="488"/>
      <c r="AS25" s="445">
        <v>2989</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366035956</v>
      </c>
      <c r="BO25" s="358"/>
      <c r="BP25" s="358"/>
      <c r="BQ25" s="358"/>
      <c r="BR25" s="358"/>
      <c r="BS25" s="358"/>
      <c r="BT25" s="358"/>
      <c r="BU25" s="359"/>
      <c r="BV25" s="357">
        <v>333190328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5974</v>
      </c>
      <c r="R26" s="446"/>
      <c r="S26" s="446"/>
      <c r="T26" s="446"/>
      <c r="U26" s="446"/>
      <c r="V26" s="488"/>
      <c r="W26" s="540"/>
      <c r="X26" s="541"/>
      <c r="Y26" s="542"/>
      <c r="Z26" s="444" t="s">
        <v>168</v>
      </c>
      <c r="AA26" s="546"/>
      <c r="AB26" s="546"/>
      <c r="AC26" s="546"/>
      <c r="AD26" s="546"/>
      <c r="AE26" s="546"/>
      <c r="AF26" s="546"/>
      <c r="AG26" s="547"/>
      <c r="AH26" s="445">
        <v>2045</v>
      </c>
      <c r="AI26" s="446"/>
      <c r="AJ26" s="446"/>
      <c r="AK26" s="446"/>
      <c r="AL26" s="488"/>
      <c r="AM26" s="445">
        <v>6513325</v>
      </c>
      <c r="AN26" s="446"/>
      <c r="AO26" s="446"/>
      <c r="AP26" s="446"/>
      <c r="AQ26" s="446"/>
      <c r="AR26" s="488"/>
      <c r="AS26" s="445">
        <v>3185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7741528</v>
      </c>
      <c r="BO26" s="395"/>
      <c r="BP26" s="395"/>
      <c r="BQ26" s="395"/>
      <c r="BR26" s="395"/>
      <c r="BS26" s="395"/>
      <c r="BT26" s="395"/>
      <c r="BU26" s="396"/>
      <c r="BV26" s="394">
        <v>8448275</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10413</v>
      </c>
      <c r="R27" s="446"/>
      <c r="S27" s="446"/>
      <c r="T27" s="446"/>
      <c r="U27" s="446"/>
      <c r="V27" s="488"/>
      <c r="W27" s="540"/>
      <c r="X27" s="541"/>
      <c r="Y27" s="542"/>
      <c r="Z27" s="444" t="s">
        <v>171</v>
      </c>
      <c r="AA27" s="424"/>
      <c r="AB27" s="424"/>
      <c r="AC27" s="424"/>
      <c r="AD27" s="424"/>
      <c r="AE27" s="424"/>
      <c r="AF27" s="424"/>
      <c r="AG27" s="425"/>
      <c r="AH27" s="445">
        <v>11690</v>
      </c>
      <c r="AI27" s="446"/>
      <c r="AJ27" s="446"/>
      <c r="AK27" s="446"/>
      <c r="AL27" s="488"/>
      <c r="AM27" s="445">
        <v>41821607</v>
      </c>
      <c r="AN27" s="446"/>
      <c r="AO27" s="446"/>
      <c r="AP27" s="446"/>
      <c r="AQ27" s="446"/>
      <c r="AR27" s="488"/>
      <c r="AS27" s="445">
        <v>3578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2283000</v>
      </c>
      <c r="BO27" s="514"/>
      <c r="BP27" s="514"/>
      <c r="BQ27" s="514"/>
      <c r="BR27" s="514"/>
      <c r="BS27" s="514"/>
      <c r="BT27" s="514"/>
      <c r="BU27" s="515"/>
      <c r="BV27" s="513">
        <v>2283000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9163</v>
      </c>
      <c r="R28" s="446"/>
      <c r="S28" s="446"/>
      <c r="T28" s="446"/>
      <c r="U28" s="446"/>
      <c r="V28" s="488"/>
      <c r="W28" s="540"/>
      <c r="X28" s="541"/>
      <c r="Y28" s="542"/>
      <c r="Z28" s="444" t="s">
        <v>174</v>
      </c>
      <c r="AA28" s="424"/>
      <c r="AB28" s="424"/>
      <c r="AC28" s="424"/>
      <c r="AD28" s="424"/>
      <c r="AE28" s="424"/>
      <c r="AF28" s="424"/>
      <c r="AG28" s="425"/>
      <c r="AH28" s="445">
        <v>134</v>
      </c>
      <c r="AI28" s="446"/>
      <c r="AJ28" s="446"/>
      <c r="AK28" s="446"/>
      <c r="AL28" s="488"/>
      <c r="AM28" s="445">
        <v>470474</v>
      </c>
      <c r="AN28" s="446"/>
      <c r="AO28" s="446"/>
      <c r="AP28" s="446"/>
      <c r="AQ28" s="446"/>
      <c r="AR28" s="488"/>
      <c r="AS28" s="445">
        <v>3511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16093266</v>
      </c>
      <c r="BO28" s="358"/>
      <c r="BP28" s="358"/>
      <c r="BQ28" s="358"/>
      <c r="BR28" s="358"/>
      <c r="BS28" s="358"/>
      <c r="BT28" s="358"/>
      <c r="BU28" s="359"/>
      <c r="BV28" s="357">
        <v>24078588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66</v>
      </c>
      <c r="M29" s="446"/>
      <c r="N29" s="446"/>
      <c r="O29" s="446"/>
      <c r="P29" s="488"/>
      <c r="Q29" s="445">
        <v>8415</v>
      </c>
      <c r="R29" s="446"/>
      <c r="S29" s="446"/>
      <c r="T29" s="446"/>
      <c r="U29" s="446"/>
      <c r="V29" s="488"/>
      <c r="W29" s="543"/>
      <c r="X29" s="544"/>
      <c r="Y29" s="545"/>
      <c r="Z29" s="444" t="s">
        <v>177</v>
      </c>
      <c r="AA29" s="424"/>
      <c r="AB29" s="424"/>
      <c r="AC29" s="424"/>
      <c r="AD29" s="424"/>
      <c r="AE29" s="424"/>
      <c r="AF29" s="424"/>
      <c r="AG29" s="425"/>
      <c r="AH29" s="445">
        <v>28569</v>
      </c>
      <c r="AI29" s="446"/>
      <c r="AJ29" s="446"/>
      <c r="AK29" s="446"/>
      <c r="AL29" s="488"/>
      <c r="AM29" s="445">
        <v>94821146</v>
      </c>
      <c r="AN29" s="446"/>
      <c r="AO29" s="446"/>
      <c r="AP29" s="446"/>
      <c r="AQ29" s="446"/>
      <c r="AR29" s="488"/>
      <c r="AS29" s="445">
        <v>3319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9354986</v>
      </c>
      <c r="BO29" s="395"/>
      <c r="BP29" s="395"/>
      <c r="BQ29" s="395"/>
      <c r="BR29" s="395"/>
      <c r="BS29" s="395"/>
      <c r="BT29" s="395"/>
      <c r="BU29" s="396"/>
      <c r="BV29" s="394">
        <v>8193558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52394801</v>
      </c>
      <c r="BO30" s="514"/>
      <c r="BP30" s="514"/>
      <c r="BQ30" s="514"/>
      <c r="BR30" s="514"/>
      <c r="BS30" s="514"/>
      <c r="BT30" s="514"/>
      <c r="BU30" s="515"/>
      <c r="BV30" s="513">
        <v>65500197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7</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IF('各会計、関係団体の財政状況及び健全化判断比率'!B31="","",'各会計、関係団体の財政状況及び健全化判断比率'!B31)</f>
        <v>自動車運送事業会計</v>
      </c>
      <c r="AP34" s="585"/>
      <c r="AQ34" s="585"/>
      <c r="AR34" s="585"/>
      <c r="AS34" s="585"/>
      <c r="AT34" s="585"/>
      <c r="AU34" s="585"/>
      <c r="AV34" s="585"/>
      <c r="AW34" s="585"/>
      <c r="AX34" s="585"/>
      <c r="AY34" s="585"/>
      <c r="AZ34" s="585"/>
      <c r="BA34" s="585"/>
      <c r="BB34" s="585"/>
      <c r="BC34" s="585"/>
      <c r="BD34" s="163"/>
      <c r="BE34" s="584">
        <f>IF(BG34="","",MAX(C34:D43,U34:V43,AM34:AN43)+1)</f>
        <v>15</v>
      </c>
      <c r="BF34" s="584"/>
      <c r="BG34" s="585" t="str">
        <f>IF('各会計、関係団体の財政状況及び健全化判断比率'!B36="","",'各会計、関係団体の財政状況及び健全化判断比率'!B36)</f>
        <v>市場及びと畜場特別会計</v>
      </c>
      <c r="BH34" s="585"/>
      <c r="BI34" s="585"/>
      <c r="BJ34" s="585"/>
      <c r="BK34" s="585"/>
      <c r="BL34" s="585"/>
      <c r="BM34" s="585"/>
      <c r="BN34" s="585"/>
      <c r="BO34" s="585"/>
      <c r="BP34" s="585"/>
      <c r="BQ34" s="585"/>
      <c r="BR34" s="585"/>
      <c r="BS34" s="585"/>
      <c r="BT34" s="585"/>
      <c r="BU34" s="585"/>
      <c r="BV34" s="163"/>
      <c r="BW34" s="584">
        <f>IF(BY34="","",MAX(C34:D43,U34:V43,AM34:AN43,BE34:BF43)+1)</f>
        <v>18</v>
      </c>
      <c r="BX34" s="584"/>
      <c r="BY34" s="585" t="str">
        <f>IF('各会計、関係団体の財政状況及び健全化判断比率'!B68="","",'各会計、関係団体の財政状況及び健全化判断比率'!B68)</f>
        <v>名古屋港管理組合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27</v>
      </c>
      <c r="CP34" s="584"/>
      <c r="CQ34" s="585" t="str">
        <f>IF('各会計、関係団体の財政状況及び健全化判断比率'!BS7="","",'各会計、関係団体の財政状況及び健全化判断比率'!BS7)</f>
        <v>名古屋国際センター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母子父子寡婦福祉資金貸付金特別会計</v>
      </c>
      <c r="F35" s="585"/>
      <c r="G35" s="585"/>
      <c r="H35" s="585"/>
      <c r="I35" s="585"/>
      <c r="J35" s="585"/>
      <c r="K35" s="585"/>
      <c r="L35" s="585"/>
      <c r="M35" s="585"/>
      <c r="N35" s="585"/>
      <c r="O35" s="585"/>
      <c r="P35" s="585"/>
      <c r="Q35" s="585"/>
      <c r="R35" s="585"/>
      <c r="S35" s="585"/>
      <c r="T35" s="163"/>
      <c r="U35" s="584">
        <f>IF(W35="","",U34+1)</f>
        <v>8</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IF('各会計、関係団体の財政状況及び健全化判断比率'!B32="","",'各会計、関係団体の財政状況及び健全化判断比率'!B32)</f>
        <v>高速度鉄道事業会計</v>
      </c>
      <c r="AP35" s="585"/>
      <c r="AQ35" s="585"/>
      <c r="AR35" s="585"/>
      <c r="AS35" s="585"/>
      <c r="AT35" s="585"/>
      <c r="AU35" s="585"/>
      <c r="AV35" s="585"/>
      <c r="AW35" s="585"/>
      <c r="AX35" s="585"/>
      <c r="AY35" s="585"/>
      <c r="AZ35" s="585"/>
      <c r="BA35" s="585"/>
      <c r="BB35" s="585"/>
      <c r="BC35" s="585"/>
      <c r="BD35" s="163"/>
      <c r="BE35" s="584">
        <f t="shared" ref="BE35:BE43" si="1">IF(BG35="","",BE34+1)</f>
        <v>16</v>
      </c>
      <c r="BF35" s="584"/>
      <c r="BG35" s="585" t="str">
        <f>IF('各会計、関係団体の財政状況及び健全化判断比率'!B37="","",'各会計、関係団体の財政状況及び健全化判断比率'!B37)</f>
        <v>名古屋城天守閣特別会計</v>
      </c>
      <c r="BH35" s="585"/>
      <c r="BI35" s="585"/>
      <c r="BJ35" s="585"/>
      <c r="BK35" s="585"/>
      <c r="BL35" s="585"/>
      <c r="BM35" s="585"/>
      <c r="BN35" s="585"/>
      <c r="BO35" s="585"/>
      <c r="BP35" s="585"/>
      <c r="BQ35" s="585"/>
      <c r="BR35" s="585"/>
      <c r="BS35" s="585"/>
      <c r="BT35" s="585"/>
      <c r="BU35" s="585"/>
      <c r="BV35" s="163"/>
      <c r="BW35" s="584">
        <f t="shared" ref="BW35:BW43" si="2">IF(BY35="","",BW34+1)</f>
        <v>19</v>
      </c>
      <c r="BX35" s="584"/>
      <c r="BY35" s="585" t="str">
        <f>IF('各会計、関係団体の財政状況及び健全化判断比率'!B69="","",'各会計、関係団体の財政状況及び健全化判断比率'!B69)</f>
        <v>名古屋港管理組合　基金特別会計</v>
      </c>
      <c r="BZ35" s="585"/>
      <c r="CA35" s="585"/>
      <c r="CB35" s="585"/>
      <c r="CC35" s="585"/>
      <c r="CD35" s="585"/>
      <c r="CE35" s="585"/>
      <c r="CF35" s="585"/>
      <c r="CG35" s="585"/>
      <c r="CH35" s="585"/>
      <c r="CI35" s="585"/>
      <c r="CJ35" s="585"/>
      <c r="CK35" s="585"/>
      <c r="CL35" s="585"/>
      <c r="CM35" s="585"/>
      <c r="CN35" s="163"/>
      <c r="CO35" s="584">
        <f t="shared" ref="CO35:CO43" si="3">IF(CQ35="","",CO34+1)</f>
        <v>28</v>
      </c>
      <c r="CP35" s="584"/>
      <c r="CQ35" s="585" t="str">
        <f>IF('各会計、関係団体の財政状況及び健全化判断比率'!BS8="","",'各会計、関係団体の財政状況及び健全化判断比率'!BS8)</f>
        <v>名古屋市民休暇村管理公社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土地区画整理組合貸付金特別会計</v>
      </c>
      <c r="F36" s="585"/>
      <c r="G36" s="585"/>
      <c r="H36" s="585"/>
      <c r="I36" s="585"/>
      <c r="J36" s="585"/>
      <c r="K36" s="585"/>
      <c r="L36" s="585"/>
      <c r="M36" s="585"/>
      <c r="N36" s="585"/>
      <c r="O36" s="585"/>
      <c r="P36" s="585"/>
      <c r="Q36" s="585"/>
      <c r="R36" s="585"/>
      <c r="S36" s="585"/>
      <c r="T36" s="163"/>
      <c r="U36" s="584">
        <f t="shared" ref="U36:U43" si="4">IF(W36="","",U35+1)</f>
        <v>9</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12</v>
      </c>
      <c r="AN36" s="584"/>
      <c r="AO36" s="585" t="str">
        <f>IF('各会計、関係団体の財政状況及び健全化判断比率'!B33="","",'各会計、関係団体の財政状況及び健全化判断比率'!B33)</f>
        <v>水道事業会計</v>
      </c>
      <c r="AP36" s="585"/>
      <c r="AQ36" s="585"/>
      <c r="AR36" s="585"/>
      <c r="AS36" s="585"/>
      <c r="AT36" s="585"/>
      <c r="AU36" s="585"/>
      <c r="AV36" s="585"/>
      <c r="AW36" s="585"/>
      <c r="AX36" s="585"/>
      <c r="AY36" s="585"/>
      <c r="AZ36" s="585"/>
      <c r="BA36" s="585"/>
      <c r="BB36" s="585"/>
      <c r="BC36" s="585"/>
      <c r="BD36" s="163"/>
      <c r="BE36" s="584">
        <f t="shared" si="1"/>
        <v>17</v>
      </c>
      <c r="BF36" s="584"/>
      <c r="BG36" s="585" t="str">
        <f>IF('各会計、関係団体の財政状況及び健全化判断比率'!B38="","",'各会計、関係団体の財政状況及び健全化判断比率'!B38)</f>
        <v>市街地再開発事業特別会計</v>
      </c>
      <c r="BH36" s="585"/>
      <c r="BI36" s="585"/>
      <c r="BJ36" s="585"/>
      <c r="BK36" s="585"/>
      <c r="BL36" s="585"/>
      <c r="BM36" s="585"/>
      <c r="BN36" s="585"/>
      <c r="BO36" s="585"/>
      <c r="BP36" s="585"/>
      <c r="BQ36" s="585"/>
      <c r="BR36" s="585"/>
      <c r="BS36" s="585"/>
      <c r="BT36" s="585"/>
      <c r="BU36" s="585"/>
      <c r="BV36" s="163"/>
      <c r="BW36" s="584">
        <f t="shared" si="2"/>
        <v>20</v>
      </c>
      <c r="BX36" s="584"/>
      <c r="BY36" s="585" t="str">
        <f>IF('各会計、関係団体の財政状況及び健全化判断比率'!B70="","",'各会計、関係団体の財政状況及び健全化判断比率'!B70)</f>
        <v>名古屋港管理組合　施設運営事業会計</v>
      </c>
      <c r="BZ36" s="585"/>
      <c r="CA36" s="585"/>
      <c r="CB36" s="585"/>
      <c r="CC36" s="585"/>
      <c r="CD36" s="585"/>
      <c r="CE36" s="585"/>
      <c r="CF36" s="585"/>
      <c r="CG36" s="585"/>
      <c r="CH36" s="585"/>
      <c r="CI36" s="585"/>
      <c r="CJ36" s="585"/>
      <c r="CK36" s="585"/>
      <c r="CL36" s="585"/>
      <c r="CM36" s="585"/>
      <c r="CN36" s="163"/>
      <c r="CO36" s="584">
        <f t="shared" si="3"/>
        <v>29</v>
      </c>
      <c r="CP36" s="584"/>
      <c r="CQ36" s="585" t="str">
        <f>IF('各会計、関係団体の財政状況及び健全化判断比率'!BS9="","",'各会計、関係団体の財政状況及び健全化判断比率'!BS9)</f>
        <v>名古屋フィルハーモニー交響楽団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墓地公園整備事業特別会計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13</v>
      </c>
      <c r="AN37" s="584"/>
      <c r="AO37" s="585" t="str">
        <f>IF('各会計、関係団体の財政状況及び健全化判断比率'!B34="","",'各会計、関係団体の財政状況及び健全化判断比率'!B34)</f>
        <v>工業用水道事業会計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21</v>
      </c>
      <c r="BX37" s="584"/>
      <c r="BY37" s="585" t="str">
        <f>IF('各会計、関係団体の財政状況及び健全化判断比率'!B71="","",'各会計、関係団体の財政状況及び健全化判断比率'!B71)</f>
        <v>名古屋港管理組合　埋立事業会計</v>
      </c>
      <c r="BZ37" s="585"/>
      <c r="CA37" s="585"/>
      <c r="CB37" s="585"/>
      <c r="CC37" s="585"/>
      <c r="CD37" s="585"/>
      <c r="CE37" s="585"/>
      <c r="CF37" s="585"/>
      <c r="CG37" s="585"/>
      <c r="CH37" s="585"/>
      <c r="CI37" s="585"/>
      <c r="CJ37" s="585"/>
      <c r="CK37" s="585"/>
      <c r="CL37" s="585"/>
      <c r="CM37" s="585"/>
      <c r="CN37" s="163"/>
      <c r="CO37" s="584">
        <f t="shared" si="3"/>
        <v>30</v>
      </c>
      <c r="CP37" s="584"/>
      <c r="CQ37" s="585" t="str">
        <f>IF('各会計、関係団体の財政状況及び健全化判断比率'!BS10="","",'各会計、関係団体の財政状況及び健全化判断比率'!BS10)</f>
        <v>名古屋市文化振興事業団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f t="shared" ref="C38:C43" si="5">IF(E38="","",C37+1)</f>
        <v>5</v>
      </c>
      <c r="D38" s="584"/>
      <c r="E38" s="585" t="str">
        <f>IF('各会計、関係団体の財政状況及び健全化判断比率'!B11="","",'各会計、関係団体の財政状況及び健全化判断比率'!B11)</f>
        <v>用地先行取得特別会計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14</v>
      </c>
      <c r="AN38" s="584"/>
      <c r="AO38" s="585" t="str">
        <f>IF('各会計、関係団体の財政状況及び健全化判断比率'!B35="","",'各会計、関係団体の財政状況及び健全化判断比率'!B35)</f>
        <v>下水道事業会計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22</v>
      </c>
      <c r="BX38" s="584"/>
      <c r="BY38" s="585" t="str">
        <f>IF('各会計、関係団体の財政状況及び健全化判断比率'!B72="","",'各会計、関係団体の財政状況及び健全化判断比率'!B72)</f>
        <v>愛知県競馬組合</v>
      </c>
      <c r="BZ38" s="585"/>
      <c r="CA38" s="585"/>
      <c r="CB38" s="585"/>
      <c r="CC38" s="585"/>
      <c r="CD38" s="585"/>
      <c r="CE38" s="585"/>
      <c r="CF38" s="585"/>
      <c r="CG38" s="585"/>
      <c r="CH38" s="585"/>
      <c r="CI38" s="585"/>
      <c r="CJ38" s="585"/>
      <c r="CK38" s="585"/>
      <c r="CL38" s="585"/>
      <c r="CM38" s="585"/>
      <c r="CN38" s="163"/>
      <c r="CO38" s="584">
        <f t="shared" si="3"/>
        <v>31</v>
      </c>
      <c r="CP38" s="584"/>
      <c r="CQ38" s="585" t="str">
        <f>IF('各会計、関係団体の財政状況及び健全化判断比率'!BS11="","",'各会計、関係団体の財政状況及び健全化判断比率'!BS11)</f>
        <v>名古屋産業振興公社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〇</v>
      </c>
      <c r="DH38" s="586"/>
      <c r="DI38" s="190"/>
    </row>
    <row r="39" spans="1:113" ht="32.25" customHeight="1" x14ac:dyDescent="0.2">
      <c r="A39" s="163"/>
      <c r="B39" s="187"/>
      <c r="C39" s="584">
        <f t="shared" si="5"/>
        <v>6</v>
      </c>
      <c r="D39" s="584"/>
      <c r="E39" s="585" t="str">
        <f>IF('各会計、関係団体の財政状況及び健全化判断比率'!B12="","",'各会計、関係団体の財政状況及び健全化判断比率'!B12)</f>
        <v>公債特別会計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23</v>
      </c>
      <c r="BX39" s="584"/>
      <c r="BY39" s="585" t="str">
        <f>IF('各会計、関係団体の財政状況及び健全化判断比率'!B73="","",'各会計、関係団体の財政状況及び健全化判断比率'!B73)</f>
        <v>名古屋競輪組合　一般会計</v>
      </c>
      <c r="BZ39" s="585"/>
      <c r="CA39" s="585"/>
      <c r="CB39" s="585"/>
      <c r="CC39" s="585"/>
      <c r="CD39" s="585"/>
      <c r="CE39" s="585"/>
      <c r="CF39" s="585"/>
      <c r="CG39" s="585"/>
      <c r="CH39" s="585"/>
      <c r="CI39" s="585"/>
      <c r="CJ39" s="585"/>
      <c r="CK39" s="585"/>
      <c r="CL39" s="585"/>
      <c r="CM39" s="585"/>
      <c r="CN39" s="163"/>
      <c r="CO39" s="584">
        <f t="shared" si="3"/>
        <v>32</v>
      </c>
      <c r="CP39" s="584"/>
      <c r="CQ39" s="585" t="str">
        <f>IF('各会計、関係団体の財政状況及び健全化判断比率'!BS12="","",'各会計、関係団体の財政状況及び健全化判断比率'!BS12)</f>
        <v>名古屋市中小企業共済会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24</v>
      </c>
      <c r="BX40" s="584"/>
      <c r="BY40" s="585" t="str">
        <f>IF('各会計、関係団体の財政状況及び健全化判断比率'!B74="","",'各会計、関係団体の財政状況及び健全化判断比率'!B74)</f>
        <v>名古屋競輪組合　競輪事業特別会計</v>
      </c>
      <c r="BZ40" s="585"/>
      <c r="CA40" s="585"/>
      <c r="CB40" s="585"/>
      <c r="CC40" s="585"/>
      <c r="CD40" s="585"/>
      <c r="CE40" s="585"/>
      <c r="CF40" s="585"/>
      <c r="CG40" s="585"/>
      <c r="CH40" s="585"/>
      <c r="CI40" s="585"/>
      <c r="CJ40" s="585"/>
      <c r="CK40" s="585"/>
      <c r="CL40" s="585"/>
      <c r="CM40" s="585"/>
      <c r="CN40" s="163"/>
      <c r="CO40" s="584">
        <f t="shared" si="3"/>
        <v>33</v>
      </c>
      <c r="CP40" s="584"/>
      <c r="CQ40" s="585" t="str">
        <f>IF('各会計、関係団体の財政状況及び健全化判断比率'!BS13="","",'各会計、関係団体の財政状況及び健全化判断比率'!BS13)</f>
        <v>名古屋食肉公社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25</v>
      </c>
      <c r="BX41" s="584"/>
      <c r="BY41" s="585" t="str">
        <f>IF('各会計、関係団体の財政状況及び健全化判断比率'!B75="","",'各会計、関係団体の財政状況及び健全化判断比率'!B75)</f>
        <v>愛知県後期高齢者医療広域連合　一般会計</v>
      </c>
      <c r="BZ41" s="585"/>
      <c r="CA41" s="585"/>
      <c r="CB41" s="585"/>
      <c r="CC41" s="585"/>
      <c r="CD41" s="585"/>
      <c r="CE41" s="585"/>
      <c r="CF41" s="585"/>
      <c r="CG41" s="585"/>
      <c r="CH41" s="585"/>
      <c r="CI41" s="585"/>
      <c r="CJ41" s="585"/>
      <c r="CK41" s="585"/>
      <c r="CL41" s="585"/>
      <c r="CM41" s="585"/>
      <c r="CN41" s="163"/>
      <c r="CO41" s="584">
        <f t="shared" si="3"/>
        <v>34</v>
      </c>
      <c r="CP41" s="584"/>
      <c r="CQ41" s="585" t="str">
        <f>IF('各会計、関係団体の財政状況及び健全化判断比率'!BS14="","",'各会計、関係団体の財政状況及び健全化判断比率'!BS14)</f>
        <v>名古屋市小規模事業金融公社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26</v>
      </c>
      <c r="BX42" s="584"/>
      <c r="BY42" s="585" t="str">
        <f>IF('各会計、関係団体の財政状況及び健全化判断比率'!B76="","",'各会計、関係団体の財政状況及び健全化判断比率'!B76)</f>
        <v>愛知県後期高齢者医療広域連合　後期高齢者医療特別会計</v>
      </c>
      <c r="BZ42" s="585"/>
      <c r="CA42" s="585"/>
      <c r="CB42" s="585"/>
      <c r="CC42" s="585"/>
      <c r="CD42" s="585"/>
      <c r="CE42" s="585"/>
      <c r="CF42" s="585"/>
      <c r="CG42" s="585"/>
      <c r="CH42" s="585"/>
      <c r="CI42" s="585"/>
      <c r="CJ42" s="585"/>
      <c r="CK42" s="585"/>
      <c r="CL42" s="585"/>
      <c r="CM42" s="585"/>
      <c r="CN42" s="163"/>
      <c r="CO42" s="584">
        <f t="shared" si="3"/>
        <v>35</v>
      </c>
      <c r="CP42" s="584"/>
      <c r="CQ42" s="585" t="str">
        <f>IF('各会計、関係団体の財政状況及び健全化判断比率'!BS15="","",'各会計、関係団体の財政状況及び健全化判断比率'!BS15)</f>
        <v>名古屋観光コンベンションビューロー</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36</v>
      </c>
      <c r="CP43" s="584"/>
      <c r="CQ43" s="585" t="str">
        <f>IF('各会計、関係団体の財政状況及び健全化判断比率'!BS16="","",'各会計、関係団体の財政状況及び健全化判断比率'!BS16)</f>
        <v>名古屋まちづくり公社</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〇</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dYwRkEXV8MB4YJ2akNNGmzCxK9DWq0UM3OWthWLsiFUTvVldiC599N2lp7upd/B+eORn21YT380gN1mx7/a0A==" saltValue="WL2dIFrO+PntgEGsaBDB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36" t="s">
        <v>544</v>
      </c>
      <c r="D34" s="1136"/>
      <c r="E34" s="1137"/>
      <c r="F34" s="32">
        <v>3.42</v>
      </c>
      <c r="G34" s="33">
        <v>3.95</v>
      </c>
      <c r="H34" s="33">
        <v>3.98</v>
      </c>
      <c r="I34" s="33">
        <v>3.47</v>
      </c>
      <c r="J34" s="34">
        <v>3.11</v>
      </c>
      <c r="K34" s="22"/>
      <c r="L34" s="22"/>
      <c r="M34" s="22"/>
      <c r="N34" s="22"/>
      <c r="O34" s="22"/>
      <c r="P34" s="22"/>
    </row>
    <row r="35" spans="1:16" ht="39" customHeight="1" x14ac:dyDescent="0.2">
      <c r="A35" s="22"/>
      <c r="B35" s="35"/>
      <c r="C35" s="1132" t="s">
        <v>545</v>
      </c>
      <c r="D35" s="1132"/>
      <c r="E35" s="1133"/>
      <c r="F35" s="36">
        <v>4.8</v>
      </c>
      <c r="G35" s="37">
        <v>4.55</v>
      </c>
      <c r="H35" s="37">
        <v>4.01</v>
      </c>
      <c r="I35" s="37">
        <v>3.36</v>
      </c>
      <c r="J35" s="38">
        <v>2.81</v>
      </c>
      <c r="K35" s="22"/>
      <c r="L35" s="22"/>
      <c r="M35" s="22"/>
      <c r="N35" s="22"/>
      <c r="O35" s="22"/>
      <c r="P35" s="22"/>
    </row>
    <row r="36" spans="1:16" ht="39" customHeight="1" x14ac:dyDescent="0.2">
      <c r="A36" s="22"/>
      <c r="B36" s="35"/>
      <c r="C36" s="1132" t="s">
        <v>546</v>
      </c>
      <c r="D36" s="1132"/>
      <c r="E36" s="1133"/>
      <c r="F36" s="36">
        <v>1.27</v>
      </c>
      <c r="G36" s="37">
        <v>1.54</v>
      </c>
      <c r="H36" s="37">
        <v>1.26</v>
      </c>
      <c r="I36" s="37">
        <v>1.42</v>
      </c>
      <c r="J36" s="38">
        <v>0.83</v>
      </c>
      <c r="K36" s="22"/>
      <c r="L36" s="22"/>
      <c r="M36" s="22"/>
      <c r="N36" s="22"/>
      <c r="O36" s="22"/>
      <c r="P36" s="22"/>
    </row>
    <row r="37" spans="1:16" ht="39" customHeight="1" x14ac:dyDescent="0.2">
      <c r="A37" s="22"/>
      <c r="B37" s="35"/>
      <c r="C37" s="1132" t="s">
        <v>547</v>
      </c>
      <c r="D37" s="1132"/>
      <c r="E37" s="1133"/>
      <c r="F37" s="36">
        <v>0.79</v>
      </c>
      <c r="G37" s="37">
        <v>1.1299999999999999</v>
      </c>
      <c r="H37" s="37">
        <v>0.94</v>
      </c>
      <c r="I37" s="37">
        <v>0.9</v>
      </c>
      <c r="J37" s="38">
        <v>0.6</v>
      </c>
      <c r="K37" s="22"/>
      <c r="L37" s="22"/>
      <c r="M37" s="22"/>
      <c r="N37" s="22"/>
      <c r="O37" s="22"/>
      <c r="P37" s="22"/>
    </row>
    <row r="38" spans="1:16" ht="39" customHeight="1" x14ac:dyDescent="0.2">
      <c r="A38" s="22"/>
      <c r="B38" s="35"/>
      <c r="C38" s="1132" t="s">
        <v>548</v>
      </c>
      <c r="D38" s="1132"/>
      <c r="E38" s="1133"/>
      <c r="F38" s="36">
        <v>0.38</v>
      </c>
      <c r="G38" s="37">
        <v>0.38</v>
      </c>
      <c r="H38" s="37">
        <v>0.38</v>
      </c>
      <c r="I38" s="37">
        <v>0.38</v>
      </c>
      <c r="J38" s="38">
        <v>0.38</v>
      </c>
      <c r="K38" s="22"/>
      <c r="L38" s="22"/>
      <c r="M38" s="22"/>
      <c r="N38" s="22"/>
      <c r="O38" s="22"/>
      <c r="P38" s="22"/>
    </row>
    <row r="39" spans="1:16" ht="39" customHeight="1" x14ac:dyDescent="0.2">
      <c r="A39" s="22"/>
      <c r="B39" s="35"/>
      <c r="C39" s="1132" t="s">
        <v>549</v>
      </c>
      <c r="D39" s="1132"/>
      <c r="E39" s="1133"/>
      <c r="F39" s="36">
        <v>0.56999999999999995</v>
      </c>
      <c r="G39" s="37">
        <v>0.27</v>
      </c>
      <c r="H39" s="37">
        <v>0.08</v>
      </c>
      <c r="I39" s="37">
        <v>0.13</v>
      </c>
      <c r="J39" s="38">
        <v>0.3</v>
      </c>
      <c r="K39" s="22"/>
      <c r="L39" s="22"/>
      <c r="M39" s="22"/>
      <c r="N39" s="22"/>
      <c r="O39" s="22"/>
      <c r="P39" s="22"/>
    </row>
    <row r="40" spans="1:16" ht="39" customHeight="1" x14ac:dyDescent="0.2">
      <c r="A40" s="22"/>
      <c r="B40" s="35"/>
      <c r="C40" s="1132" t="s">
        <v>550</v>
      </c>
      <c r="D40" s="1132"/>
      <c r="E40" s="1133"/>
      <c r="F40" s="36">
        <v>0.21</v>
      </c>
      <c r="G40" s="37">
        <v>0.21</v>
      </c>
      <c r="H40" s="37">
        <v>0.23</v>
      </c>
      <c r="I40" s="37">
        <v>0.23</v>
      </c>
      <c r="J40" s="38">
        <v>0.28999999999999998</v>
      </c>
      <c r="K40" s="22"/>
      <c r="L40" s="22"/>
      <c r="M40" s="22"/>
      <c r="N40" s="22"/>
      <c r="O40" s="22"/>
      <c r="P40" s="22"/>
    </row>
    <row r="41" spans="1:16" ht="39" customHeight="1" x14ac:dyDescent="0.2">
      <c r="A41" s="22"/>
      <c r="B41" s="35"/>
      <c r="C41" s="1132" t="s">
        <v>551</v>
      </c>
      <c r="D41" s="1132"/>
      <c r="E41" s="1133"/>
      <c r="F41" s="36">
        <v>0.19</v>
      </c>
      <c r="G41" s="37">
        <v>0.2</v>
      </c>
      <c r="H41" s="37">
        <v>0.06</v>
      </c>
      <c r="I41" s="37">
        <v>0.13</v>
      </c>
      <c r="J41" s="38">
        <v>0.06</v>
      </c>
      <c r="K41" s="22"/>
      <c r="L41" s="22"/>
      <c r="M41" s="22"/>
      <c r="N41" s="22"/>
      <c r="O41" s="22"/>
      <c r="P41" s="22"/>
    </row>
    <row r="42" spans="1:16" ht="39" customHeight="1" x14ac:dyDescent="0.2">
      <c r="A42" s="22"/>
      <c r="B42" s="39"/>
      <c r="C42" s="1132" t="s">
        <v>552</v>
      </c>
      <c r="D42" s="1132"/>
      <c r="E42" s="1133"/>
      <c r="F42" s="36" t="s">
        <v>498</v>
      </c>
      <c r="G42" s="37" t="s">
        <v>498</v>
      </c>
      <c r="H42" s="37" t="s">
        <v>498</v>
      </c>
      <c r="I42" s="37" t="s">
        <v>498</v>
      </c>
      <c r="J42" s="38" t="s">
        <v>498</v>
      </c>
      <c r="K42" s="22"/>
      <c r="L42" s="22"/>
      <c r="M42" s="22"/>
      <c r="N42" s="22"/>
      <c r="O42" s="22"/>
      <c r="P42" s="22"/>
    </row>
    <row r="43" spans="1:16" ht="39" customHeight="1" thickBot="1" x14ac:dyDescent="0.25">
      <c r="A43" s="22"/>
      <c r="B43" s="40"/>
      <c r="C43" s="1134" t="s">
        <v>553</v>
      </c>
      <c r="D43" s="1134"/>
      <c r="E43" s="1135"/>
      <c r="F43" s="41">
        <v>0.51</v>
      </c>
      <c r="G43" s="42">
        <v>0.39</v>
      </c>
      <c r="H43" s="42">
        <v>0.15</v>
      </c>
      <c r="I43" s="42">
        <v>0.01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L0IRN/CAn9gzb/3Q8KMWg4/p1KoXi6HIf74o7jtsp+pDD+6zsjLejtCKJpwSAS2ujGRqZXqBO1d4yDUldIt2Q==" saltValue="+AwaPejs2bPT6augx3OQ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69100</v>
      </c>
      <c r="L45" s="58">
        <v>71895</v>
      </c>
      <c r="M45" s="58">
        <v>68944</v>
      </c>
      <c r="N45" s="58">
        <v>66793</v>
      </c>
      <c r="O45" s="59">
        <v>64263</v>
      </c>
      <c r="P45" s="46"/>
      <c r="Q45" s="46"/>
      <c r="R45" s="46"/>
      <c r="S45" s="46"/>
      <c r="T45" s="46"/>
      <c r="U45" s="46"/>
    </row>
    <row r="46" spans="1:21" ht="30.75" customHeight="1" x14ac:dyDescent="0.2">
      <c r="A46" s="46"/>
      <c r="B46" s="1140"/>
      <c r="C46" s="1141"/>
      <c r="D46" s="60"/>
      <c r="E46" s="1146" t="s">
        <v>11</v>
      </c>
      <c r="F46" s="1146"/>
      <c r="G46" s="1146"/>
      <c r="H46" s="1146"/>
      <c r="I46" s="1146"/>
      <c r="J46" s="1147"/>
      <c r="K46" s="61">
        <v>8936</v>
      </c>
      <c r="L46" s="62">
        <v>9059</v>
      </c>
      <c r="M46" s="62">
        <v>6401</v>
      </c>
      <c r="N46" s="62">
        <v>6436</v>
      </c>
      <c r="O46" s="63">
        <v>9022</v>
      </c>
      <c r="P46" s="46"/>
      <c r="Q46" s="46"/>
      <c r="R46" s="46"/>
      <c r="S46" s="46"/>
      <c r="T46" s="46"/>
      <c r="U46" s="46"/>
    </row>
    <row r="47" spans="1:21" ht="30.75" customHeight="1" x14ac:dyDescent="0.2">
      <c r="A47" s="46"/>
      <c r="B47" s="1140"/>
      <c r="C47" s="1141"/>
      <c r="D47" s="60"/>
      <c r="E47" s="1146" t="s">
        <v>12</v>
      </c>
      <c r="F47" s="1146"/>
      <c r="G47" s="1146"/>
      <c r="H47" s="1146"/>
      <c r="I47" s="1146"/>
      <c r="J47" s="1147"/>
      <c r="K47" s="61">
        <v>50858</v>
      </c>
      <c r="L47" s="62">
        <v>49255</v>
      </c>
      <c r="M47" s="62">
        <v>49280</v>
      </c>
      <c r="N47" s="62">
        <v>50117</v>
      </c>
      <c r="O47" s="63">
        <v>50011</v>
      </c>
      <c r="P47" s="46"/>
      <c r="Q47" s="46"/>
      <c r="R47" s="46"/>
      <c r="S47" s="46"/>
      <c r="T47" s="46"/>
      <c r="U47" s="46"/>
    </row>
    <row r="48" spans="1:21" ht="30.75" customHeight="1" x14ac:dyDescent="0.2">
      <c r="A48" s="46"/>
      <c r="B48" s="1140"/>
      <c r="C48" s="1141"/>
      <c r="D48" s="60"/>
      <c r="E48" s="1146" t="s">
        <v>13</v>
      </c>
      <c r="F48" s="1146"/>
      <c r="G48" s="1146"/>
      <c r="H48" s="1146"/>
      <c r="I48" s="1146"/>
      <c r="J48" s="1147"/>
      <c r="K48" s="61">
        <v>36479</v>
      </c>
      <c r="L48" s="62">
        <v>33992</v>
      </c>
      <c r="M48" s="62">
        <v>32769</v>
      </c>
      <c r="N48" s="62">
        <v>34396</v>
      </c>
      <c r="O48" s="63">
        <v>33197</v>
      </c>
      <c r="P48" s="46"/>
      <c r="Q48" s="46"/>
      <c r="R48" s="46"/>
      <c r="S48" s="46"/>
      <c r="T48" s="46"/>
      <c r="U48" s="46"/>
    </row>
    <row r="49" spans="1:21" ht="30.75" customHeight="1" x14ac:dyDescent="0.2">
      <c r="A49" s="46"/>
      <c r="B49" s="1140"/>
      <c r="C49" s="1141"/>
      <c r="D49" s="60"/>
      <c r="E49" s="1146" t="s">
        <v>14</v>
      </c>
      <c r="F49" s="1146"/>
      <c r="G49" s="1146"/>
      <c r="H49" s="1146"/>
      <c r="I49" s="1146"/>
      <c r="J49" s="1147"/>
      <c r="K49" s="61">
        <v>3184</v>
      </c>
      <c r="L49" s="62">
        <v>2838</v>
      </c>
      <c r="M49" s="62">
        <v>2651</v>
      </c>
      <c r="N49" s="62">
        <v>2594</v>
      </c>
      <c r="O49" s="63">
        <v>2678</v>
      </c>
      <c r="P49" s="46"/>
      <c r="Q49" s="46"/>
      <c r="R49" s="46"/>
      <c r="S49" s="46"/>
      <c r="T49" s="46"/>
      <c r="U49" s="46"/>
    </row>
    <row r="50" spans="1:21" ht="30.75" customHeight="1" x14ac:dyDescent="0.2">
      <c r="A50" s="46"/>
      <c r="B50" s="1140"/>
      <c r="C50" s="1141"/>
      <c r="D50" s="60"/>
      <c r="E50" s="1146" t="s">
        <v>15</v>
      </c>
      <c r="F50" s="1146"/>
      <c r="G50" s="1146"/>
      <c r="H50" s="1146"/>
      <c r="I50" s="1146"/>
      <c r="J50" s="1147"/>
      <c r="K50" s="61">
        <v>4117</v>
      </c>
      <c r="L50" s="62">
        <v>8115</v>
      </c>
      <c r="M50" s="62">
        <v>9095</v>
      </c>
      <c r="N50" s="62">
        <v>6327</v>
      </c>
      <c r="O50" s="63">
        <v>2808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498</v>
      </c>
      <c r="L51" s="62" t="s">
        <v>498</v>
      </c>
      <c r="M51" s="62" t="s">
        <v>498</v>
      </c>
      <c r="N51" s="62" t="s">
        <v>498</v>
      </c>
      <c r="O51" s="63" t="s">
        <v>498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128276</v>
      </c>
      <c r="L52" s="62">
        <v>135776</v>
      </c>
      <c r="M52" s="62">
        <v>131265</v>
      </c>
      <c r="N52" s="62">
        <v>126316</v>
      </c>
      <c r="O52" s="63">
        <v>121786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44398</v>
      </c>
      <c r="L53" s="67">
        <v>39378</v>
      </c>
      <c r="M53" s="67">
        <v>37875</v>
      </c>
      <c r="N53" s="67">
        <v>40347</v>
      </c>
      <c r="O53" s="68">
        <v>40193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2">
      <c r="B58" s="1154" t="s">
        <v>24</v>
      </c>
      <c r="C58" s="1155"/>
      <c r="D58" s="1160" t="s">
        <v>25</v>
      </c>
      <c r="E58" s="1161"/>
      <c r="F58" s="1161"/>
      <c r="G58" s="1161"/>
      <c r="H58" s="1161"/>
      <c r="I58" s="1161"/>
      <c r="J58" s="1162"/>
      <c r="K58" s="81">
        <v>34574</v>
      </c>
      <c r="L58" s="82">
        <v>37022</v>
      </c>
      <c r="M58" s="82">
        <v>28085</v>
      </c>
      <c r="N58" s="82">
        <v>30677</v>
      </c>
      <c r="O58" s="83">
        <v>45460</v>
      </c>
    </row>
    <row r="59" spans="1:21" ht="31.5" customHeight="1" x14ac:dyDescent="0.2">
      <c r="B59" s="1156"/>
      <c r="C59" s="1157"/>
      <c r="D59" s="1163" t="s">
        <v>26</v>
      </c>
      <c r="E59" s="1164"/>
      <c r="F59" s="1164"/>
      <c r="G59" s="1164"/>
      <c r="H59" s="1164"/>
      <c r="I59" s="1164"/>
      <c r="J59" s="1165"/>
      <c r="K59" s="84">
        <v>214433</v>
      </c>
      <c r="L59" s="85">
        <v>229371</v>
      </c>
      <c r="M59" s="85">
        <v>242378</v>
      </c>
      <c r="N59" s="85">
        <v>264561</v>
      </c>
      <c r="O59" s="86">
        <v>283923</v>
      </c>
    </row>
    <row r="60" spans="1:21" ht="31.5" customHeight="1" thickBot="1" x14ac:dyDescent="0.25">
      <c r="B60" s="1158"/>
      <c r="C60" s="1159"/>
      <c r="D60" s="1166" t="s">
        <v>27</v>
      </c>
      <c r="E60" s="1167"/>
      <c r="F60" s="1167"/>
      <c r="G60" s="1167"/>
      <c r="H60" s="1167"/>
      <c r="I60" s="1167"/>
      <c r="J60" s="1168"/>
      <c r="K60" s="87">
        <v>289170</v>
      </c>
      <c r="L60" s="88">
        <v>303677</v>
      </c>
      <c r="M60" s="88">
        <v>313930</v>
      </c>
      <c r="N60" s="88">
        <v>334794</v>
      </c>
      <c r="O60" s="89">
        <v>354224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qox963gREp8fdB/teYaVALTEarOTY/Mt3Z8LeSryI40rkjXI4AXL06UdTOiKxwpu0qX5tRQpYg0hjcaVZFCvQ==" saltValue="UGL4VdSkYwvubU0neMuG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536</v>
      </c>
      <c r="J40" s="101" t="s">
        <v>537</v>
      </c>
      <c r="K40" s="101" t="s">
        <v>538</v>
      </c>
      <c r="L40" s="101" t="s">
        <v>539</v>
      </c>
      <c r="M40" s="102" t="s">
        <v>540</v>
      </c>
    </row>
    <row r="41" spans="2:13" ht="27.75" customHeight="1" x14ac:dyDescent="0.2">
      <c r="B41" s="1169" t="s">
        <v>30</v>
      </c>
      <c r="C41" s="1170"/>
      <c r="D41" s="103"/>
      <c r="E41" s="1175" t="s">
        <v>31</v>
      </c>
      <c r="F41" s="1175"/>
      <c r="G41" s="1175"/>
      <c r="H41" s="1176"/>
      <c r="I41" s="330">
        <v>1595842</v>
      </c>
      <c r="J41" s="331">
        <v>1634674</v>
      </c>
      <c r="K41" s="331">
        <v>1651985</v>
      </c>
      <c r="L41" s="331">
        <v>1667606</v>
      </c>
      <c r="M41" s="332">
        <v>1706823</v>
      </c>
    </row>
    <row r="42" spans="2:13" ht="27.75" customHeight="1" x14ac:dyDescent="0.2">
      <c r="B42" s="1171"/>
      <c r="C42" s="1172"/>
      <c r="D42" s="104"/>
      <c r="E42" s="1177" t="s">
        <v>32</v>
      </c>
      <c r="F42" s="1177"/>
      <c r="G42" s="1177"/>
      <c r="H42" s="1178"/>
      <c r="I42" s="333">
        <v>86715</v>
      </c>
      <c r="J42" s="334">
        <v>77304</v>
      </c>
      <c r="K42" s="334">
        <v>67537</v>
      </c>
      <c r="L42" s="334">
        <v>63368</v>
      </c>
      <c r="M42" s="335">
        <v>46636</v>
      </c>
    </row>
    <row r="43" spans="2:13" ht="27.75" customHeight="1" x14ac:dyDescent="0.2">
      <c r="B43" s="1171"/>
      <c r="C43" s="1172"/>
      <c r="D43" s="104"/>
      <c r="E43" s="1177" t="s">
        <v>33</v>
      </c>
      <c r="F43" s="1177"/>
      <c r="G43" s="1177"/>
      <c r="H43" s="1178"/>
      <c r="I43" s="333">
        <v>464249</v>
      </c>
      <c r="J43" s="334">
        <v>420988</v>
      </c>
      <c r="K43" s="334">
        <v>412069</v>
      </c>
      <c r="L43" s="334">
        <v>405171</v>
      </c>
      <c r="M43" s="335">
        <v>406054</v>
      </c>
    </row>
    <row r="44" spans="2:13" ht="27.75" customHeight="1" x14ac:dyDescent="0.2">
      <c r="B44" s="1171"/>
      <c r="C44" s="1172"/>
      <c r="D44" s="104"/>
      <c r="E44" s="1177" t="s">
        <v>34</v>
      </c>
      <c r="F44" s="1177"/>
      <c r="G44" s="1177"/>
      <c r="H44" s="1178"/>
      <c r="I44" s="333">
        <v>32000</v>
      </c>
      <c r="J44" s="334">
        <v>33212</v>
      </c>
      <c r="K44" s="334">
        <v>35127</v>
      </c>
      <c r="L44" s="334">
        <v>37329</v>
      </c>
      <c r="M44" s="335">
        <v>39454</v>
      </c>
    </row>
    <row r="45" spans="2:13" ht="27.75" customHeight="1" x14ac:dyDescent="0.2">
      <c r="B45" s="1171"/>
      <c r="C45" s="1172"/>
      <c r="D45" s="104"/>
      <c r="E45" s="1177" t="s">
        <v>35</v>
      </c>
      <c r="F45" s="1177"/>
      <c r="G45" s="1177"/>
      <c r="H45" s="1178"/>
      <c r="I45" s="333">
        <v>180361</v>
      </c>
      <c r="J45" s="334">
        <v>182206</v>
      </c>
      <c r="K45" s="334">
        <v>179150</v>
      </c>
      <c r="L45" s="334">
        <v>185680</v>
      </c>
      <c r="M45" s="335">
        <v>185092</v>
      </c>
    </row>
    <row r="46" spans="2:13" ht="27.75" customHeight="1" x14ac:dyDescent="0.2">
      <c r="B46" s="1171"/>
      <c r="C46" s="1172"/>
      <c r="D46" s="105"/>
      <c r="E46" s="1177" t="s">
        <v>36</v>
      </c>
      <c r="F46" s="1177"/>
      <c r="G46" s="1177"/>
      <c r="H46" s="1178"/>
      <c r="I46" s="333">
        <v>3158</v>
      </c>
      <c r="J46" s="334">
        <v>783</v>
      </c>
      <c r="K46" s="334">
        <v>9</v>
      </c>
      <c r="L46" s="334" t="s">
        <v>498</v>
      </c>
      <c r="M46" s="335">
        <v>800</v>
      </c>
    </row>
    <row r="47" spans="2:13" ht="27.75" customHeight="1" x14ac:dyDescent="0.2">
      <c r="B47" s="1171"/>
      <c r="C47" s="1172"/>
      <c r="D47" s="106"/>
      <c r="E47" s="1179" t="s">
        <v>37</v>
      </c>
      <c r="F47" s="1180"/>
      <c r="G47" s="1180"/>
      <c r="H47" s="1181"/>
      <c r="I47" s="333" t="s">
        <v>498</v>
      </c>
      <c r="J47" s="334" t="s">
        <v>498</v>
      </c>
      <c r="K47" s="334" t="s">
        <v>498</v>
      </c>
      <c r="L47" s="334" t="s">
        <v>498</v>
      </c>
      <c r="M47" s="335" t="s">
        <v>498</v>
      </c>
    </row>
    <row r="48" spans="2:13" ht="27.75" customHeight="1" x14ac:dyDescent="0.2">
      <c r="B48" s="1171"/>
      <c r="C48" s="1172"/>
      <c r="D48" s="104"/>
      <c r="E48" s="1177" t="s">
        <v>38</v>
      </c>
      <c r="F48" s="1177"/>
      <c r="G48" s="1177"/>
      <c r="H48" s="1178"/>
      <c r="I48" s="333" t="s">
        <v>498</v>
      </c>
      <c r="J48" s="334" t="s">
        <v>498</v>
      </c>
      <c r="K48" s="334" t="s">
        <v>498</v>
      </c>
      <c r="L48" s="334" t="s">
        <v>498</v>
      </c>
      <c r="M48" s="335" t="s">
        <v>498</v>
      </c>
    </row>
    <row r="49" spans="2:13" ht="27.75" customHeight="1" x14ac:dyDescent="0.2">
      <c r="B49" s="1173"/>
      <c r="C49" s="1174"/>
      <c r="D49" s="104"/>
      <c r="E49" s="1177" t="s">
        <v>39</v>
      </c>
      <c r="F49" s="1177"/>
      <c r="G49" s="1177"/>
      <c r="H49" s="1178"/>
      <c r="I49" s="333" t="s">
        <v>498</v>
      </c>
      <c r="J49" s="334" t="s">
        <v>498</v>
      </c>
      <c r="K49" s="334" t="s">
        <v>498</v>
      </c>
      <c r="L49" s="334" t="s">
        <v>498</v>
      </c>
      <c r="M49" s="335" t="s">
        <v>498</v>
      </c>
    </row>
    <row r="50" spans="2:13" ht="27.75" customHeight="1" x14ac:dyDescent="0.2">
      <c r="B50" s="1182" t="s">
        <v>40</v>
      </c>
      <c r="C50" s="1183"/>
      <c r="D50" s="107"/>
      <c r="E50" s="1177" t="s">
        <v>41</v>
      </c>
      <c r="F50" s="1177"/>
      <c r="G50" s="1177"/>
      <c r="H50" s="1178"/>
      <c r="I50" s="333">
        <v>284698</v>
      </c>
      <c r="J50" s="334">
        <v>316208</v>
      </c>
      <c r="K50" s="334">
        <v>372109</v>
      </c>
      <c r="L50" s="334">
        <v>386417</v>
      </c>
      <c r="M50" s="335">
        <v>379645</v>
      </c>
    </row>
    <row r="51" spans="2:13" ht="27.75" customHeight="1" x14ac:dyDescent="0.2">
      <c r="B51" s="1171"/>
      <c r="C51" s="1172"/>
      <c r="D51" s="104"/>
      <c r="E51" s="1177" t="s">
        <v>42</v>
      </c>
      <c r="F51" s="1177"/>
      <c r="G51" s="1177"/>
      <c r="H51" s="1178"/>
      <c r="I51" s="333">
        <v>603656</v>
      </c>
      <c r="J51" s="334">
        <v>605086</v>
      </c>
      <c r="K51" s="334">
        <v>606604</v>
      </c>
      <c r="L51" s="334">
        <v>653490</v>
      </c>
      <c r="M51" s="335">
        <v>680097</v>
      </c>
    </row>
    <row r="52" spans="2:13" ht="27.75" customHeight="1" x14ac:dyDescent="0.2">
      <c r="B52" s="1173"/>
      <c r="C52" s="1174"/>
      <c r="D52" s="104"/>
      <c r="E52" s="1177" t="s">
        <v>43</v>
      </c>
      <c r="F52" s="1177"/>
      <c r="G52" s="1177"/>
      <c r="H52" s="1178"/>
      <c r="I52" s="333">
        <v>863489</v>
      </c>
      <c r="J52" s="334">
        <v>859603</v>
      </c>
      <c r="K52" s="334">
        <v>839519</v>
      </c>
      <c r="L52" s="334">
        <v>811152</v>
      </c>
      <c r="M52" s="335">
        <v>790113</v>
      </c>
    </row>
    <row r="53" spans="2:13" ht="27.75" customHeight="1" thickBot="1" x14ac:dyDescent="0.25">
      <c r="B53" s="1184" t="s">
        <v>19</v>
      </c>
      <c r="C53" s="1185"/>
      <c r="D53" s="108"/>
      <c r="E53" s="1186" t="s">
        <v>44</v>
      </c>
      <c r="F53" s="1186"/>
      <c r="G53" s="1186"/>
      <c r="H53" s="1187"/>
      <c r="I53" s="336">
        <v>610481</v>
      </c>
      <c r="J53" s="337">
        <v>568271</v>
      </c>
      <c r="K53" s="337">
        <v>527646</v>
      </c>
      <c r="L53" s="337">
        <v>508094</v>
      </c>
      <c r="M53" s="338">
        <v>535004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7JVELR8QgTdcJlfm2zuKSGq/HXWEHUeKalRCg5xQmGMN5wvyPE2kBLI2QrACuWngN4vlkXlr7fyH4oXb5xIWw==" saltValue="iuB+EQmZr94Vw2c5VSRQ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538</v>
      </c>
      <c r="G54" s="117" t="s">
        <v>539</v>
      </c>
      <c r="H54" s="118" t="s">
        <v>540</v>
      </c>
    </row>
    <row r="55" spans="2:8" ht="52.5" customHeight="1" x14ac:dyDescent="0.2">
      <c r="B55" s="119"/>
      <c r="C55" s="1196" t="s">
        <v>46</v>
      </c>
      <c r="D55" s="1196"/>
      <c r="E55" s="1197"/>
      <c r="F55" s="339">
        <v>37717</v>
      </c>
      <c r="G55" s="339">
        <v>24079</v>
      </c>
      <c r="H55" s="340">
        <v>16093</v>
      </c>
    </row>
    <row r="56" spans="2:8" ht="52.5" customHeight="1" x14ac:dyDescent="0.2">
      <c r="B56" s="120"/>
      <c r="C56" s="1198" t="s">
        <v>47</v>
      </c>
      <c r="D56" s="1198"/>
      <c r="E56" s="1199"/>
      <c r="F56" s="341">
        <v>5989</v>
      </c>
      <c r="G56" s="341">
        <v>8194</v>
      </c>
      <c r="H56" s="342">
        <v>9355</v>
      </c>
    </row>
    <row r="57" spans="2:8" ht="53.25" customHeight="1" x14ac:dyDescent="0.2">
      <c r="B57" s="120"/>
      <c r="C57" s="1200" t="s">
        <v>48</v>
      </c>
      <c r="D57" s="1200"/>
      <c r="E57" s="1201"/>
      <c r="F57" s="343">
        <v>57373</v>
      </c>
      <c r="G57" s="343">
        <v>65500</v>
      </c>
      <c r="H57" s="344">
        <v>52395</v>
      </c>
    </row>
    <row r="58" spans="2:8" ht="45.75" customHeight="1" x14ac:dyDescent="0.2">
      <c r="B58" s="121"/>
      <c r="C58" s="1188" t="s">
        <v>559</v>
      </c>
      <c r="D58" s="1189"/>
      <c r="E58" s="1190"/>
      <c r="F58" s="345">
        <v>24476</v>
      </c>
      <c r="G58" s="345">
        <v>24237</v>
      </c>
      <c r="H58" s="346">
        <v>16771</v>
      </c>
    </row>
    <row r="59" spans="2:8" ht="45.75" customHeight="1" x14ac:dyDescent="0.2">
      <c r="B59" s="121"/>
      <c r="C59" s="1188" t="s">
        <v>560</v>
      </c>
      <c r="D59" s="1189"/>
      <c r="E59" s="1190"/>
      <c r="F59" s="345">
        <v>8001</v>
      </c>
      <c r="G59" s="345">
        <v>10001</v>
      </c>
      <c r="H59" s="346">
        <v>10011</v>
      </c>
    </row>
    <row r="60" spans="2:8" ht="45.75" customHeight="1" x14ac:dyDescent="0.2">
      <c r="B60" s="121"/>
      <c r="C60" s="1188" t="s">
        <v>561</v>
      </c>
      <c r="D60" s="1189"/>
      <c r="E60" s="1190"/>
      <c r="F60" s="345">
        <v>9867</v>
      </c>
      <c r="G60" s="345">
        <v>9665</v>
      </c>
      <c r="H60" s="346">
        <v>9398</v>
      </c>
    </row>
    <row r="61" spans="2:8" ht="45.75" customHeight="1" x14ac:dyDescent="0.2">
      <c r="B61" s="121"/>
      <c r="C61" s="1188" t="s">
        <v>562</v>
      </c>
      <c r="D61" s="1189"/>
      <c r="E61" s="1190"/>
      <c r="F61" s="345">
        <v>4403</v>
      </c>
      <c r="G61" s="345">
        <v>4479</v>
      </c>
      <c r="H61" s="346">
        <v>4883</v>
      </c>
    </row>
    <row r="62" spans="2:8" ht="45.75" customHeight="1" thickBot="1" x14ac:dyDescent="0.25">
      <c r="B62" s="122"/>
      <c r="C62" s="1191" t="s">
        <v>563</v>
      </c>
      <c r="D62" s="1192"/>
      <c r="E62" s="1193"/>
      <c r="F62" s="347">
        <v>2222</v>
      </c>
      <c r="G62" s="347">
        <v>2198</v>
      </c>
      <c r="H62" s="348">
        <v>2127</v>
      </c>
    </row>
    <row r="63" spans="2:8" ht="52.5" customHeight="1" thickBot="1" x14ac:dyDescent="0.25">
      <c r="B63" s="123"/>
      <c r="C63" s="1194" t="s">
        <v>49</v>
      </c>
      <c r="D63" s="1194"/>
      <c r="E63" s="1195"/>
      <c r="F63" s="349">
        <v>101079</v>
      </c>
      <c r="G63" s="349">
        <v>97772</v>
      </c>
      <c r="H63" s="350">
        <v>77843</v>
      </c>
    </row>
    <row r="64" spans="2:8" ht="13" x14ac:dyDescent="0.2"/>
  </sheetData>
  <sheetProtection algorithmName="SHA-512" hashValue="AF2M4sFIX58vWjrsMN79us44x8zubxnt93d8o23sCYUsGgqWt7fy1J9CijYRcLcTKyq3RnQ4qGB/gkbeJiG5Uw==" saltValue="KN2k1ZgpBHomXZiOcsq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535</v>
      </c>
      <c r="G2" s="137"/>
      <c r="H2" s="138"/>
    </row>
    <row r="3" spans="1:8" x14ac:dyDescent="0.2">
      <c r="A3" s="134" t="s">
        <v>528</v>
      </c>
      <c r="B3" s="139"/>
      <c r="C3" s="140"/>
      <c r="D3" s="141">
        <v>50857</v>
      </c>
      <c r="E3" s="142"/>
      <c r="F3" s="143">
        <v>58766</v>
      </c>
      <c r="G3" s="144"/>
      <c r="H3" s="145"/>
    </row>
    <row r="4" spans="1:8" x14ac:dyDescent="0.2">
      <c r="A4" s="146"/>
      <c r="B4" s="147"/>
      <c r="C4" s="148"/>
      <c r="D4" s="149">
        <v>24804</v>
      </c>
      <c r="E4" s="150"/>
      <c r="F4" s="151">
        <v>29363</v>
      </c>
      <c r="G4" s="152"/>
      <c r="H4" s="153"/>
    </row>
    <row r="5" spans="1:8" x14ac:dyDescent="0.2">
      <c r="A5" s="134" t="s">
        <v>530</v>
      </c>
      <c r="B5" s="139"/>
      <c r="C5" s="140"/>
      <c r="D5" s="141">
        <v>50248</v>
      </c>
      <c r="E5" s="142"/>
      <c r="F5" s="143">
        <v>62482</v>
      </c>
      <c r="G5" s="144"/>
      <c r="H5" s="145"/>
    </row>
    <row r="6" spans="1:8" x14ac:dyDescent="0.2">
      <c r="A6" s="146"/>
      <c r="B6" s="147"/>
      <c r="C6" s="148"/>
      <c r="D6" s="149">
        <v>29121</v>
      </c>
      <c r="E6" s="150"/>
      <c r="F6" s="151">
        <v>34626</v>
      </c>
      <c r="G6" s="152"/>
      <c r="H6" s="153"/>
    </row>
    <row r="7" spans="1:8" x14ac:dyDescent="0.2">
      <c r="A7" s="134" t="s">
        <v>531</v>
      </c>
      <c r="B7" s="139"/>
      <c r="C7" s="140"/>
      <c r="D7" s="141">
        <v>54487</v>
      </c>
      <c r="E7" s="142"/>
      <c r="F7" s="143">
        <v>59288</v>
      </c>
      <c r="G7" s="144"/>
      <c r="H7" s="145"/>
    </row>
    <row r="8" spans="1:8" x14ac:dyDescent="0.2">
      <c r="A8" s="146"/>
      <c r="B8" s="147"/>
      <c r="C8" s="148"/>
      <c r="D8" s="149">
        <v>33215</v>
      </c>
      <c r="E8" s="150"/>
      <c r="F8" s="151">
        <v>32670</v>
      </c>
      <c r="G8" s="152"/>
      <c r="H8" s="153"/>
    </row>
    <row r="9" spans="1:8" x14ac:dyDescent="0.2">
      <c r="A9" s="134" t="s">
        <v>532</v>
      </c>
      <c r="B9" s="139"/>
      <c r="C9" s="140"/>
      <c r="D9" s="141">
        <v>52248</v>
      </c>
      <c r="E9" s="142"/>
      <c r="F9" s="143">
        <v>63490</v>
      </c>
      <c r="G9" s="144"/>
      <c r="H9" s="145"/>
    </row>
    <row r="10" spans="1:8" x14ac:dyDescent="0.2">
      <c r="A10" s="146"/>
      <c r="B10" s="147"/>
      <c r="C10" s="148"/>
      <c r="D10" s="149">
        <v>33595</v>
      </c>
      <c r="E10" s="150"/>
      <c r="F10" s="151">
        <v>35347</v>
      </c>
      <c r="G10" s="152"/>
      <c r="H10" s="153"/>
    </row>
    <row r="11" spans="1:8" x14ac:dyDescent="0.2">
      <c r="A11" s="134" t="s">
        <v>533</v>
      </c>
      <c r="B11" s="139"/>
      <c r="C11" s="140"/>
      <c r="D11" s="141">
        <v>68952</v>
      </c>
      <c r="E11" s="142"/>
      <c r="F11" s="143">
        <v>68481</v>
      </c>
      <c r="G11" s="144"/>
      <c r="H11" s="145"/>
    </row>
    <row r="12" spans="1:8" x14ac:dyDescent="0.2">
      <c r="A12" s="146"/>
      <c r="B12" s="147"/>
      <c r="C12" s="154"/>
      <c r="D12" s="149">
        <v>48566</v>
      </c>
      <c r="E12" s="150"/>
      <c r="F12" s="151">
        <v>38966</v>
      </c>
      <c r="G12" s="152"/>
      <c r="H12" s="153"/>
    </row>
    <row r="13" spans="1:8" x14ac:dyDescent="0.2">
      <c r="A13" s="134"/>
      <c r="B13" s="139"/>
      <c r="C13" s="140"/>
      <c r="D13" s="141">
        <v>55358</v>
      </c>
      <c r="E13" s="142"/>
      <c r="F13" s="143">
        <v>62501</v>
      </c>
      <c r="G13" s="155"/>
      <c r="H13" s="145"/>
    </row>
    <row r="14" spans="1:8" x14ac:dyDescent="0.2">
      <c r="A14" s="146"/>
      <c r="B14" s="147"/>
      <c r="C14" s="148"/>
      <c r="D14" s="149">
        <v>33860</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1.29</v>
      </c>
      <c r="C19" s="156">
        <f>ROUND(VALUE(SUBSTITUTE(実質収支比率等に係る経年分析!G$48,"▲","-")),2)</f>
        <v>1.52</v>
      </c>
      <c r="D19" s="156">
        <f>ROUND(VALUE(SUBSTITUTE(実質収支比率等に係る経年分析!H$48,"▲","-")),2)</f>
        <v>1.23</v>
      </c>
      <c r="E19" s="156">
        <f>ROUND(VALUE(SUBSTITUTE(実質収支比率等に係る経年分析!I$48,"▲","-")),2)</f>
        <v>1.39</v>
      </c>
      <c r="F19" s="156">
        <f>ROUND(VALUE(SUBSTITUTE(実質収支比率等に係る経年分析!J$48,"▲","-")),2)</f>
        <v>0.79</v>
      </c>
    </row>
    <row r="20" spans="1:11" x14ac:dyDescent="0.2">
      <c r="A20" s="156" t="s">
        <v>53</v>
      </c>
      <c r="B20" s="156">
        <f>ROUND(VALUE(SUBSTITUTE(実質収支比率等に係る経年分析!F$47,"▲","-")),2)</f>
        <v>2.1800000000000002</v>
      </c>
      <c r="C20" s="156">
        <f>ROUND(VALUE(SUBSTITUTE(実質収支比率等に係る経年分析!G$47,"▲","-")),2)</f>
        <v>3.01</v>
      </c>
      <c r="D20" s="156">
        <f>ROUND(VALUE(SUBSTITUTE(実質収支比率等に係る経年分析!H$47,"▲","-")),2)</f>
        <v>5.68</v>
      </c>
      <c r="E20" s="156">
        <f>ROUND(VALUE(SUBSTITUTE(実質収支比率等に係る経年分析!I$47,"▲","-")),2)</f>
        <v>3.55</v>
      </c>
      <c r="F20" s="156">
        <f>ROUND(VALUE(SUBSTITUTE(実質収支比率等に係る経年分析!J$47,"▲","-")),2)</f>
        <v>2.31</v>
      </c>
    </row>
    <row r="21" spans="1:11" x14ac:dyDescent="0.2">
      <c r="A21" s="156" t="s">
        <v>54</v>
      </c>
      <c r="B21" s="156">
        <f>IF(ISNUMBER(VALUE(SUBSTITUTE(実質収支比率等に係る経年分析!F$49,"▲","-"))),ROUND(VALUE(SUBSTITUTE(実質収支比率等に係る経年分析!F$49,"▲","-")),2),NA())</f>
        <v>-0.18</v>
      </c>
      <c r="C21" s="156">
        <f>IF(ISNUMBER(VALUE(SUBSTITUTE(実質収支比率等に係る経年分析!G$49,"▲","-"))),ROUND(VALUE(SUBSTITUTE(実質収支比率等に係る経年分析!G$49,"▲","-")),2),NA())</f>
        <v>0.59</v>
      </c>
      <c r="D21" s="156">
        <f>IF(ISNUMBER(VALUE(SUBSTITUTE(実質収支比率等に係る経年分析!H$49,"▲","-"))),ROUND(VALUE(SUBSTITUTE(実質収支比率等に係る経年分析!H$49,"▲","-")),2),NA())</f>
        <v>1.7</v>
      </c>
      <c r="E21" s="156">
        <f>IF(ISNUMBER(VALUE(SUBSTITUTE(実質収支比率等に係る経年分析!I$49,"▲","-"))),ROUND(VALUE(SUBSTITUTE(実質収支比率等に係る経年分析!I$49,"▲","-")),2),NA())</f>
        <v>-2.3199999999999998</v>
      </c>
      <c r="F21" s="156">
        <f>IF(ISNUMBER(VALUE(SUBSTITUTE(実質収支比率等に係る経年分析!J$49,"▲","-"))),ROUND(VALUE(SUBSTITUTE(実質収支比率等に係る経年分析!J$49,"▲","-")),2),NA())</f>
        <v>-2.41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0.28999999999999998</v>
      </c>
    </row>
    <row r="31" spans="1:11" x14ac:dyDescent="0.2">
      <c r="A31" s="157" t="str">
        <f>IF(連結実質赤字比率に係る赤字・黒字の構成分析!C$39="",NA(),連結実質赤字比率に係る赤字・黒字の構成分析!C$39)</f>
        <v>自動車運送事業会計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0.56999999999999995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2">
      <c r="A32" s="157" t="str">
        <f>IF(連結実質赤字比率に係る赤字・黒字の構成分析!C$38="",NA(),連結実質赤字比率に係る赤字・黒字の構成分析!C$38)</f>
        <v>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4.55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2.81</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3.11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128276</v>
      </c>
      <c r="E42" s="158"/>
      <c r="F42" s="158"/>
      <c r="G42" s="158">
        <f>'実質公債費比率（分子）の構造'!L$52</f>
        <v>135776</v>
      </c>
      <c r="H42" s="158"/>
      <c r="I42" s="158"/>
      <c r="J42" s="158">
        <f>'実質公債費比率（分子）の構造'!M$52</f>
        <v>131265</v>
      </c>
      <c r="K42" s="158"/>
      <c r="L42" s="158"/>
      <c r="M42" s="158">
        <f>'実質公債費比率（分子）の構造'!N$52</f>
        <v>126316</v>
      </c>
      <c r="N42" s="158"/>
      <c r="O42" s="158"/>
      <c r="P42" s="158">
        <f>'実質公債費比率（分子）の構造'!O$52</f>
        <v>121786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4117</v>
      </c>
      <c r="C44" s="158"/>
      <c r="D44" s="158"/>
      <c r="E44" s="158">
        <f>'実質公債費比率（分子）の構造'!L$50</f>
        <v>8115</v>
      </c>
      <c r="F44" s="158"/>
      <c r="G44" s="158"/>
      <c r="H44" s="158">
        <f>'実質公債費比率（分子）の構造'!M$50</f>
        <v>9095</v>
      </c>
      <c r="I44" s="158"/>
      <c r="J44" s="158"/>
      <c r="K44" s="158">
        <f>'実質公債費比率（分子）の構造'!N$50</f>
        <v>6327</v>
      </c>
      <c r="L44" s="158"/>
      <c r="M44" s="158"/>
      <c r="N44" s="158">
        <f>'実質公債費比率（分子）の構造'!O$50</f>
        <v>2808</v>
      </c>
      <c r="O44" s="158"/>
      <c r="P44" s="158"/>
    </row>
    <row r="45" spans="1:16" x14ac:dyDescent="0.2">
      <c r="A45" s="158" t="s">
        <v>63</v>
      </c>
      <c r="B45" s="158">
        <f>'実質公債費比率（分子）の構造'!K$49</f>
        <v>3184</v>
      </c>
      <c r="C45" s="158"/>
      <c r="D45" s="158"/>
      <c r="E45" s="158">
        <f>'実質公債費比率（分子）の構造'!L$49</f>
        <v>2838</v>
      </c>
      <c r="F45" s="158"/>
      <c r="G45" s="158"/>
      <c r="H45" s="158">
        <f>'実質公債費比率（分子）の構造'!M$49</f>
        <v>2651</v>
      </c>
      <c r="I45" s="158"/>
      <c r="J45" s="158"/>
      <c r="K45" s="158">
        <f>'実質公債費比率（分子）の構造'!N$49</f>
        <v>2594</v>
      </c>
      <c r="L45" s="158"/>
      <c r="M45" s="158"/>
      <c r="N45" s="158">
        <f>'実質公債費比率（分子）の構造'!O$49</f>
        <v>2678</v>
      </c>
      <c r="O45" s="158"/>
      <c r="P45" s="158"/>
    </row>
    <row r="46" spans="1:16" x14ac:dyDescent="0.2">
      <c r="A46" s="158" t="s">
        <v>64</v>
      </c>
      <c r="B46" s="158">
        <f>'実質公債費比率（分子）の構造'!K$48</f>
        <v>36479</v>
      </c>
      <c r="C46" s="158"/>
      <c r="D46" s="158"/>
      <c r="E46" s="158">
        <f>'実質公債費比率（分子）の構造'!L$48</f>
        <v>33992</v>
      </c>
      <c r="F46" s="158"/>
      <c r="G46" s="158"/>
      <c r="H46" s="158">
        <f>'実質公債費比率（分子）の構造'!M$48</f>
        <v>32769</v>
      </c>
      <c r="I46" s="158"/>
      <c r="J46" s="158"/>
      <c r="K46" s="158">
        <f>'実質公債費比率（分子）の構造'!N$48</f>
        <v>34396</v>
      </c>
      <c r="L46" s="158"/>
      <c r="M46" s="158"/>
      <c r="N46" s="158">
        <f>'実質公債費比率（分子）の構造'!O$48</f>
        <v>33197</v>
      </c>
      <c r="O46" s="158"/>
      <c r="P46" s="158"/>
    </row>
    <row r="47" spans="1:16" x14ac:dyDescent="0.2">
      <c r="A47" s="158" t="s">
        <v>12</v>
      </c>
      <c r="B47" s="158">
        <f>'実質公債費比率（分子）の構造'!K$47</f>
        <v>50858</v>
      </c>
      <c r="C47" s="158"/>
      <c r="D47" s="158"/>
      <c r="E47" s="158">
        <f>'実質公債費比率（分子）の構造'!L$47</f>
        <v>49255</v>
      </c>
      <c r="F47" s="158"/>
      <c r="G47" s="158"/>
      <c r="H47" s="158">
        <f>'実質公債費比率（分子）の構造'!M$47</f>
        <v>49280</v>
      </c>
      <c r="I47" s="158"/>
      <c r="J47" s="158"/>
      <c r="K47" s="158">
        <f>'実質公債費比率（分子）の構造'!N$47</f>
        <v>50117</v>
      </c>
      <c r="L47" s="158"/>
      <c r="M47" s="158"/>
      <c r="N47" s="158">
        <f>'実質公債費比率（分子）の構造'!O$47</f>
        <v>50011</v>
      </c>
      <c r="O47" s="158"/>
      <c r="P47" s="158"/>
    </row>
    <row r="48" spans="1:16" x14ac:dyDescent="0.2">
      <c r="A48" s="158" t="s">
        <v>65</v>
      </c>
      <c r="B48" s="158">
        <f>'実質公債費比率（分子）の構造'!K$46</f>
        <v>8936</v>
      </c>
      <c r="C48" s="158"/>
      <c r="D48" s="158"/>
      <c r="E48" s="158">
        <f>'実質公債費比率（分子）の構造'!L$46</f>
        <v>9059</v>
      </c>
      <c r="F48" s="158"/>
      <c r="G48" s="158"/>
      <c r="H48" s="158">
        <f>'実質公債費比率（分子）の構造'!M$46</f>
        <v>6401</v>
      </c>
      <c r="I48" s="158"/>
      <c r="J48" s="158"/>
      <c r="K48" s="158">
        <f>'実質公債費比率（分子）の構造'!N$46</f>
        <v>6436</v>
      </c>
      <c r="L48" s="158"/>
      <c r="M48" s="158"/>
      <c r="N48" s="158">
        <f>'実質公債費比率（分子）の構造'!O$46</f>
        <v>9022</v>
      </c>
      <c r="O48" s="158"/>
      <c r="P48" s="158"/>
    </row>
    <row r="49" spans="1:16" x14ac:dyDescent="0.2">
      <c r="A49" s="158" t="s">
        <v>66</v>
      </c>
      <c r="B49" s="158">
        <f>'実質公債費比率（分子）の構造'!K$45</f>
        <v>69100</v>
      </c>
      <c r="C49" s="158"/>
      <c r="D49" s="158"/>
      <c r="E49" s="158">
        <f>'実質公債費比率（分子）の構造'!L$45</f>
        <v>71895</v>
      </c>
      <c r="F49" s="158"/>
      <c r="G49" s="158"/>
      <c r="H49" s="158">
        <f>'実質公債費比率（分子）の構造'!M$45</f>
        <v>68944</v>
      </c>
      <c r="I49" s="158"/>
      <c r="J49" s="158"/>
      <c r="K49" s="158">
        <f>'実質公債費比率（分子）の構造'!N$45</f>
        <v>66793</v>
      </c>
      <c r="L49" s="158"/>
      <c r="M49" s="158"/>
      <c r="N49" s="158">
        <f>'実質公債費比率（分子）の構造'!O$45</f>
        <v>64263</v>
      </c>
      <c r="O49" s="158"/>
      <c r="P49" s="158"/>
    </row>
    <row r="50" spans="1:16" x14ac:dyDescent="0.2">
      <c r="A50" s="158" t="s">
        <v>67</v>
      </c>
      <c r="B50" s="158" t="e">
        <f>NA()</f>
        <v>#N/A</v>
      </c>
      <c r="C50" s="158">
        <f>IF(ISNUMBER('実質公債費比率（分子）の構造'!K$53),'実質公債費比率（分子）の構造'!K$53,NA())</f>
        <v>44398</v>
      </c>
      <c r="D50" s="158" t="e">
        <f>NA()</f>
        <v>#N/A</v>
      </c>
      <c r="E50" s="158" t="e">
        <f>NA()</f>
        <v>#N/A</v>
      </c>
      <c r="F50" s="158">
        <f>IF(ISNUMBER('実質公債費比率（分子）の構造'!L$53),'実質公債費比率（分子）の構造'!L$53,NA())</f>
        <v>39378</v>
      </c>
      <c r="G50" s="158" t="e">
        <f>NA()</f>
        <v>#N/A</v>
      </c>
      <c r="H50" s="158" t="e">
        <f>NA()</f>
        <v>#N/A</v>
      </c>
      <c r="I50" s="158">
        <f>IF(ISNUMBER('実質公債費比率（分子）の構造'!M$53),'実質公債費比率（分子）の構造'!M$53,NA())</f>
        <v>37875</v>
      </c>
      <c r="J50" s="158" t="e">
        <f>NA()</f>
        <v>#N/A</v>
      </c>
      <c r="K50" s="158" t="e">
        <f>NA()</f>
        <v>#N/A</v>
      </c>
      <c r="L50" s="158">
        <f>IF(ISNUMBER('実質公債費比率（分子）の構造'!N$53),'実質公債費比率（分子）の構造'!N$53,NA())</f>
        <v>40347</v>
      </c>
      <c r="M50" s="158" t="e">
        <f>NA()</f>
        <v>#N/A</v>
      </c>
      <c r="N50" s="158" t="e">
        <f>NA()</f>
        <v>#N/A</v>
      </c>
      <c r="O50" s="158">
        <f>IF(ISNUMBER('実質公債費比率（分子）の構造'!O$53),'実質公債費比率（分子）の構造'!O$53,NA())</f>
        <v>40193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863489</v>
      </c>
      <c r="E56" s="157"/>
      <c r="F56" s="157"/>
      <c r="G56" s="157">
        <f>'将来負担比率（分子）の構造'!J$52</f>
        <v>859603</v>
      </c>
      <c r="H56" s="157"/>
      <c r="I56" s="157"/>
      <c r="J56" s="157">
        <f>'将来負担比率（分子）の構造'!K$52</f>
        <v>839519</v>
      </c>
      <c r="K56" s="157"/>
      <c r="L56" s="157"/>
      <c r="M56" s="157">
        <f>'将来負担比率（分子）の構造'!L$52</f>
        <v>811152</v>
      </c>
      <c r="N56" s="157"/>
      <c r="O56" s="157"/>
      <c r="P56" s="157">
        <f>'将来負担比率（分子）の構造'!M$52</f>
        <v>790113</v>
      </c>
    </row>
    <row r="57" spans="1:16" x14ac:dyDescent="0.2">
      <c r="A57" s="157" t="s">
        <v>42</v>
      </c>
      <c r="B57" s="157"/>
      <c r="C57" s="157"/>
      <c r="D57" s="157">
        <f>'将来負担比率（分子）の構造'!I$51</f>
        <v>603656</v>
      </c>
      <c r="E57" s="157"/>
      <c r="F57" s="157"/>
      <c r="G57" s="157">
        <f>'将来負担比率（分子）の構造'!J$51</f>
        <v>605086</v>
      </c>
      <c r="H57" s="157"/>
      <c r="I57" s="157"/>
      <c r="J57" s="157">
        <f>'将来負担比率（分子）の構造'!K$51</f>
        <v>606604</v>
      </c>
      <c r="K57" s="157"/>
      <c r="L57" s="157"/>
      <c r="M57" s="157">
        <f>'将来負担比率（分子）の構造'!L$51</f>
        <v>653490</v>
      </c>
      <c r="N57" s="157"/>
      <c r="O57" s="157"/>
      <c r="P57" s="157">
        <f>'将来負担比率（分子）の構造'!M$51</f>
        <v>680097</v>
      </c>
    </row>
    <row r="58" spans="1:16" x14ac:dyDescent="0.2">
      <c r="A58" s="157" t="s">
        <v>41</v>
      </c>
      <c r="B58" s="157"/>
      <c r="C58" s="157"/>
      <c r="D58" s="157">
        <f>'将来負担比率（分子）の構造'!I$50</f>
        <v>284698</v>
      </c>
      <c r="E58" s="157"/>
      <c r="F58" s="157"/>
      <c r="G58" s="157">
        <f>'将来負担比率（分子）の構造'!J$50</f>
        <v>316208</v>
      </c>
      <c r="H58" s="157"/>
      <c r="I58" s="157"/>
      <c r="J58" s="157">
        <f>'将来負担比率（分子）の構造'!K$50</f>
        <v>372109</v>
      </c>
      <c r="K58" s="157"/>
      <c r="L58" s="157"/>
      <c r="M58" s="157">
        <f>'将来負担比率（分子）の構造'!L$50</f>
        <v>386417</v>
      </c>
      <c r="N58" s="157"/>
      <c r="O58" s="157"/>
      <c r="P58" s="157">
        <f>'将来負担比率（分子）の構造'!M$50</f>
        <v>379645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3158</v>
      </c>
      <c r="C61" s="157"/>
      <c r="D61" s="157"/>
      <c r="E61" s="157">
        <f>'将来負担比率（分子）の構造'!J$46</f>
        <v>783</v>
      </c>
      <c r="F61" s="157"/>
      <c r="G61" s="157"/>
      <c r="H61" s="157">
        <f>'将来負担比率（分子）の構造'!K$46</f>
        <v>9</v>
      </c>
      <c r="I61" s="157"/>
      <c r="J61" s="157"/>
      <c r="K61" s="157" t="str">
        <f>'将来負担比率（分子）の構造'!L$46</f>
        <v>-</v>
      </c>
      <c r="L61" s="157"/>
      <c r="M61" s="157"/>
      <c r="N61" s="157">
        <f>'将来負担比率（分子）の構造'!M$46</f>
        <v>800</v>
      </c>
      <c r="O61" s="157"/>
      <c r="P61" s="157"/>
    </row>
    <row r="62" spans="1:16" x14ac:dyDescent="0.2">
      <c r="A62" s="157" t="s">
        <v>35</v>
      </c>
      <c r="B62" s="157">
        <f>'将来負担比率（分子）の構造'!I$45</f>
        <v>180361</v>
      </c>
      <c r="C62" s="157"/>
      <c r="D62" s="157"/>
      <c r="E62" s="157">
        <f>'将来負担比率（分子）の構造'!J$45</f>
        <v>182206</v>
      </c>
      <c r="F62" s="157"/>
      <c r="G62" s="157"/>
      <c r="H62" s="157">
        <f>'将来負担比率（分子）の構造'!K$45</f>
        <v>179150</v>
      </c>
      <c r="I62" s="157"/>
      <c r="J62" s="157"/>
      <c r="K62" s="157">
        <f>'将来負担比率（分子）の構造'!L$45</f>
        <v>185680</v>
      </c>
      <c r="L62" s="157"/>
      <c r="M62" s="157"/>
      <c r="N62" s="157">
        <f>'将来負担比率（分子）の構造'!M$45</f>
        <v>185092</v>
      </c>
      <c r="O62" s="157"/>
      <c r="P62" s="157"/>
    </row>
    <row r="63" spans="1:16" x14ac:dyDescent="0.2">
      <c r="A63" s="157" t="s">
        <v>34</v>
      </c>
      <c r="B63" s="157">
        <f>'将来負担比率（分子）の構造'!I$44</f>
        <v>32000</v>
      </c>
      <c r="C63" s="157"/>
      <c r="D63" s="157"/>
      <c r="E63" s="157">
        <f>'将来負担比率（分子）の構造'!J$44</f>
        <v>33212</v>
      </c>
      <c r="F63" s="157"/>
      <c r="G63" s="157"/>
      <c r="H63" s="157">
        <f>'将来負担比率（分子）の構造'!K$44</f>
        <v>35127</v>
      </c>
      <c r="I63" s="157"/>
      <c r="J63" s="157"/>
      <c r="K63" s="157">
        <f>'将来負担比率（分子）の構造'!L$44</f>
        <v>37329</v>
      </c>
      <c r="L63" s="157"/>
      <c r="M63" s="157"/>
      <c r="N63" s="157">
        <f>'将来負担比率（分子）の構造'!M$44</f>
        <v>39454</v>
      </c>
      <c r="O63" s="157"/>
      <c r="P63" s="157"/>
    </row>
    <row r="64" spans="1:16" x14ac:dyDescent="0.2">
      <c r="A64" s="157" t="s">
        <v>33</v>
      </c>
      <c r="B64" s="157">
        <f>'将来負担比率（分子）の構造'!I$43</f>
        <v>464249</v>
      </c>
      <c r="C64" s="157"/>
      <c r="D64" s="157"/>
      <c r="E64" s="157">
        <f>'将来負担比率（分子）の構造'!J$43</f>
        <v>420988</v>
      </c>
      <c r="F64" s="157"/>
      <c r="G64" s="157"/>
      <c r="H64" s="157">
        <f>'将来負担比率（分子）の構造'!K$43</f>
        <v>412069</v>
      </c>
      <c r="I64" s="157"/>
      <c r="J64" s="157"/>
      <c r="K64" s="157">
        <f>'将来負担比率（分子）の構造'!L$43</f>
        <v>405171</v>
      </c>
      <c r="L64" s="157"/>
      <c r="M64" s="157"/>
      <c r="N64" s="157">
        <f>'将来負担比率（分子）の構造'!M$43</f>
        <v>406054</v>
      </c>
      <c r="O64" s="157"/>
      <c r="P64" s="157"/>
    </row>
    <row r="65" spans="1:16" x14ac:dyDescent="0.2">
      <c r="A65" s="157" t="s">
        <v>32</v>
      </c>
      <c r="B65" s="157">
        <f>'将来負担比率（分子）の構造'!I$42</f>
        <v>86715</v>
      </c>
      <c r="C65" s="157"/>
      <c r="D65" s="157"/>
      <c r="E65" s="157">
        <f>'将来負担比率（分子）の構造'!J$42</f>
        <v>77304</v>
      </c>
      <c r="F65" s="157"/>
      <c r="G65" s="157"/>
      <c r="H65" s="157">
        <f>'将来負担比率（分子）の構造'!K$42</f>
        <v>67537</v>
      </c>
      <c r="I65" s="157"/>
      <c r="J65" s="157"/>
      <c r="K65" s="157">
        <f>'将来負担比率（分子）の構造'!L$42</f>
        <v>63368</v>
      </c>
      <c r="L65" s="157"/>
      <c r="M65" s="157"/>
      <c r="N65" s="157">
        <f>'将来負担比率（分子）の構造'!M$42</f>
        <v>46636</v>
      </c>
      <c r="O65" s="157"/>
      <c r="P65" s="157"/>
    </row>
    <row r="66" spans="1:16" x14ac:dyDescent="0.2">
      <c r="A66" s="157" t="s">
        <v>31</v>
      </c>
      <c r="B66" s="157">
        <f>'将来負担比率（分子）の構造'!I$41</f>
        <v>1595842</v>
      </c>
      <c r="C66" s="157"/>
      <c r="D66" s="157"/>
      <c r="E66" s="157">
        <f>'将来負担比率（分子）の構造'!J$41</f>
        <v>1634674</v>
      </c>
      <c r="F66" s="157"/>
      <c r="G66" s="157"/>
      <c r="H66" s="157">
        <f>'将来負担比率（分子）の構造'!K$41</f>
        <v>1651985</v>
      </c>
      <c r="I66" s="157"/>
      <c r="J66" s="157"/>
      <c r="K66" s="157">
        <f>'将来負担比率（分子）の構造'!L$41</f>
        <v>1667606</v>
      </c>
      <c r="L66" s="157"/>
      <c r="M66" s="157"/>
      <c r="N66" s="157">
        <f>'将来負担比率（分子）の構造'!M$41</f>
        <v>1706823</v>
      </c>
      <c r="O66" s="157"/>
      <c r="P66" s="157"/>
    </row>
    <row r="67" spans="1:16" x14ac:dyDescent="0.2">
      <c r="A67" s="157" t="s">
        <v>71</v>
      </c>
      <c r="B67" s="157" t="e">
        <f>NA()</f>
        <v>#N/A</v>
      </c>
      <c r="C67" s="157">
        <f>IF(ISNUMBER('将来負担比率（分子）の構造'!I$53), IF('将来負担比率（分子）の構造'!I$53 &lt; 0, 0, '将来負担比率（分子）の構造'!I$53), NA())</f>
        <v>610481</v>
      </c>
      <c r="D67" s="157" t="e">
        <f>NA()</f>
        <v>#N/A</v>
      </c>
      <c r="E67" s="157" t="e">
        <f>NA()</f>
        <v>#N/A</v>
      </c>
      <c r="F67" s="157">
        <f>IF(ISNUMBER('将来負担比率（分子）の構造'!J$53), IF('将来負担比率（分子）の構造'!J$53 &lt; 0, 0, '将来負担比率（分子）の構造'!J$53), NA())</f>
        <v>568271</v>
      </c>
      <c r="G67" s="157" t="e">
        <f>NA()</f>
        <v>#N/A</v>
      </c>
      <c r="H67" s="157" t="e">
        <f>NA()</f>
        <v>#N/A</v>
      </c>
      <c r="I67" s="157">
        <f>IF(ISNUMBER('将来負担比率（分子）の構造'!K$53), IF('将来負担比率（分子）の構造'!K$53 &lt; 0, 0, '将来負担比率（分子）の構造'!K$53), NA())</f>
        <v>527646</v>
      </c>
      <c r="J67" s="157" t="e">
        <f>NA()</f>
        <v>#N/A</v>
      </c>
      <c r="K67" s="157" t="e">
        <f>NA()</f>
        <v>#N/A</v>
      </c>
      <c r="L67" s="157">
        <f>IF(ISNUMBER('将来負担比率（分子）の構造'!L$53), IF('将来負担比率（分子）の構造'!L$53 &lt; 0, 0, '将来負担比率（分子）の構造'!L$53), NA())</f>
        <v>508094</v>
      </c>
      <c r="M67" s="157" t="e">
        <f>NA()</f>
        <v>#N/A</v>
      </c>
      <c r="N67" s="157" t="e">
        <f>NA()</f>
        <v>#N/A</v>
      </c>
      <c r="O67" s="157">
        <f>IF(ISNUMBER('将来負担比率（分子）の構造'!M$53), IF('将来負担比率（分子）の構造'!M$53 &lt; 0, 0, '将来負担比率（分子）の構造'!M$53), NA())</f>
        <v>535004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37717</v>
      </c>
      <c r="C72" s="161">
        <f>基金残高に係る経年分析!G55</f>
        <v>24079</v>
      </c>
      <c r="D72" s="161">
        <f>基金残高に係る経年分析!H55</f>
        <v>16093</v>
      </c>
    </row>
    <row r="73" spans="1:16" x14ac:dyDescent="0.2">
      <c r="A73" s="160" t="s">
        <v>74</v>
      </c>
      <c r="B73" s="161">
        <f>基金残高に係る経年分析!F56</f>
        <v>5989</v>
      </c>
      <c r="C73" s="161">
        <f>基金残高に係る経年分析!G56</f>
        <v>8194</v>
      </c>
      <c r="D73" s="161">
        <f>基金残高に係る経年分析!H56</f>
        <v>9355</v>
      </c>
    </row>
    <row r="74" spans="1:16" x14ac:dyDescent="0.2">
      <c r="A74" s="160" t="s">
        <v>75</v>
      </c>
      <c r="B74" s="161">
        <f>基金残高に係る経年分析!F57</f>
        <v>57373</v>
      </c>
      <c r="C74" s="161">
        <f>基金残高に係る経年分析!G57</f>
        <v>65500</v>
      </c>
      <c r="D74" s="161">
        <f>基金残高に係る経年分析!H57</f>
        <v>52395</v>
      </c>
    </row>
  </sheetData>
  <sheetProtection algorithmName="SHA-512" hashValue="AsRsagh6nacJGzlo0iYXVeCyfsQPeUPJuhbLiAgTjXL0asMR3zHRPNsnHJU274j+HhHtgQ/qCz6SBU74NUqyRA==" saltValue="pwXeAwqo63DuGua5+7b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635823199</v>
      </c>
      <c r="S5" s="600"/>
      <c r="T5" s="600"/>
      <c r="U5" s="600"/>
      <c r="V5" s="600"/>
      <c r="W5" s="600"/>
      <c r="X5" s="600"/>
      <c r="Y5" s="601"/>
      <c r="Z5" s="602">
        <v>42.7</v>
      </c>
      <c r="AA5" s="602"/>
      <c r="AB5" s="602"/>
      <c r="AC5" s="602"/>
      <c r="AD5" s="603">
        <v>582621233</v>
      </c>
      <c r="AE5" s="603"/>
      <c r="AF5" s="603"/>
      <c r="AG5" s="603"/>
      <c r="AH5" s="603"/>
      <c r="AI5" s="603"/>
      <c r="AJ5" s="603"/>
      <c r="AK5" s="603"/>
      <c r="AL5" s="604">
        <v>79.7</v>
      </c>
      <c r="AM5" s="605"/>
      <c r="AN5" s="605"/>
      <c r="AO5" s="606"/>
      <c r="AP5" s="596" t="s">
        <v>216</v>
      </c>
      <c r="AQ5" s="597"/>
      <c r="AR5" s="597"/>
      <c r="AS5" s="597"/>
      <c r="AT5" s="597"/>
      <c r="AU5" s="597"/>
      <c r="AV5" s="597"/>
      <c r="AW5" s="597"/>
      <c r="AX5" s="597"/>
      <c r="AY5" s="597"/>
      <c r="AZ5" s="597"/>
      <c r="BA5" s="597"/>
      <c r="BB5" s="597"/>
      <c r="BC5" s="597"/>
      <c r="BD5" s="597"/>
      <c r="BE5" s="597"/>
      <c r="BF5" s="598"/>
      <c r="BG5" s="610">
        <v>565669276</v>
      </c>
      <c r="BH5" s="611"/>
      <c r="BI5" s="611"/>
      <c r="BJ5" s="611"/>
      <c r="BK5" s="611"/>
      <c r="BL5" s="611"/>
      <c r="BM5" s="611"/>
      <c r="BN5" s="612"/>
      <c r="BO5" s="613">
        <v>89</v>
      </c>
      <c r="BP5" s="613"/>
      <c r="BQ5" s="613"/>
      <c r="BR5" s="613"/>
      <c r="BS5" s="614">
        <v>15679687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6335854</v>
      </c>
      <c r="S6" s="611"/>
      <c r="T6" s="611"/>
      <c r="U6" s="611"/>
      <c r="V6" s="611"/>
      <c r="W6" s="611"/>
      <c r="X6" s="611"/>
      <c r="Y6" s="612"/>
      <c r="Z6" s="613">
        <v>0.4</v>
      </c>
      <c r="AA6" s="613"/>
      <c r="AB6" s="613"/>
      <c r="AC6" s="613"/>
      <c r="AD6" s="614">
        <v>6335854</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565669276</v>
      </c>
      <c r="BH6" s="611"/>
      <c r="BI6" s="611"/>
      <c r="BJ6" s="611"/>
      <c r="BK6" s="611"/>
      <c r="BL6" s="611"/>
      <c r="BM6" s="611"/>
      <c r="BN6" s="612"/>
      <c r="BO6" s="613">
        <v>89</v>
      </c>
      <c r="BP6" s="613"/>
      <c r="BQ6" s="613"/>
      <c r="BR6" s="613"/>
      <c r="BS6" s="614">
        <v>15679687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2156408</v>
      </c>
      <c r="CS6" s="611"/>
      <c r="CT6" s="611"/>
      <c r="CU6" s="611"/>
      <c r="CV6" s="611"/>
      <c r="CW6" s="611"/>
      <c r="CX6" s="611"/>
      <c r="CY6" s="612"/>
      <c r="CZ6" s="604">
        <v>0.1</v>
      </c>
      <c r="DA6" s="605"/>
      <c r="DB6" s="605"/>
      <c r="DC6" s="621"/>
      <c r="DD6" s="619" t="s">
        <v>122</v>
      </c>
      <c r="DE6" s="611"/>
      <c r="DF6" s="611"/>
      <c r="DG6" s="611"/>
      <c r="DH6" s="611"/>
      <c r="DI6" s="611"/>
      <c r="DJ6" s="611"/>
      <c r="DK6" s="611"/>
      <c r="DL6" s="611"/>
      <c r="DM6" s="611"/>
      <c r="DN6" s="611"/>
      <c r="DO6" s="611"/>
      <c r="DP6" s="612"/>
      <c r="DQ6" s="619">
        <v>2043960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268502</v>
      </c>
      <c r="S7" s="611"/>
      <c r="T7" s="611"/>
      <c r="U7" s="611"/>
      <c r="V7" s="611"/>
      <c r="W7" s="611"/>
      <c r="X7" s="611"/>
      <c r="Y7" s="612"/>
      <c r="Z7" s="613">
        <v>0</v>
      </c>
      <c r="AA7" s="613"/>
      <c r="AB7" s="613"/>
      <c r="AC7" s="613"/>
      <c r="AD7" s="614">
        <v>268502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303497985</v>
      </c>
      <c r="BH7" s="611"/>
      <c r="BI7" s="611"/>
      <c r="BJ7" s="611"/>
      <c r="BK7" s="611"/>
      <c r="BL7" s="611"/>
      <c r="BM7" s="611"/>
      <c r="BN7" s="612"/>
      <c r="BO7" s="613">
        <v>47.7</v>
      </c>
      <c r="BP7" s="613"/>
      <c r="BQ7" s="613"/>
      <c r="BR7" s="613"/>
      <c r="BS7" s="614">
        <v>15679687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79111474</v>
      </c>
      <c r="CS7" s="611"/>
      <c r="CT7" s="611"/>
      <c r="CU7" s="611"/>
      <c r="CV7" s="611"/>
      <c r="CW7" s="611"/>
      <c r="CX7" s="611"/>
      <c r="CY7" s="612"/>
      <c r="CZ7" s="613">
        <v>5.4</v>
      </c>
      <c r="DA7" s="613"/>
      <c r="DB7" s="613"/>
      <c r="DC7" s="613"/>
      <c r="DD7" s="619">
        <v>4012278</v>
      </c>
      <c r="DE7" s="611"/>
      <c r="DF7" s="611"/>
      <c r="DG7" s="611"/>
      <c r="DH7" s="611"/>
      <c r="DI7" s="611"/>
      <c r="DJ7" s="611"/>
      <c r="DK7" s="611"/>
      <c r="DL7" s="611"/>
      <c r="DM7" s="611"/>
      <c r="DN7" s="611"/>
      <c r="DO7" s="611"/>
      <c r="DP7" s="612"/>
      <c r="DQ7" s="619">
        <v>63996748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5503660</v>
      </c>
      <c r="S8" s="611"/>
      <c r="T8" s="611"/>
      <c r="U8" s="611"/>
      <c r="V8" s="611"/>
      <c r="W8" s="611"/>
      <c r="X8" s="611"/>
      <c r="Y8" s="612"/>
      <c r="Z8" s="613">
        <v>0.4</v>
      </c>
      <c r="AA8" s="613"/>
      <c r="AB8" s="613"/>
      <c r="AC8" s="613"/>
      <c r="AD8" s="614">
        <v>5503660</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3423781</v>
      </c>
      <c r="BH8" s="611"/>
      <c r="BI8" s="611"/>
      <c r="BJ8" s="611"/>
      <c r="BK8" s="611"/>
      <c r="BL8" s="611"/>
      <c r="BM8" s="611"/>
      <c r="BN8" s="612"/>
      <c r="BO8" s="613">
        <v>0.5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589854183</v>
      </c>
      <c r="CS8" s="611"/>
      <c r="CT8" s="611"/>
      <c r="CU8" s="611"/>
      <c r="CV8" s="611"/>
      <c r="CW8" s="611"/>
      <c r="CX8" s="611"/>
      <c r="CY8" s="612"/>
      <c r="CZ8" s="613">
        <v>40.200000000000003</v>
      </c>
      <c r="DA8" s="613"/>
      <c r="DB8" s="613"/>
      <c r="DC8" s="613"/>
      <c r="DD8" s="619">
        <v>9745486</v>
      </c>
      <c r="DE8" s="611"/>
      <c r="DF8" s="611"/>
      <c r="DG8" s="611"/>
      <c r="DH8" s="611"/>
      <c r="DI8" s="611"/>
      <c r="DJ8" s="611"/>
      <c r="DK8" s="611"/>
      <c r="DL8" s="611"/>
      <c r="DM8" s="611"/>
      <c r="DN8" s="611"/>
      <c r="DO8" s="611"/>
      <c r="DP8" s="612"/>
      <c r="DQ8" s="619">
        <v>299067023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7310995</v>
      </c>
      <c r="S9" s="611"/>
      <c r="T9" s="611"/>
      <c r="U9" s="611"/>
      <c r="V9" s="611"/>
      <c r="W9" s="611"/>
      <c r="X9" s="611"/>
      <c r="Y9" s="612"/>
      <c r="Z9" s="613">
        <v>0.5</v>
      </c>
      <c r="AA9" s="613"/>
      <c r="AB9" s="613"/>
      <c r="AC9" s="613"/>
      <c r="AD9" s="614">
        <v>7310995</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227918271</v>
      </c>
      <c r="BH9" s="611"/>
      <c r="BI9" s="611"/>
      <c r="BJ9" s="611"/>
      <c r="BK9" s="611"/>
      <c r="BL9" s="611"/>
      <c r="BM9" s="611"/>
      <c r="BN9" s="612"/>
      <c r="BO9" s="613">
        <v>35.799999999999997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113272509</v>
      </c>
      <c r="CS9" s="611"/>
      <c r="CT9" s="611"/>
      <c r="CU9" s="611"/>
      <c r="CV9" s="611"/>
      <c r="CW9" s="611"/>
      <c r="CX9" s="611"/>
      <c r="CY9" s="612"/>
      <c r="CZ9" s="613">
        <v>7.7</v>
      </c>
      <c r="DA9" s="613"/>
      <c r="DB9" s="613"/>
      <c r="DC9" s="613"/>
      <c r="DD9" s="619">
        <v>22873942</v>
      </c>
      <c r="DE9" s="611"/>
      <c r="DF9" s="611"/>
      <c r="DG9" s="611"/>
      <c r="DH9" s="611"/>
      <c r="DI9" s="611"/>
      <c r="DJ9" s="611"/>
      <c r="DK9" s="611"/>
      <c r="DL9" s="611"/>
      <c r="DM9" s="611"/>
      <c r="DN9" s="611"/>
      <c r="DO9" s="611"/>
      <c r="DP9" s="612"/>
      <c r="DQ9" s="619">
        <v>74776393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v>742542</v>
      </c>
      <c r="S10" s="611"/>
      <c r="T10" s="611"/>
      <c r="U10" s="611"/>
      <c r="V10" s="611"/>
      <c r="W10" s="611"/>
      <c r="X10" s="611"/>
      <c r="Y10" s="612"/>
      <c r="Z10" s="613">
        <v>0</v>
      </c>
      <c r="AA10" s="613"/>
      <c r="AB10" s="613"/>
      <c r="AC10" s="613"/>
      <c r="AD10" s="614">
        <v>742542</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13185861</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247444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218067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65245883</v>
      </c>
      <c r="S11" s="611"/>
      <c r="T11" s="611"/>
      <c r="U11" s="611"/>
      <c r="V11" s="611"/>
      <c r="W11" s="611"/>
      <c r="X11" s="611"/>
      <c r="Y11" s="612"/>
      <c r="Z11" s="615">
        <v>4.4000000000000004</v>
      </c>
      <c r="AA11" s="616"/>
      <c r="AB11" s="616"/>
      <c r="AC11" s="622"/>
      <c r="AD11" s="619">
        <v>65245883</v>
      </c>
      <c r="AE11" s="611"/>
      <c r="AF11" s="611"/>
      <c r="AG11" s="611"/>
      <c r="AH11" s="611"/>
      <c r="AI11" s="611"/>
      <c r="AJ11" s="611"/>
      <c r="AK11" s="612"/>
      <c r="AL11" s="615">
        <v>8.9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58970072</v>
      </c>
      <c r="BH11" s="611"/>
      <c r="BI11" s="611"/>
      <c r="BJ11" s="611"/>
      <c r="BK11" s="611"/>
      <c r="BL11" s="611"/>
      <c r="BM11" s="611"/>
      <c r="BN11" s="612"/>
      <c r="BO11" s="613">
        <v>9.3000000000000007</v>
      </c>
      <c r="BP11" s="613"/>
      <c r="BQ11" s="613"/>
      <c r="BR11" s="613"/>
      <c r="BS11" s="614">
        <v>15679687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1503977</v>
      </c>
      <c r="CS11" s="611"/>
      <c r="CT11" s="611"/>
      <c r="CU11" s="611"/>
      <c r="CV11" s="611"/>
      <c r="CW11" s="611"/>
      <c r="CX11" s="611"/>
      <c r="CY11" s="612"/>
      <c r="CZ11" s="613">
        <v>0.1</v>
      </c>
      <c r="DA11" s="613"/>
      <c r="DB11" s="613"/>
      <c r="DC11" s="613"/>
      <c r="DD11" s="619">
        <v>318594</v>
      </c>
      <c r="DE11" s="611"/>
      <c r="DF11" s="611"/>
      <c r="DG11" s="611"/>
      <c r="DH11" s="611"/>
      <c r="DI11" s="611"/>
      <c r="DJ11" s="611"/>
      <c r="DK11" s="611"/>
      <c r="DL11" s="611"/>
      <c r="DM11" s="611"/>
      <c r="DN11" s="611"/>
      <c r="DO11" s="611"/>
      <c r="DP11" s="612"/>
      <c r="DQ11" s="619">
        <v>1199410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81045</v>
      </c>
      <c r="S12" s="611"/>
      <c r="T12" s="611"/>
      <c r="U12" s="611"/>
      <c r="V12" s="611"/>
      <c r="W12" s="611"/>
      <c r="X12" s="611"/>
      <c r="Y12" s="612"/>
      <c r="Z12" s="613">
        <v>0</v>
      </c>
      <c r="AA12" s="613"/>
      <c r="AB12" s="613"/>
      <c r="AC12" s="613"/>
      <c r="AD12" s="614">
        <v>81045</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241748691</v>
      </c>
      <c r="BH12" s="611"/>
      <c r="BI12" s="611"/>
      <c r="BJ12" s="611"/>
      <c r="BK12" s="611"/>
      <c r="BL12" s="611"/>
      <c r="BM12" s="611"/>
      <c r="BN12" s="612"/>
      <c r="BO12" s="613">
        <v>38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76811862</v>
      </c>
      <c r="CS12" s="611"/>
      <c r="CT12" s="611"/>
      <c r="CU12" s="611"/>
      <c r="CV12" s="611"/>
      <c r="CW12" s="611"/>
      <c r="CX12" s="611"/>
      <c r="CY12" s="612"/>
      <c r="CZ12" s="613">
        <v>5.2</v>
      </c>
      <c r="DA12" s="613"/>
      <c r="DB12" s="613"/>
      <c r="DC12" s="613"/>
      <c r="DD12" s="619">
        <v>1793803</v>
      </c>
      <c r="DE12" s="611"/>
      <c r="DF12" s="611"/>
      <c r="DG12" s="611"/>
      <c r="DH12" s="611"/>
      <c r="DI12" s="611"/>
      <c r="DJ12" s="611"/>
      <c r="DK12" s="611"/>
      <c r="DL12" s="611"/>
      <c r="DM12" s="611"/>
      <c r="DN12" s="611"/>
      <c r="DO12" s="611"/>
      <c r="DP12" s="612"/>
      <c r="DQ12" s="619">
        <v>21010348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92323</v>
      </c>
      <c r="S13" s="611"/>
      <c r="T13" s="611"/>
      <c r="U13" s="611"/>
      <c r="V13" s="611"/>
      <c r="W13" s="611"/>
      <c r="X13" s="611"/>
      <c r="Y13" s="612"/>
      <c r="Z13" s="613">
        <v>0</v>
      </c>
      <c r="AA13" s="613"/>
      <c r="AB13" s="613"/>
      <c r="AC13" s="613"/>
      <c r="AD13" s="614">
        <v>92323</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240731408</v>
      </c>
      <c r="BH13" s="611"/>
      <c r="BI13" s="611"/>
      <c r="BJ13" s="611"/>
      <c r="BK13" s="611"/>
      <c r="BL13" s="611"/>
      <c r="BM13" s="611"/>
      <c r="BN13" s="612"/>
      <c r="BO13" s="613">
        <v>37.9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152121993</v>
      </c>
      <c r="CS13" s="611"/>
      <c r="CT13" s="611"/>
      <c r="CU13" s="611"/>
      <c r="CV13" s="611"/>
      <c r="CW13" s="611"/>
      <c r="CX13" s="611"/>
      <c r="CY13" s="612"/>
      <c r="CZ13" s="613">
        <v>10.4</v>
      </c>
      <c r="DA13" s="613"/>
      <c r="DB13" s="613"/>
      <c r="DC13" s="613"/>
      <c r="DD13" s="619">
        <v>62485468</v>
      </c>
      <c r="DE13" s="611"/>
      <c r="DF13" s="611"/>
      <c r="DG13" s="611"/>
      <c r="DH13" s="611"/>
      <c r="DI13" s="611"/>
      <c r="DJ13" s="611"/>
      <c r="DK13" s="611"/>
      <c r="DL13" s="611"/>
      <c r="DM13" s="611"/>
      <c r="DN13" s="611"/>
      <c r="DO13" s="611"/>
      <c r="DP13" s="612"/>
      <c r="DQ13" s="619">
        <v>77450068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13843064</v>
      </c>
      <c r="S14" s="611"/>
      <c r="T14" s="611"/>
      <c r="U14" s="611"/>
      <c r="V14" s="611"/>
      <c r="W14" s="611"/>
      <c r="X14" s="611"/>
      <c r="Y14" s="612"/>
      <c r="Z14" s="613">
        <v>0.9</v>
      </c>
      <c r="AA14" s="613"/>
      <c r="AB14" s="613"/>
      <c r="AC14" s="613"/>
      <c r="AD14" s="614">
        <v>13843064</v>
      </c>
      <c r="AE14" s="614"/>
      <c r="AF14" s="614"/>
      <c r="AG14" s="614"/>
      <c r="AH14" s="614"/>
      <c r="AI14" s="614"/>
      <c r="AJ14" s="614"/>
      <c r="AK14" s="614"/>
      <c r="AL14" s="615">
        <v>1.9</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3310212</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35655159</v>
      </c>
      <c r="CS14" s="611"/>
      <c r="CT14" s="611"/>
      <c r="CU14" s="611"/>
      <c r="CV14" s="611"/>
      <c r="CW14" s="611"/>
      <c r="CX14" s="611"/>
      <c r="CY14" s="612"/>
      <c r="CZ14" s="613">
        <v>2.4</v>
      </c>
      <c r="DA14" s="613"/>
      <c r="DB14" s="613"/>
      <c r="DC14" s="613"/>
      <c r="DD14" s="619">
        <v>7871322</v>
      </c>
      <c r="DE14" s="611"/>
      <c r="DF14" s="611"/>
      <c r="DG14" s="611"/>
      <c r="DH14" s="611"/>
      <c r="DI14" s="611"/>
      <c r="DJ14" s="611"/>
      <c r="DK14" s="611"/>
      <c r="DL14" s="611"/>
      <c r="DM14" s="611"/>
      <c r="DN14" s="611"/>
      <c r="DO14" s="611"/>
      <c r="DP14" s="612"/>
      <c r="DQ14" s="619">
        <v>26996978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2203365</v>
      </c>
      <c r="S15" s="611"/>
      <c r="T15" s="611"/>
      <c r="U15" s="611"/>
      <c r="V15" s="611"/>
      <c r="W15" s="611"/>
      <c r="X15" s="611"/>
      <c r="Y15" s="612"/>
      <c r="Z15" s="613">
        <v>0.1</v>
      </c>
      <c r="AA15" s="613"/>
      <c r="AB15" s="613"/>
      <c r="AC15" s="613"/>
      <c r="AD15" s="614">
        <v>2203365</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17112388</v>
      </c>
      <c r="BH15" s="611"/>
      <c r="BI15" s="611"/>
      <c r="BJ15" s="611"/>
      <c r="BK15" s="611"/>
      <c r="BL15" s="611"/>
      <c r="BM15" s="611"/>
      <c r="BN15" s="612"/>
      <c r="BO15" s="613">
        <v>2.7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256876763</v>
      </c>
      <c r="CS15" s="611"/>
      <c r="CT15" s="611"/>
      <c r="CU15" s="611"/>
      <c r="CV15" s="611"/>
      <c r="CW15" s="611"/>
      <c r="CX15" s="611"/>
      <c r="CY15" s="612"/>
      <c r="CZ15" s="613">
        <v>17.5</v>
      </c>
      <c r="DA15" s="613"/>
      <c r="DB15" s="613"/>
      <c r="DC15" s="613"/>
      <c r="DD15" s="619">
        <v>49694738</v>
      </c>
      <c r="DE15" s="611"/>
      <c r="DF15" s="611"/>
      <c r="DG15" s="611"/>
      <c r="DH15" s="611"/>
      <c r="DI15" s="611"/>
      <c r="DJ15" s="611"/>
      <c r="DK15" s="611"/>
      <c r="DL15" s="611"/>
      <c r="DM15" s="611"/>
      <c r="DN15" s="611"/>
      <c r="DO15" s="611"/>
      <c r="DP15" s="612"/>
      <c r="DQ15" s="619">
        <v>171517060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14070266</v>
      </c>
      <c r="S16" s="611"/>
      <c r="T16" s="611"/>
      <c r="U16" s="611"/>
      <c r="V16" s="611"/>
      <c r="W16" s="611"/>
      <c r="X16" s="611"/>
      <c r="Y16" s="612"/>
      <c r="Z16" s="613">
        <v>0.9</v>
      </c>
      <c r="AA16" s="613"/>
      <c r="AB16" s="613"/>
      <c r="AC16" s="613"/>
      <c r="AD16" s="614">
        <v>14070266</v>
      </c>
      <c r="AE16" s="614"/>
      <c r="AF16" s="614"/>
      <c r="AG16" s="614"/>
      <c r="AH16" s="614"/>
      <c r="AI16" s="614"/>
      <c r="AJ16" s="614"/>
      <c r="AK16" s="614"/>
      <c r="AL16" s="615">
        <v>1.9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16956455</v>
      </c>
      <c r="S17" s="611"/>
      <c r="T17" s="611"/>
      <c r="U17" s="611"/>
      <c r="V17" s="611"/>
      <c r="W17" s="611"/>
      <c r="X17" s="611"/>
      <c r="Y17" s="612"/>
      <c r="Z17" s="613">
        <v>1.1000000000000001</v>
      </c>
      <c r="AA17" s="613"/>
      <c r="AB17" s="613"/>
      <c r="AC17" s="613"/>
      <c r="AD17" s="614">
        <v>16956455</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132402747</v>
      </c>
      <c r="CS17" s="611"/>
      <c r="CT17" s="611"/>
      <c r="CU17" s="611"/>
      <c r="CV17" s="611"/>
      <c r="CW17" s="611"/>
      <c r="CX17" s="611"/>
      <c r="CY17" s="612"/>
      <c r="CZ17" s="613">
        <v>9</v>
      </c>
      <c r="DA17" s="613"/>
      <c r="DB17" s="613"/>
      <c r="DC17" s="613"/>
      <c r="DD17" s="619" t="s">
        <v>122</v>
      </c>
      <c r="DE17" s="611"/>
      <c r="DF17" s="611"/>
      <c r="DG17" s="611"/>
      <c r="DH17" s="611"/>
      <c r="DI17" s="611"/>
      <c r="DJ17" s="611"/>
      <c r="DK17" s="611"/>
      <c r="DL17" s="611"/>
      <c r="DM17" s="611"/>
      <c r="DN17" s="611"/>
      <c r="DO17" s="611"/>
      <c r="DP17" s="612"/>
      <c r="DQ17" s="619">
        <v>120330908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2954228</v>
      </c>
      <c r="S18" s="611"/>
      <c r="T18" s="611"/>
      <c r="U18" s="611"/>
      <c r="V18" s="611"/>
      <c r="W18" s="611"/>
      <c r="X18" s="611"/>
      <c r="Y18" s="612"/>
      <c r="Z18" s="613">
        <v>0.2</v>
      </c>
      <c r="AA18" s="613"/>
      <c r="AB18" s="613"/>
      <c r="AC18" s="613"/>
      <c r="AD18" s="614">
        <v>2954228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28236902</v>
      </c>
      <c r="CS18" s="611"/>
      <c r="CT18" s="611"/>
      <c r="CU18" s="611"/>
      <c r="CV18" s="611"/>
      <c r="CW18" s="611"/>
      <c r="CX18" s="611"/>
      <c r="CY18" s="612"/>
      <c r="CZ18" s="613">
        <v>1.9</v>
      </c>
      <c r="DA18" s="613"/>
      <c r="DB18" s="613"/>
      <c r="DC18" s="613"/>
      <c r="DD18" s="619" t="s">
        <v>122</v>
      </c>
      <c r="DE18" s="611"/>
      <c r="DF18" s="611"/>
      <c r="DG18" s="611"/>
      <c r="DH18" s="611"/>
      <c r="DI18" s="611"/>
      <c r="DJ18" s="611"/>
      <c r="DK18" s="611"/>
      <c r="DL18" s="611"/>
      <c r="DM18" s="611"/>
      <c r="DN18" s="611"/>
      <c r="DO18" s="611"/>
      <c r="DP18" s="612"/>
      <c r="DQ18" s="619">
        <v>22673960</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13867218</v>
      </c>
      <c r="S19" s="611"/>
      <c r="T19" s="611"/>
      <c r="U19" s="611"/>
      <c r="V19" s="611"/>
      <c r="W19" s="611"/>
      <c r="X19" s="611"/>
      <c r="Y19" s="612"/>
      <c r="Z19" s="613">
        <v>0.9</v>
      </c>
      <c r="AA19" s="613"/>
      <c r="AB19" s="613"/>
      <c r="AC19" s="613"/>
      <c r="AD19" s="614">
        <v>13867218</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70153923</v>
      </c>
      <c r="BH19" s="611"/>
      <c r="BI19" s="611"/>
      <c r="BJ19" s="611"/>
      <c r="BK19" s="611"/>
      <c r="BL19" s="611"/>
      <c r="BM19" s="611"/>
      <c r="BN19" s="612"/>
      <c r="BO19" s="613">
        <v>11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135009</v>
      </c>
      <c r="S20" s="611"/>
      <c r="T20" s="611"/>
      <c r="U20" s="611"/>
      <c r="V20" s="611"/>
      <c r="W20" s="611"/>
      <c r="X20" s="611"/>
      <c r="Y20" s="612"/>
      <c r="Z20" s="613">
        <v>0</v>
      </c>
      <c r="AA20" s="613"/>
      <c r="AB20" s="613"/>
      <c r="AC20" s="613"/>
      <c r="AD20" s="614">
        <v>135009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70153923</v>
      </c>
      <c r="BH20" s="611"/>
      <c r="BI20" s="611"/>
      <c r="BJ20" s="611"/>
      <c r="BK20" s="611"/>
      <c r="BL20" s="611"/>
      <c r="BM20" s="611"/>
      <c r="BN20" s="612"/>
      <c r="BO20" s="613">
        <v>11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1468251421</v>
      </c>
      <c r="CS20" s="611"/>
      <c r="CT20" s="611"/>
      <c r="CU20" s="611"/>
      <c r="CV20" s="611"/>
      <c r="CW20" s="611"/>
      <c r="CX20" s="611"/>
      <c r="CY20" s="612"/>
      <c r="CZ20" s="613">
        <v>100</v>
      </c>
      <c r="DA20" s="613"/>
      <c r="DB20" s="613"/>
      <c r="DC20" s="613"/>
      <c r="DD20" s="619">
        <v>158795631</v>
      </c>
      <c r="DE20" s="611"/>
      <c r="DF20" s="611"/>
      <c r="DG20" s="611"/>
      <c r="DH20" s="611"/>
      <c r="DI20" s="611"/>
      <c r="DJ20" s="611"/>
      <c r="DK20" s="611"/>
      <c r="DL20" s="611"/>
      <c r="DM20" s="611"/>
      <c r="DN20" s="611"/>
      <c r="DO20" s="611"/>
      <c r="DP20" s="612"/>
      <c r="DQ20" s="619">
        <v>881280923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8600805</v>
      </c>
      <c r="S21" s="611"/>
      <c r="T21" s="611"/>
      <c r="U21" s="611"/>
      <c r="V21" s="611"/>
      <c r="W21" s="611"/>
      <c r="X21" s="611"/>
      <c r="Y21" s="612"/>
      <c r="Z21" s="613">
        <v>0.6</v>
      </c>
      <c r="AA21" s="613"/>
      <c r="AB21" s="613"/>
      <c r="AC21" s="613"/>
      <c r="AD21" s="614">
        <v>7467524</v>
      </c>
      <c r="AE21" s="614"/>
      <c r="AF21" s="614"/>
      <c r="AG21" s="614"/>
      <c r="AH21" s="614"/>
      <c r="AI21" s="614"/>
      <c r="AJ21" s="614"/>
      <c r="AK21" s="614"/>
      <c r="AL21" s="615">
        <v>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7467524</v>
      </c>
      <c r="S22" s="611"/>
      <c r="T22" s="611"/>
      <c r="U22" s="611"/>
      <c r="V22" s="611"/>
      <c r="W22" s="611"/>
      <c r="X22" s="611"/>
      <c r="Y22" s="612"/>
      <c r="Z22" s="613">
        <v>0.5</v>
      </c>
      <c r="AA22" s="613"/>
      <c r="AB22" s="613"/>
      <c r="AC22" s="613"/>
      <c r="AD22" s="614">
        <v>7467524</v>
      </c>
      <c r="AE22" s="614"/>
      <c r="AF22" s="614"/>
      <c r="AG22" s="614"/>
      <c r="AH22" s="614"/>
      <c r="AI22" s="614"/>
      <c r="AJ22" s="614"/>
      <c r="AK22" s="614"/>
      <c r="AL22" s="615">
        <v>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16951957</v>
      </c>
      <c r="BH22" s="611"/>
      <c r="BI22" s="611"/>
      <c r="BJ22" s="611"/>
      <c r="BK22" s="611"/>
      <c r="BL22" s="611"/>
      <c r="BM22" s="611"/>
      <c r="BN22" s="612"/>
      <c r="BO22" s="613">
        <v>2.7</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1133281</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53201966</v>
      </c>
      <c r="BH23" s="611"/>
      <c r="BI23" s="611"/>
      <c r="BJ23" s="611"/>
      <c r="BK23" s="611"/>
      <c r="BL23" s="611"/>
      <c r="BM23" s="611"/>
      <c r="BN23" s="612"/>
      <c r="BO23" s="613">
        <v>8.4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852695637</v>
      </c>
      <c r="CS24" s="600"/>
      <c r="CT24" s="600"/>
      <c r="CU24" s="600"/>
      <c r="CV24" s="600"/>
      <c r="CW24" s="600"/>
      <c r="CX24" s="600"/>
      <c r="CY24" s="601"/>
      <c r="CZ24" s="604">
        <v>58.1</v>
      </c>
      <c r="DA24" s="605"/>
      <c r="DB24" s="605"/>
      <c r="DC24" s="621"/>
      <c r="DD24" s="645">
        <v>534479838</v>
      </c>
      <c r="DE24" s="600"/>
      <c r="DF24" s="600"/>
      <c r="DG24" s="600"/>
      <c r="DH24" s="600"/>
      <c r="DI24" s="600"/>
      <c r="DJ24" s="600"/>
      <c r="DK24" s="601"/>
      <c r="DL24" s="645">
        <v>498504168</v>
      </c>
      <c r="DM24" s="600"/>
      <c r="DN24" s="600"/>
      <c r="DO24" s="600"/>
      <c r="DP24" s="600"/>
      <c r="DQ24" s="600"/>
      <c r="DR24" s="600"/>
      <c r="DS24" s="600"/>
      <c r="DT24" s="600"/>
      <c r="DU24" s="600"/>
      <c r="DV24" s="601"/>
      <c r="DW24" s="604">
        <v>68.2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777077958</v>
      </c>
      <c r="S25" s="611"/>
      <c r="T25" s="611"/>
      <c r="U25" s="611"/>
      <c r="V25" s="611"/>
      <c r="W25" s="611"/>
      <c r="X25" s="611"/>
      <c r="Y25" s="612"/>
      <c r="Z25" s="613">
        <v>52.2</v>
      </c>
      <c r="AA25" s="613"/>
      <c r="AB25" s="613"/>
      <c r="AC25" s="613"/>
      <c r="AD25" s="614">
        <v>722742711</v>
      </c>
      <c r="AE25" s="614"/>
      <c r="AF25" s="614"/>
      <c r="AG25" s="614"/>
      <c r="AH25" s="614"/>
      <c r="AI25" s="614"/>
      <c r="AJ25" s="614"/>
      <c r="AK25" s="614"/>
      <c r="AL25" s="615">
        <v>98.8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285465576</v>
      </c>
      <c r="CS25" s="642"/>
      <c r="CT25" s="642"/>
      <c r="CU25" s="642"/>
      <c r="CV25" s="642"/>
      <c r="CW25" s="642"/>
      <c r="CX25" s="642"/>
      <c r="CY25" s="643"/>
      <c r="CZ25" s="615">
        <v>19.399999999999999</v>
      </c>
      <c r="DA25" s="640"/>
      <c r="DB25" s="640"/>
      <c r="DC25" s="644"/>
      <c r="DD25" s="619">
        <v>242699203</v>
      </c>
      <c r="DE25" s="642"/>
      <c r="DF25" s="642"/>
      <c r="DG25" s="642"/>
      <c r="DH25" s="642"/>
      <c r="DI25" s="642"/>
      <c r="DJ25" s="642"/>
      <c r="DK25" s="643"/>
      <c r="DL25" s="619">
        <v>234672920</v>
      </c>
      <c r="DM25" s="642"/>
      <c r="DN25" s="642"/>
      <c r="DO25" s="642"/>
      <c r="DP25" s="642"/>
      <c r="DQ25" s="642"/>
      <c r="DR25" s="642"/>
      <c r="DS25" s="642"/>
      <c r="DT25" s="642"/>
      <c r="DU25" s="642"/>
      <c r="DV25" s="643"/>
      <c r="DW25" s="615">
        <v>32.1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607380</v>
      </c>
      <c r="S26" s="611"/>
      <c r="T26" s="611"/>
      <c r="U26" s="611"/>
      <c r="V26" s="611"/>
      <c r="W26" s="611"/>
      <c r="X26" s="611"/>
      <c r="Y26" s="612"/>
      <c r="Z26" s="613">
        <v>0</v>
      </c>
      <c r="AA26" s="613"/>
      <c r="AB26" s="613"/>
      <c r="AC26" s="613"/>
      <c r="AD26" s="614">
        <v>607380</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198811234</v>
      </c>
      <c r="CS26" s="611"/>
      <c r="CT26" s="611"/>
      <c r="CU26" s="611"/>
      <c r="CV26" s="611"/>
      <c r="CW26" s="611"/>
      <c r="CX26" s="611"/>
      <c r="CY26" s="612"/>
      <c r="CZ26" s="615">
        <v>13.5</v>
      </c>
      <c r="DA26" s="640"/>
      <c r="DB26" s="640"/>
      <c r="DC26" s="644"/>
      <c r="DD26" s="619">
        <v>174738807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6737750</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635823199</v>
      </c>
      <c r="BH27" s="611"/>
      <c r="BI27" s="611"/>
      <c r="BJ27" s="611"/>
      <c r="BK27" s="611"/>
      <c r="BL27" s="611"/>
      <c r="BM27" s="611"/>
      <c r="BN27" s="612"/>
      <c r="BO27" s="613">
        <v>100</v>
      </c>
      <c r="BP27" s="613"/>
      <c r="BQ27" s="613"/>
      <c r="BR27" s="613"/>
      <c r="BS27" s="614">
        <v>15679687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435217778</v>
      </c>
      <c r="CS27" s="642"/>
      <c r="CT27" s="642"/>
      <c r="CU27" s="642"/>
      <c r="CV27" s="642"/>
      <c r="CW27" s="642"/>
      <c r="CX27" s="642"/>
      <c r="CY27" s="643"/>
      <c r="CZ27" s="615">
        <v>29.6</v>
      </c>
      <c r="DA27" s="640"/>
      <c r="DB27" s="640"/>
      <c r="DC27" s="644"/>
      <c r="DD27" s="619">
        <v>171840191</v>
      </c>
      <c r="DE27" s="642"/>
      <c r="DF27" s="642"/>
      <c r="DG27" s="642"/>
      <c r="DH27" s="642"/>
      <c r="DI27" s="642"/>
      <c r="DJ27" s="642"/>
      <c r="DK27" s="643"/>
      <c r="DL27" s="619">
        <v>143890804</v>
      </c>
      <c r="DM27" s="642"/>
      <c r="DN27" s="642"/>
      <c r="DO27" s="642"/>
      <c r="DP27" s="642"/>
      <c r="DQ27" s="642"/>
      <c r="DR27" s="642"/>
      <c r="DS27" s="642"/>
      <c r="DT27" s="642"/>
      <c r="DU27" s="642"/>
      <c r="DV27" s="643"/>
      <c r="DW27" s="615">
        <v>19.7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31338494</v>
      </c>
      <c r="S28" s="611"/>
      <c r="T28" s="611"/>
      <c r="U28" s="611"/>
      <c r="V28" s="611"/>
      <c r="W28" s="611"/>
      <c r="X28" s="611"/>
      <c r="Y28" s="612"/>
      <c r="Z28" s="613">
        <v>2.1</v>
      </c>
      <c r="AA28" s="613"/>
      <c r="AB28" s="613"/>
      <c r="AC28" s="613"/>
      <c r="AD28" s="614">
        <v>5527180</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132012283</v>
      </c>
      <c r="CS28" s="611"/>
      <c r="CT28" s="611"/>
      <c r="CU28" s="611"/>
      <c r="CV28" s="611"/>
      <c r="CW28" s="611"/>
      <c r="CX28" s="611"/>
      <c r="CY28" s="612"/>
      <c r="CZ28" s="615">
        <v>9</v>
      </c>
      <c r="DA28" s="640"/>
      <c r="DB28" s="640"/>
      <c r="DC28" s="644"/>
      <c r="DD28" s="619">
        <v>119940444</v>
      </c>
      <c r="DE28" s="611"/>
      <c r="DF28" s="611"/>
      <c r="DG28" s="611"/>
      <c r="DH28" s="611"/>
      <c r="DI28" s="611"/>
      <c r="DJ28" s="611"/>
      <c r="DK28" s="612"/>
      <c r="DL28" s="619">
        <v>119940444</v>
      </c>
      <c r="DM28" s="611"/>
      <c r="DN28" s="611"/>
      <c r="DO28" s="611"/>
      <c r="DP28" s="611"/>
      <c r="DQ28" s="611"/>
      <c r="DR28" s="611"/>
      <c r="DS28" s="611"/>
      <c r="DT28" s="611"/>
      <c r="DU28" s="611"/>
      <c r="DV28" s="612"/>
      <c r="DW28" s="615">
        <v>16.399999999999999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5659826</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132007103</v>
      </c>
      <c r="CS29" s="642"/>
      <c r="CT29" s="642"/>
      <c r="CU29" s="642"/>
      <c r="CV29" s="642"/>
      <c r="CW29" s="642"/>
      <c r="CX29" s="642"/>
      <c r="CY29" s="643"/>
      <c r="CZ29" s="615">
        <v>9</v>
      </c>
      <c r="DA29" s="640"/>
      <c r="DB29" s="640"/>
      <c r="DC29" s="644"/>
      <c r="DD29" s="619">
        <v>119935264</v>
      </c>
      <c r="DE29" s="642"/>
      <c r="DF29" s="642"/>
      <c r="DG29" s="642"/>
      <c r="DH29" s="642"/>
      <c r="DI29" s="642"/>
      <c r="DJ29" s="642"/>
      <c r="DK29" s="643"/>
      <c r="DL29" s="619">
        <v>119935264</v>
      </c>
      <c r="DM29" s="642"/>
      <c r="DN29" s="642"/>
      <c r="DO29" s="642"/>
      <c r="DP29" s="642"/>
      <c r="DQ29" s="642"/>
      <c r="DR29" s="642"/>
      <c r="DS29" s="642"/>
      <c r="DT29" s="642"/>
      <c r="DU29" s="642"/>
      <c r="DV29" s="643"/>
      <c r="DW29" s="615">
        <v>16.399999999999999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284322829</v>
      </c>
      <c r="S30" s="611"/>
      <c r="T30" s="611"/>
      <c r="U30" s="611"/>
      <c r="V30" s="611"/>
      <c r="W30" s="611"/>
      <c r="X30" s="611"/>
      <c r="Y30" s="612"/>
      <c r="Z30" s="613">
        <v>19.100000000000001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118161994</v>
      </c>
      <c r="CS30" s="611"/>
      <c r="CT30" s="611"/>
      <c r="CU30" s="611"/>
      <c r="CV30" s="611"/>
      <c r="CW30" s="611"/>
      <c r="CX30" s="611"/>
      <c r="CY30" s="612"/>
      <c r="CZ30" s="615">
        <v>8</v>
      </c>
      <c r="DA30" s="640"/>
      <c r="DB30" s="640"/>
      <c r="DC30" s="644"/>
      <c r="DD30" s="619">
        <v>106961771</v>
      </c>
      <c r="DE30" s="611"/>
      <c r="DF30" s="611"/>
      <c r="DG30" s="611"/>
      <c r="DH30" s="611"/>
      <c r="DI30" s="611"/>
      <c r="DJ30" s="611"/>
      <c r="DK30" s="612"/>
      <c r="DL30" s="619">
        <v>106961771</v>
      </c>
      <c r="DM30" s="611"/>
      <c r="DN30" s="611"/>
      <c r="DO30" s="611"/>
      <c r="DP30" s="611"/>
      <c r="DQ30" s="611"/>
      <c r="DR30" s="611"/>
      <c r="DS30" s="611"/>
      <c r="DT30" s="611"/>
      <c r="DU30" s="611"/>
      <c r="DV30" s="612"/>
      <c r="DW30" s="615">
        <v>14.6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6201</v>
      </c>
      <c r="S31" s="611"/>
      <c r="T31" s="611"/>
      <c r="U31" s="611"/>
      <c r="V31" s="611"/>
      <c r="W31" s="611"/>
      <c r="X31" s="611"/>
      <c r="Y31" s="612"/>
      <c r="Z31" s="613">
        <v>0</v>
      </c>
      <c r="AA31" s="613"/>
      <c r="AB31" s="613"/>
      <c r="AC31" s="613"/>
      <c r="AD31" s="614">
        <v>6201</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99.5</v>
      </c>
      <c r="BN31" s="654"/>
      <c r="BO31" s="654"/>
      <c r="BP31" s="654"/>
      <c r="BQ31" s="655"/>
      <c r="BR31" s="666">
        <v>99.7</v>
      </c>
      <c r="BS31" s="654"/>
      <c r="BT31" s="654"/>
      <c r="BU31" s="654"/>
      <c r="BV31" s="654"/>
      <c r="BW31" s="654"/>
      <c r="BX31" s="605">
        <v>99.4</v>
      </c>
      <c r="BY31" s="654"/>
      <c r="BZ31" s="654"/>
      <c r="CA31" s="654"/>
      <c r="CB31" s="655"/>
      <c r="CD31" s="648"/>
      <c r="CE31" s="649"/>
      <c r="CF31" s="607" t="s">
        <v>300</v>
      </c>
      <c r="CG31" s="608"/>
      <c r="CH31" s="608"/>
      <c r="CI31" s="608"/>
      <c r="CJ31" s="608"/>
      <c r="CK31" s="608"/>
      <c r="CL31" s="608"/>
      <c r="CM31" s="608"/>
      <c r="CN31" s="608"/>
      <c r="CO31" s="608"/>
      <c r="CP31" s="608"/>
      <c r="CQ31" s="609"/>
      <c r="CR31" s="610">
        <v>13845109</v>
      </c>
      <c r="CS31" s="642"/>
      <c r="CT31" s="642"/>
      <c r="CU31" s="642"/>
      <c r="CV31" s="642"/>
      <c r="CW31" s="642"/>
      <c r="CX31" s="642"/>
      <c r="CY31" s="643"/>
      <c r="CZ31" s="615">
        <v>0.9</v>
      </c>
      <c r="DA31" s="640"/>
      <c r="DB31" s="640"/>
      <c r="DC31" s="644"/>
      <c r="DD31" s="619">
        <v>12973493</v>
      </c>
      <c r="DE31" s="642"/>
      <c r="DF31" s="642"/>
      <c r="DG31" s="642"/>
      <c r="DH31" s="642"/>
      <c r="DI31" s="642"/>
      <c r="DJ31" s="642"/>
      <c r="DK31" s="643"/>
      <c r="DL31" s="619">
        <v>12973493</v>
      </c>
      <c r="DM31" s="642"/>
      <c r="DN31" s="642"/>
      <c r="DO31" s="642"/>
      <c r="DP31" s="642"/>
      <c r="DQ31" s="642"/>
      <c r="DR31" s="642"/>
      <c r="DS31" s="642"/>
      <c r="DT31" s="642"/>
      <c r="DU31" s="642"/>
      <c r="DV31" s="643"/>
      <c r="DW31" s="615">
        <v>1.8</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77491210</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99.1</v>
      </c>
      <c r="BN32" s="642"/>
      <c r="BO32" s="642"/>
      <c r="BP32" s="642"/>
      <c r="BQ32" s="665"/>
      <c r="BR32" s="667">
        <v>99.5</v>
      </c>
      <c r="BS32" s="642"/>
      <c r="BT32" s="642"/>
      <c r="BU32" s="642"/>
      <c r="BV32" s="642"/>
      <c r="BW32" s="642"/>
      <c r="BX32" s="616">
        <v>98.9</v>
      </c>
      <c r="BY32" s="642"/>
      <c r="BZ32" s="642"/>
      <c r="CA32" s="642"/>
      <c r="CB32" s="665"/>
      <c r="CD32" s="650"/>
      <c r="CE32" s="651"/>
      <c r="CF32" s="607" t="s">
        <v>304</v>
      </c>
      <c r="CG32" s="608"/>
      <c r="CH32" s="608"/>
      <c r="CI32" s="608"/>
      <c r="CJ32" s="608"/>
      <c r="CK32" s="608"/>
      <c r="CL32" s="608"/>
      <c r="CM32" s="608"/>
      <c r="CN32" s="608"/>
      <c r="CO32" s="608"/>
      <c r="CP32" s="608"/>
      <c r="CQ32" s="609"/>
      <c r="CR32" s="610">
        <v>5180</v>
      </c>
      <c r="CS32" s="611"/>
      <c r="CT32" s="611"/>
      <c r="CU32" s="611"/>
      <c r="CV32" s="611"/>
      <c r="CW32" s="611"/>
      <c r="CX32" s="611"/>
      <c r="CY32" s="612"/>
      <c r="CZ32" s="615">
        <v>0</v>
      </c>
      <c r="DA32" s="640"/>
      <c r="DB32" s="640"/>
      <c r="DC32" s="644"/>
      <c r="DD32" s="619">
        <v>5180</v>
      </c>
      <c r="DE32" s="611"/>
      <c r="DF32" s="611"/>
      <c r="DG32" s="611"/>
      <c r="DH32" s="611"/>
      <c r="DI32" s="611"/>
      <c r="DJ32" s="611"/>
      <c r="DK32" s="612"/>
      <c r="DL32" s="619">
        <v>5180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6107392</v>
      </c>
      <c r="S33" s="611"/>
      <c r="T33" s="611"/>
      <c r="U33" s="611"/>
      <c r="V33" s="611"/>
      <c r="W33" s="611"/>
      <c r="X33" s="611"/>
      <c r="Y33" s="612"/>
      <c r="Z33" s="613">
        <v>0.4</v>
      </c>
      <c r="AA33" s="613"/>
      <c r="AB33" s="613"/>
      <c r="AC33" s="613"/>
      <c r="AD33" s="614">
        <v>1677514</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99.9</v>
      </c>
      <c r="BH33" s="669"/>
      <c r="BI33" s="669"/>
      <c r="BJ33" s="669"/>
      <c r="BK33" s="669"/>
      <c r="BL33" s="669"/>
      <c r="BM33" s="670">
        <v>99.8</v>
      </c>
      <c r="BN33" s="669"/>
      <c r="BO33" s="669"/>
      <c r="BP33" s="669"/>
      <c r="BQ33" s="671"/>
      <c r="BR33" s="668">
        <v>99.9</v>
      </c>
      <c r="BS33" s="669"/>
      <c r="BT33" s="669"/>
      <c r="BU33" s="669"/>
      <c r="BV33" s="669"/>
      <c r="BW33" s="669"/>
      <c r="BX33" s="670">
        <v>99.8</v>
      </c>
      <c r="BY33" s="669"/>
      <c r="BZ33" s="669"/>
      <c r="CA33" s="669"/>
      <c r="CB33" s="671"/>
      <c r="CD33" s="607" t="s">
        <v>307</v>
      </c>
      <c r="CE33" s="608"/>
      <c r="CF33" s="608"/>
      <c r="CG33" s="608"/>
      <c r="CH33" s="608"/>
      <c r="CI33" s="608"/>
      <c r="CJ33" s="608"/>
      <c r="CK33" s="608"/>
      <c r="CL33" s="608"/>
      <c r="CM33" s="608"/>
      <c r="CN33" s="608"/>
      <c r="CO33" s="608"/>
      <c r="CP33" s="608"/>
      <c r="CQ33" s="609"/>
      <c r="CR33" s="610">
        <v>456760153</v>
      </c>
      <c r="CS33" s="642"/>
      <c r="CT33" s="642"/>
      <c r="CU33" s="642"/>
      <c r="CV33" s="642"/>
      <c r="CW33" s="642"/>
      <c r="CX33" s="642"/>
      <c r="CY33" s="643"/>
      <c r="CZ33" s="615">
        <v>31.1</v>
      </c>
      <c r="DA33" s="640"/>
      <c r="DB33" s="640"/>
      <c r="DC33" s="644"/>
      <c r="DD33" s="619">
        <v>326143419</v>
      </c>
      <c r="DE33" s="642"/>
      <c r="DF33" s="642"/>
      <c r="DG33" s="642"/>
      <c r="DH33" s="642"/>
      <c r="DI33" s="642"/>
      <c r="DJ33" s="642"/>
      <c r="DK33" s="643"/>
      <c r="DL33" s="619">
        <v>241687217</v>
      </c>
      <c r="DM33" s="642"/>
      <c r="DN33" s="642"/>
      <c r="DO33" s="642"/>
      <c r="DP33" s="642"/>
      <c r="DQ33" s="642"/>
      <c r="DR33" s="642"/>
      <c r="DS33" s="642"/>
      <c r="DT33" s="642"/>
      <c r="DU33" s="642"/>
      <c r="DV33" s="643"/>
      <c r="DW33" s="615">
        <v>33.1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14166208</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145809028</v>
      </c>
      <c r="CS34" s="611"/>
      <c r="CT34" s="611"/>
      <c r="CU34" s="611"/>
      <c r="CV34" s="611"/>
      <c r="CW34" s="611"/>
      <c r="CX34" s="611"/>
      <c r="CY34" s="612"/>
      <c r="CZ34" s="615">
        <v>9.9</v>
      </c>
      <c r="DA34" s="640"/>
      <c r="DB34" s="640"/>
      <c r="DC34" s="644"/>
      <c r="DD34" s="619">
        <v>116371552</v>
      </c>
      <c r="DE34" s="611"/>
      <c r="DF34" s="611"/>
      <c r="DG34" s="611"/>
      <c r="DH34" s="611"/>
      <c r="DI34" s="611"/>
      <c r="DJ34" s="611"/>
      <c r="DK34" s="612"/>
      <c r="DL34" s="619">
        <v>85881284</v>
      </c>
      <c r="DM34" s="611"/>
      <c r="DN34" s="611"/>
      <c r="DO34" s="611"/>
      <c r="DP34" s="611"/>
      <c r="DQ34" s="611"/>
      <c r="DR34" s="611"/>
      <c r="DS34" s="611"/>
      <c r="DT34" s="611"/>
      <c r="DU34" s="611"/>
      <c r="DV34" s="612"/>
      <c r="DW34" s="615">
        <v>11.7</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30929214</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28859012</v>
      </c>
      <c r="CS35" s="642"/>
      <c r="CT35" s="642"/>
      <c r="CU35" s="642"/>
      <c r="CV35" s="642"/>
      <c r="CW35" s="642"/>
      <c r="CX35" s="642"/>
      <c r="CY35" s="643"/>
      <c r="CZ35" s="615">
        <v>2</v>
      </c>
      <c r="DA35" s="640"/>
      <c r="DB35" s="640"/>
      <c r="DC35" s="644"/>
      <c r="DD35" s="619">
        <v>17270648</v>
      </c>
      <c r="DE35" s="642"/>
      <c r="DF35" s="642"/>
      <c r="DG35" s="642"/>
      <c r="DH35" s="642"/>
      <c r="DI35" s="642"/>
      <c r="DJ35" s="642"/>
      <c r="DK35" s="643"/>
      <c r="DL35" s="619">
        <v>17270648</v>
      </c>
      <c r="DM35" s="642"/>
      <c r="DN35" s="642"/>
      <c r="DO35" s="642"/>
      <c r="DP35" s="642"/>
      <c r="DQ35" s="642"/>
      <c r="DR35" s="642"/>
      <c r="DS35" s="642"/>
      <c r="DT35" s="642"/>
      <c r="DU35" s="642"/>
      <c r="DV35" s="643"/>
      <c r="DW35" s="615">
        <v>2.4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12837500</v>
      </c>
      <c r="S36" s="611"/>
      <c r="T36" s="611"/>
      <c r="U36" s="611"/>
      <c r="V36" s="611"/>
      <c r="W36" s="611"/>
      <c r="X36" s="611"/>
      <c r="Y36" s="612"/>
      <c r="Z36" s="613">
        <v>0.9</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157633999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428585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117641012</v>
      </c>
      <c r="CS36" s="611"/>
      <c r="CT36" s="611"/>
      <c r="CU36" s="611"/>
      <c r="CV36" s="611"/>
      <c r="CW36" s="611"/>
      <c r="CX36" s="611"/>
      <c r="CY36" s="612"/>
      <c r="CZ36" s="615">
        <v>8</v>
      </c>
      <c r="DA36" s="640"/>
      <c r="DB36" s="640"/>
      <c r="DC36" s="644"/>
      <c r="DD36" s="619">
        <v>111545498</v>
      </c>
      <c r="DE36" s="611"/>
      <c r="DF36" s="611"/>
      <c r="DG36" s="611"/>
      <c r="DH36" s="611"/>
      <c r="DI36" s="611"/>
      <c r="DJ36" s="611"/>
      <c r="DK36" s="612"/>
      <c r="DL36" s="619">
        <v>68585803</v>
      </c>
      <c r="DM36" s="611"/>
      <c r="DN36" s="611"/>
      <c r="DO36" s="611"/>
      <c r="DP36" s="611"/>
      <c r="DQ36" s="611"/>
      <c r="DR36" s="611"/>
      <c r="DS36" s="611"/>
      <c r="DT36" s="611"/>
      <c r="DU36" s="611"/>
      <c r="DV36" s="612"/>
      <c r="DW36" s="615">
        <v>9.4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95565213</v>
      </c>
      <c r="S37" s="611"/>
      <c r="T37" s="611"/>
      <c r="U37" s="611"/>
      <c r="V37" s="611"/>
      <c r="W37" s="611"/>
      <c r="X37" s="611"/>
      <c r="Y37" s="612"/>
      <c r="Z37" s="613">
        <v>6.4</v>
      </c>
      <c r="AA37" s="613"/>
      <c r="AB37" s="613"/>
      <c r="AC37" s="613"/>
      <c r="AD37" s="614">
        <v>663017</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34825689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-3923672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3854162</v>
      </c>
      <c r="CS37" s="642"/>
      <c r="CT37" s="642"/>
      <c r="CU37" s="642"/>
      <c r="CV37" s="642"/>
      <c r="CW37" s="642"/>
      <c r="CX37" s="642"/>
      <c r="CY37" s="643"/>
      <c r="CZ37" s="615">
        <v>0.3</v>
      </c>
      <c r="DA37" s="640"/>
      <c r="DB37" s="640"/>
      <c r="DC37" s="644"/>
      <c r="DD37" s="619">
        <v>3854162</v>
      </c>
      <c r="DE37" s="642"/>
      <c r="DF37" s="642"/>
      <c r="DG37" s="642"/>
      <c r="DH37" s="642"/>
      <c r="DI37" s="642"/>
      <c r="DJ37" s="642"/>
      <c r="DK37" s="643"/>
      <c r="DL37" s="619">
        <v>3126039</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146042000</v>
      </c>
      <c r="S38" s="611"/>
      <c r="T38" s="611"/>
      <c r="U38" s="611"/>
      <c r="V38" s="611"/>
      <c r="W38" s="611"/>
      <c r="X38" s="611"/>
      <c r="Y38" s="612"/>
      <c r="Z38" s="613">
        <v>9.8000000000000007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28236902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275576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93976580</v>
      </c>
      <c r="CS38" s="611"/>
      <c r="CT38" s="611"/>
      <c r="CU38" s="611"/>
      <c r="CV38" s="611"/>
      <c r="CW38" s="611"/>
      <c r="CX38" s="611"/>
      <c r="CY38" s="612"/>
      <c r="CZ38" s="615">
        <v>6.4</v>
      </c>
      <c r="DA38" s="640"/>
      <c r="DB38" s="640"/>
      <c r="DC38" s="644"/>
      <c r="DD38" s="619">
        <v>77356639</v>
      </c>
      <c r="DE38" s="611"/>
      <c r="DF38" s="611"/>
      <c r="DG38" s="611"/>
      <c r="DH38" s="611"/>
      <c r="DI38" s="611"/>
      <c r="DJ38" s="611"/>
      <c r="DK38" s="612"/>
      <c r="DL38" s="619">
        <v>69915653</v>
      </c>
      <c r="DM38" s="611"/>
      <c r="DN38" s="611"/>
      <c r="DO38" s="611"/>
      <c r="DP38" s="611"/>
      <c r="DQ38" s="611"/>
      <c r="DR38" s="611"/>
      <c r="DS38" s="611"/>
      <c r="DT38" s="611"/>
      <c r="DU38" s="611"/>
      <c r="DV38" s="612"/>
      <c r="DW38" s="615">
        <v>9.6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1769529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379536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4450888</v>
      </c>
      <c r="CS39" s="642"/>
      <c r="CT39" s="642"/>
      <c r="CU39" s="642"/>
      <c r="CV39" s="642"/>
      <c r="CW39" s="642"/>
      <c r="CX39" s="642"/>
      <c r="CY39" s="643"/>
      <c r="CZ39" s="615">
        <v>0.3</v>
      </c>
      <c r="DA39" s="640"/>
      <c r="DB39" s="640"/>
      <c r="DC39" s="644"/>
      <c r="DD39" s="619">
        <v>2302583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742744</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122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66023633</v>
      </c>
      <c r="CS40" s="611"/>
      <c r="CT40" s="611"/>
      <c r="CU40" s="611"/>
      <c r="CV40" s="611"/>
      <c r="CW40" s="611"/>
      <c r="CX40" s="611"/>
      <c r="CY40" s="612"/>
      <c r="CZ40" s="615">
        <v>4.5</v>
      </c>
      <c r="DA40" s="640"/>
      <c r="DB40" s="640"/>
      <c r="DC40" s="644"/>
      <c r="DD40" s="619">
        <v>1296499</v>
      </c>
      <c r="DE40" s="611"/>
      <c r="DF40" s="611"/>
      <c r="DG40" s="611"/>
      <c r="DH40" s="611"/>
      <c r="DI40" s="611"/>
      <c r="DJ40" s="611"/>
      <c r="DK40" s="612"/>
      <c r="DL40" s="619">
        <v>33829</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1488889175</v>
      </c>
      <c r="S41" s="683"/>
      <c r="T41" s="683"/>
      <c r="U41" s="683"/>
      <c r="V41" s="683"/>
      <c r="W41" s="683"/>
      <c r="X41" s="683"/>
      <c r="Y41" s="687"/>
      <c r="Z41" s="688">
        <v>100</v>
      </c>
      <c r="AA41" s="688"/>
      <c r="AB41" s="688"/>
      <c r="AC41" s="688"/>
      <c r="AD41" s="689">
        <v>731224003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23320000</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68739135</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341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158795631</v>
      </c>
      <c r="CS42" s="642"/>
      <c r="CT42" s="642"/>
      <c r="CU42" s="642"/>
      <c r="CV42" s="642"/>
      <c r="CW42" s="642"/>
      <c r="CX42" s="642"/>
      <c r="CY42" s="643"/>
      <c r="CZ42" s="615">
        <v>10.8</v>
      </c>
      <c r="DA42" s="640"/>
      <c r="DB42" s="640"/>
      <c r="DC42" s="644"/>
      <c r="DD42" s="619">
        <v>20657666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3240854</v>
      </c>
      <c r="CS43" s="642"/>
      <c r="CT43" s="642"/>
      <c r="CU43" s="642"/>
      <c r="CV43" s="642"/>
      <c r="CW43" s="642"/>
      <c r="CX43" s="642"/>
      <c r="CY43" s="643"/>
      <c r="CZ43" s="615">
        <v>0.2</v>
      </c>
      <c r="DA43" s="640"/>
      <c r="DB43" s="640"/>
      <c r="DC43" s="644"/>
      <c r="DD43" s="619">
        <v>2451304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158795631</v>
      </c>
      <c r="CS44" s="611"/>
      <c r="CT44" s="611"/>
      <c r="CU44" s="611"/>
      <c r="CV44" s="611"/>
      <c r="CW44" s="611"/>
      <c r="CX44" s="611"/>
      <c r="CY44" s="612"/>
      <c r="CZ44" s="615">
        <v>10.8</v>
      </c>
      <c r="DA44" s="616"/>
      <c r="DB44" s="616"/>
      <c r="DC44" s="622"/>
      <c r="DD44" s="619">
        <v>20657666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44549747</v>
      </c>
      <c r="CS45" s="642"/>
      <c r="CT45" s="642"/>
      <c r="CU45" s="642"/>
      <c r="CV45" s="642"/>
      <c r="CW45" s="642"/>
      <c r="CX45" s="642"/>
      <c r="CY45" s="643"/>
      <c r="CZ45" s="615">
        <v>3</v>
      </c>
      <c r="DA45" s="640"/>
      <c r="DB45" s="640"/>
      <c r="DC45" s="644"/>
      <c r="DD45" s="619">
        <v>1551324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111847151</v>
      </c>
      <c r="CS46" s="611"/>
      <c r="CT46" s="611"/>
      <c r="CU46" s="611"/>
      <c r="CV46" s="611"/>
      <c r="CW46" s="611"/>
      <c r="CX46" s="611"/>
      <c r="CY46" s="612"/>
      <c r="CZ46" s="615">
        <v>7.6</v>
      </c>
      <c r="DA46" s="616"/>
      <c r="DB46" s="616"/>
      <c r="DC46" s="622"/>
      <c r="DD46" s="619">
        <v>18879609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1468251421</v>
      </c>
      <c r="CS49" s="669"/>
      <c r="CT49" s="669"/>
      <c r="CU49" s="669"/>
      <c r="CV49" s="669"/>
      <c r="CW49" s="669"/>
      <c r="CX49" s="669"/>
      <c r="CY49" s="698"/>
      <c r="CZ49" s="690">
        <v>100</v>
      </c>
      <c r="DA49" s="699"/>
      <c r="DB49" s="699"/>
      <c r="DC49" s="700"/>
      <c r="DD49" s="701">
        <v>881280923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zUkdOOHlDPRUTj0LZcxLe33m9B/P2UWCbAEIwTmj59cWkvxoz2Wahxq3+Ztifki+9dfnRvzIphgxJAZCQ1mbw==" saltValue="/6K57ifXGnCcSD57mWlu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1505378</v>
      </c>
      <c r="R7" s="740"/>
      <c r="S7" s="740"/>
      <c r="T7" s="740"/>
      <c r="U7" s="740"/>
      <c r="V7" s="740">
        <v>1486265</v>
      </c>
      <c r="W7" s="740"/>
      <c r="X7" s="740"/>
      <c r="Y7" s="740"/>
      <c r="Z7" s="740"/>
      <c r="AA7" s="740">
        <v>19113</v>
      </c>
      <c r="AB7" s="740"/>
      <c r="AC7" s="740"/>
      <c r="AD7" s="740"/>
      <c r="AE7" s="741"/>
      <c r="AF7" s="742">
        <v>5851</v>
      </c>
      <c r="AG7" s="743"/>
      <c r="AH7" s="743"/>
      <c r="AI7" s="743"/>
      <c r="AJ7" s="744"/>
      <c r="AK7" s="745">
        <v>20076</v>
      </c>
      <c r="AL7" s="746"/>
      <c r="AM7" s="746"/>
      <c r="AN7" s="746"/>
      <c r="AO7" s="746"/>
      <c r="AP7" s="746">
        <v>1689504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575</v>
      </c>
      <c r="BT7" s="734"/>
      <c r="BU7" s="734"/>
      <c r="BV7" s="734"/>
      <c r="BW7" s="734"/>
      <c r="BX7" s="734"/>
      <c r="BY7" s="734"/>
      <c r="BZ7" s="734"/>
      <c r="CA7" s="734"/>
      <c r="CB7" s="734"/>
      <c r="CC7" s="734"/>
      <c r="CD7" s="734"/>
      <c r="CE7" s="734"/>
      <c r="CF7" s="734"/>
      <c r="CG7" s="749"/>
      <c r="CH7" s="730">
        <v>-4</v>
      </c>
      <c r="CI7" s="731"/>
      <c r="CJ7" s="731"/>
      <c r="CK7" s="731"/>
      <c r="CL7" s="732"/>
      <c r="CM7" s="730">
        <v>1169</v>
      </c>
      <c r="CN7" s="731"/>
      <c r="CO7" s="731"/>
      <c r="CP7" s="731"/>
      <c r="CQ7" s="732"/>
      <c r="CR7" s="730">
        <v>321</v>
      </c>
      <c r="CS7" s="731"/>
      <c r="CT7" s="731"/>
      <c r="CU7" s="731"/>
      <c r="CV7" s="732"/>
      <c r="CW7" s="730">
        <v>16</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t="s">
        <v>604</v>
      </c>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2020</v>
      </c>
      <c r="R8" s="771"/>
      <c r="S8" s="771"/>
      <c r="T8" s="771"/>
      <c r="U8" s="771"/>
      <c r="V8" s="771">
        <v>510</v>
      </c>
      <c r="W8" s="771"/>
      <c r="X8" s="771"/>
      <c r="Y8" s="771"/>
      <c r="Z8" s="771"/>
      <c r="AA8" s="771">
        <v>1510</v>
      </c>
      <c r="AB8" s="771"/>
      <c r="AC8" s="771"/>
      <c r="AD8" s="771"/>
      <c r="AE8" s="772"/>
      <c r="AF8" s="773" t="s">
        <v>122</v>
      </c>
      <c r="AG8" s="774"/>
      <c r="AH8" s="774"/>
      <c r="AI8" s="774"/>
      <c r="AJ8" s="775"/>
      <c r="AK8" s="756" t="s">
        <v>498</v>
      </c>
      <c r="AL8" s="757"/>
      <c r="AM8" s="757"/>
      <c r="AN8" s="757"/>
      <c r="AO8" s="757"/>
      <c r="AP8" s="757">
        <v>6210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576</v>
      </c>
      <c r="BT8" s="761"/>
      <c r="BU8" s="761"/>
      <c r="BV8" s="761"/>
      <c r="BW8" s="761"/>
      <c r="BX8" s="761"/>
      <c r="BY8" s="761"/>
      <c r="BZ8" s="761"/>
      <c r="CA8" s="761"/>
      <c r="CB8" s="761"/>
      <c r="CC8" s="761"/>
      <c r="CD8" s="761"/>
      <c r="CE8" s="761"/>
      <c r="CF8" s="761"/>
      <c r="CG8" s="762"/>
      <c r="CH8" s="763">
        <v>-41</v>
      </c>
      <c r="CI8" s="764"/>
      <c r="CJ8" s="764"/>
      <c r="CK8" s="764"/>
      <c r="CL8" s="765"/>
      <c r="CM8" s="763">
        <v>38</v>
      </c>
      <c r="CN8" s="764"/>
      <c r="CO8" s="764"/>
      <c r="CP8" s="764"/>
      <c r="CQ8" s="765"/>
      <c r="CR8" s="763">
        <v>110</v>
      </c>
      <c r="CS8" s="764"/>
      <c r="CT8" s="764"/>
      <c r="CU8" s="764"/>
      <c r="CV8" s="765"/>
      <c r="CW8" s="763">
        <v>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t="s">
        <v>605</v>
      </c>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50</v>
      </c>
      <c r="R9" s="771"/>
      <c r="S9" s="771"/>
      <c r="T9" s="771"/>
      <c r="U9" s="771"/>
      <c r="V9" s="771">
        <v>50</v>
      </c>
      <c r="W9" s="771"/>
      <c r="X9" s="771"/>
      <c r="Y9" s="771"/>
      <c r="Z9" s="771"/>
      <c r="AA9" s="771" t="s">
        <v>498</v>
      </c>
      <c r="AB9" s="771"/>
      <c r="AC9" s="771"/>
      <c r="AD9" s="771"/>
      <c r="AE9" s="772"/>
      <c r="AF9" s="773" t="s">
        <v>122</v>
      </c>
      <c r="AG9" s="774"/>
      <c r="AH9" s="774"/>
      <c r="AI9" s="774"/>
      <c r="AJ9" s="775"/>
      <c r="AK9" s="756" t="s">
        <v>498</v>
      </c>
      <c r="AL9" s="757"/>
      <c r="AM9" s="757"/>
      <c r="AN9" s="757"/>
      <c r="AO9" s="757"/>
      <c r="AP9" s="757">
        <v>110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577</v>
      </c>
      <c r="BT9" s="761"/>
      <c r="BU9" s="761"/>
      <c r="BV9" s="761"/>
      <c r="BW9" s="761"/>
      <c r="BX9" s="761"/>
      <c r="BY9" s="761"/>
      <c r="BZ9" s="761"/>
      <c r="CA9" s="761"/>
      <c r="CB9" s="761"/>
      <c r="CC9" s="761"/>
      <c r="CD9" s="761"/>
      <c r="CE9" s="761"/>
      <c r="CF9" s="761"/>
      <c r="CG9" s="762"/>
      <c r="CH9" s="763">
        <v>-30</v>
      </c>
      <c r="CI9" s="764"/>
      <c r="CJ9" s="764"/>
      <c r="CK9" s="764"/>
      <c r="CL9" s="765"/>
      <c r="CM9" s="763">
        <v>423</v>
      </c>
      <c r="CN9" s="764"/>
      <c r="CO9" s="764"/>
      <c r="CP9" s="764"/>
      <c r="CQ9" s="765"/>
      <c r="CR9" s="763">
        <v>10</v>
      </c>
      <c r="CS9" s="764"/>
      <c r="CT9" s="764"/>
      <c r="CU9" s="764"/>
      <c r="CV9" s="765"/>
      <c r="CW9" s="763">
        <v>281</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t="s">
        <v>605</v>
      </c>
      <c r="DW9" s="761"/>
      <c r="DX9" s="761"/>
      <c r="DY9" s="761"/>
      <c r="DZ9" s="766"/>
      <c r="EA9" s="216"/>
    </row>
    <row r="10" spans="1:131" s="217" customFormat="1" ht="26.25" customHeight="1" x14ac:dyDescent="0.2">
      <c r="A10" s="220">
        <v>4</v>
      </c>
      <c r="B10" s="767" t="s">
        <v>377</v>
      </c>
      <c r="C10" s="768"/>
      <c r="D10" s="768"/>
      <c r="E10" s="768"/>
      <c r="F10" s="768"/>
      <c r="G10" s="768"/>
      <c r="H10" s="768"/>
      <c r="I10" s="768"/>
      <c r="J10" s="768"/>
      <c r="K10" s="768"/>
      <c r="L10" s="768"/>
      <c r="M10" s="768"/>
      <c r="N10" s="768"/>
      <c r="O10" s="768"/>
      <c r="P10" s="769"/>
      <c r="Q10" s="770">
        <v>726</v>
      </c>
      <c r="R10" s="771"/>
      <c r="S10" s="771"/>
      <c r="T10" s="771"/>
      <c r="U10" s="771"/>
      <c r="V10" s="771">
        <v>711</v>
      </c>
      <c r="W10" s="771"/>
      <c r="X10" s="771"/>
      <c r="Y10" s="771"/>
      <c r="Z10" s="771"/>
      <c r="AA10" s="771">
        <v>15</v>
      </c>
      <c r="AB10" s="771"/>
      <c r="AC10" s="771"/>
      <c r="AD10" s="771"/>
      <c r="AE10" s="772"/>
      <c r="AF10" s="773">
        <v>0</v>
      </c>
      <c r="AG10" s="774"/>
      <c r="AH10" s="774"/>
      <c r="AI10" s="774"/>
      <c r="AJ10" s="775"/>
      <c r="AK10" s="756">
        <v>261</v>
      </c>
      <c r="AL10" s="757"/>
      <c r="AM10" s="757"/>
      <c r="AN10" s="757"/>
      <c r="AO10" s="757"/>
      <c r="AP10" s="757">
        <v>4024</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578</v>
      </c>
      <c r="BT10" s="761"/>
      <c r="BU10" s="761"/>
      <c r="BV10" s="761"/>
      <c r="BW10" s="761"/>
      <c r="BX10" s="761"/>
      <c r="BY10" s="761"/>
      <c r="BZ10" s="761"/>
      <c r="CA10" s="761"/>
      <c r="CB10" s="761"/>
      <c r="CC10" s="761"/>
      <c r="CD10" s="761"/>
      <c r="CE10" s="761"/>
      <c r="CF10" s="761"/>
      <c r="CG10" s="762"/>
      <c r="CH10" s="763">
        <v>-10</v>
      </c>
      <c r="CI10" s="764"/>
      <c r="CJ10" s="764"/>
      <c r="CK10" s="764"/>
      <c r="CL10" s="765"/>
      <c r="CM10" s="763">
        <v>1245</v>
      </c>
      <c r="CN10" s="764"/>
      <c r="CO10" s="764"/>
      <c r="CP10" s="764"/>
      <c r="CQ10" s="765"/>
      <c r="CR10" s="763">
        <v>30</v>
      </c>
      <c r="CS10" s="764"/>
      <c r="CT10" s="764"/>
      <c r="CU10" s="764"/>
      <c r="CV10" s="765"/>
      <c r="CW10" s="763">
        <v>207</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t="s">
        <v>606</v>
      </c>
      <c r="DW10" s="761"/>
      <c r="DX10" s="761"/>
      <c r="DY10" s="761"/>
      <c r="DZ10" s="766"/>
      <c r="EA10" s="216"/>
    </row>
    <row r="11" spans="1:131" s="217" customFormat="1" ht="26.25" customHeight="1" x14ac:dyDescent="0.2">
      <c r="A11" s="220">
        <v>5</v>
      </c>
      <c r="B11" s="767" t="s">
        <v>378</v>
      </c>
      <c r="C11" s="768"/>
      <c r="D11" s="768"/>
      <c r="E11" s="768"/>
      <c r="F11" s="768"/>
      <c r="G11" s="768"/>
      <c r="H11" s="768"/>
      <c r="I11" s="768"/>
      <c r="J11" s="768"/>
      <c r="K11" s="768"/>
      <c r="L11" s="768"/>
      <c r="M11" s="768"/>
      <c r="N11" s="768"/>
      <c r="O11" s="768"/>
      <c r="P11" s="769"/>
      <c r="Q11" s="770">
        <v>20146</v>
      </c>
      <c r="R11" s="771"/>
      <c r="S11" s="771"/>
      <c r="T11" s="771"/>
      <c r="U11" s="771"/>
      <c r="V11" s="771">
        <v>20143</v>
      </c>
      <c r="W11" s="771"/>
      <c r="X11" s="771"/>
      <c r="Y11" s="771"/>
      <c r="Z11" s="771"/>
      <c r="AA11" s="771">
        <v>3</v>
      </c>
      <c r="AB11" s="771"/>
      <c r="AC11" s="771"/>
      <c r="AD11" s="771"/>
      <c r="AE11" s="772"/>
      <c r="AF11" s="773" t="s">
        <v>122</v>
      </c>
      <c r="AG11" s="774"/>
      <c r="AH11" s="774"/>
      <c r="AI11" s="774"/>
      <c r="AJ11" s="775"/>
      <c r="AK11" s="756">
        <v>445</v>
      </c>
      <c r="AL11" s="757"/>
      <c r="AM11" s="757"/>
      <c r="AN11" s="757"/>
      <c r="AO11" s="757"/>
      <c r="AP11" s="757">
        <v>6974</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t="s">
        <v>574</v>
      </c>
      <c r="BS11" s="760" t="s">
        <v>579</v>
      </c>
      <c r="BT11" s="761"/>
      <c r="BU11" s="761"/>
      <c r="BV11" s="761"/>
      <c r="BW11" s="761"/>
      <c r="BX11" s="761"/>
      <c r="BY11" s="761"/>
      <c r="BZ11" s="761"/>
      <c r="CA11" s="761"/>
      <c r="CB11" s="761"/>
      <c r="CC11" s="761"/>
      <c r="CD11" s="761"/>
      <c r="CE11" s="761"/>
      <c r="CF11" s="761"/>
      <c r="CG11" s="762"/>
      <c r="CH11" s="763">
        <v>-7</v>
      </c>
      <c r="CI11" s="764"/>
      <c r="CJ11" s="764"/>
      <c r="CK11" s="764"/>
      <c r="CL11" s="765"/>
      <c r="CM11" s="763">
        <v>1065</v>
      </c>
      <c r="CN11" s="764"/>
      <c r="CO11" s="764"/>
      <c r="CP11" s="764"/>
      <c r="CQ11" s="765"/>
      <c r="CR11" s="763">
        <v>120</v>
      </c>
      <c r="CS11" s="764"/>
      <c r="CT11" s="764"/>
      <c r="CU11" s="764"/>
      <c r="CV11" s="765"/>
      <c r="CW11" s="763">
        <v>676</v>
      </c>
      <c r="CX11" s="764"/>
      <c r="CY11" s="764"/>
      <c r="CZ11" s="764"/>
      <c r="DA11" s="765"/>
      <c r="DB11" s="763">
        <v>655</v>
      </c>
      <c r="DC11" s="764"/>
      <c r="DD11" s="764"/>
      <c r="DE11" s="764"/>
      <c r="DF11" s="765"/>
      <c r="DG11" s="763">
        <v>0</v>
      </c>
      <c r="DH11" s="764"/>
      <c r="DI11" s="764"/>
      <c r="DJ11" s="764"/>
      <c r="DK11" s="765"/>
      <c r="DL11" s="763">
        <v>0</v>
      </c>
      <c r="DM11" s="764"/>
      <c r="DN11" s="764"/>
      <c r="DO11" s="764"/>
      <c r="DP11" s="765"/>
      <c r="DQ11" s="763">
        <v>0</v>
      </c>
      <c r="DR11" s="764"/>
      <c r="DS11" s="764"/>
      <c r="DT11" s="764"/>
      <c r="DU11" s="765"/>
      <c r="DV11" s="760" t="s">
        <v>607</v>
      </c>
      <c r="DW11" s="761"/>
      <c r="DX11" s="761"/>
      <c r="DY11" s="761"/>
      <c r="DZ11" s="766"/>
      <c r="EA11" s="216"/>
    </row>
    <row r="12" spans="1:131" s="217" customFormat="1" ht="26.25" customHeight="1" x14ac:dyDescent="0.2">
      <c r="A12" s="220">
        <v>6</v>
      </c>
      <c r="B12" s="767" t="s">
        <v>379</v>
      </c>
      <c r="C12" s="768"/>
      <c r="D12" s="768"/>
      <c r="E12" s="768"/>
      <c r="F12" s="768"/>
      <c r="G12" s="768"/>
      <c r="H12" s="768"/>
      <c r="I12" s="768"/>
      <c r="J12" s="768"/>
      <c r="K12" s="768"/>
      <c r="L12" s="768"/>
      <c r="M12" s="768"/>
      <c r="N12" s="768"/>
      <c r="O12" s="768"/>
      <c r="P12" s="769"/>
      <c r="Q12" s="770">
        <v>509825</v>
      </c>
      <c r="R12" s="771"/>
      <c r="S12" s="771"/>
      <c r="T12" s="771"/>
      <c r="U12" s="771"/>
      <c r="V12" s="771">
        <v>509801</v>
      </c>
      <c r="W12" s="771"/>
      <c r="X12" s="771"/>
      <c r="Y12" s="771"/>
      <c r="Z12" s="771"/>
      <c r="AA12" s="771">
        <v>24</v>
      </c>
      <c r="AB12" s="771"/>
      <c r="AC12" s="771"/>
      <c r="AD12" s="771"/>
      <c r="AE12" s="772"/>
      <c r="AF12" s="773">
        <v>24</v>
      </c>
      <c r="AG12" s="774"/>
      <c r="AH12" s="774"/>
      <c r="AI12" s="774"/>
      <c r="AJ12" s="775"/>
      <c r="AK12" s="756">
        <v>214608</v>
      </c>
      <c r="AL12" s="757"/>
      <c r="AM12" s="757"/>
      <c r="AN12" s="757"/>
      <c r="AO12" s="757"/>
      <c r="AP12" s="757" t="s">
        <v>498</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580</v>
      </c>
      <c r="BT12" s="761"/>
      <c r="BU12" s="761"/>
      <c r="BV12" s="761"/>
      <c r="BW12" s="761"/>
      <c r="BX12" s="761"/>
      <c r="BY12" s="761"/>
      <c r="BZ12" s="761"/>
      <c r="CA12" s="761"/>
      <c r="CB12" s="761"/>
      <c r="CC12" s="761"/>
      <c r="CD12" s="761"/>
      <c r="CE12" s="761"/>
      <c r="CF12" s="761"/>
      <c r="CG12" s="762"/>
      <c r="CH12" s="763">
        <v>2</v>
      </c>
      <c r="CI12" s="764"/>
      <c r="CJ12" s="764"/>
      <c r="CK12" s="764"/>
      <c r="CL12" s="765"/>
      <c r="CM12" s="763">
        <v>167</v>
      </c>
      <c r="CN12" s="764"/>
      <c r="CO12" s="764"/>
      <c r="CP12" s="764"/>
      <c r="CQ12" s="765"/>
      <c r="CR12" s="763">
        <v>120</v>
      </c>
      <c r="CS12" s="764"/>
      <c r="CT12" s="764"/>
      <c r="CU12" s="764"/>
      <c r="CV12" s="765"/>
      <c r="CW12" s="763">
        <v>70</v>
      </c>
      <c r="CX12" s="764"/>
      <c r="CY12" s="764"/>
      <c r="CZ12" s="764"/>
      <c r="DA12" s="765"/>
      <c r="DB12" s="763">
        <v>0</v>
      </c>
      <c r="DC12" s="764"/>
      <c r="DD12" s="764"/>
      <c r="DE12" s="764"/>
      <c r="DF12" s="765"/>
      <c r="DG12" s="763">
        <v>0</v>
      </c>
      <c r="DH12" s="764"/>
      <c r="DI12" s="764"/>
      <c r="DJ12" s="764"/>
      <c r="DK12" s="765"/>
      <c r="DL12" s="763">
        <v>0</v>
      </c>
      <c r="DM12" s="764"/>
      <c r="DN12" s="764"/>
      <c r="DO12" s="764"/>
      <c r="DP12" s="765"/>
      <c r="DQ12" s="763">
        <v>0</v>
      </c>
      <c r="DR12" s="764"/>
      <c r="DS12" s="764"/>
      <c r="DT12" s="764"/>
      <c r="DU12" s="765"/>
      <c r="DV12" s="760" t="s">
        <v>605</v>
      </c>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581</v>
      </c>
      <c r="BT13" s="761"/>
      <c r="BU13" s="761"/>
      <c r="BV13" s="761"/>
      <c r="BW13" s="761"/>
      <c r="BX13" s="761"/>
      <c r="BY13" s="761"/>
      <c r="BZ13" s="761"/>
      <c r="CA13" s="761"/>
      <c r="CB13" s="761"/>
      <c r="CC13" s="761"/>
      <c r="CD13" s="761"/>
      <c r="CE13" s="761"/>
      <c r="CF13" s="761"/>
      <c r="CG13" s="762"/>
      <c r="CH13" s="763">
        <v>43</v>
      </c>
      <c r="CI13" s="764"/>
      <c r="CJ13" s="764"/>
      <c r="CK13" s="764"/>
      <c r="CL13" s="765"/>
      <c r="CM13" s="763">
        <v>372</v>
      </c>
      <c r="CN13" s="764"/>
      <c r="CO13" s="764"/>
      <c r="CP13" s="764"/>
      <c r="CQ13" s="765"/>
      <c r="CR13" s="763">
        <v>90</v>
      </c>
      <c r="CS13" s="764"/>
      <c r="CT13" s="764"/>
      <c r="CU13" s="764"/>
      <c r="CV13" s="765"/>
      <c r="CW13" s="763">
        <v>210</v>
      </c>
      <c r="CX13" s="764"/>
      <c r="CY13" s="764"/>
      <c r="CZ13" s="764"/>
      <c r="DA13" s="765"/>
      <c r="DB13" s="763">
        <v>0</v>
      </c>
      <c r="DC13" s="764"/>
      <c r="DD13" s="764"/>
      <c r="DE13" s="764"/>
      <c r="DF13" s="765"/>
      <c r="DG13" s="763">
        <v>0</v>
      </c>
      <c r="DH13" s="764"/>
      <c r="DI13" s="764"/>
      <c r="DJ13" s="764"/>
      <c r="DK13" s="765"/>
      <c r="DL13" s="763">
        <v>0</v>
      </c>
      <c r="DM13" s="764"/>
      <c r="DN13" s="764"/>
      <c r="DO13" s="764"/>
      <c r="DP13" s="765"/>
      <c r="DQ13" s="763">
        <v>0</v>
      </c>
      <c r="DR13" s="764"/>
      <c r="DS13" s="764"/>
      <c r="DT13" s="764"/>
      <c r="DU13" s="765"/>
      <c r="DV13" s="760" t="s">
        <v>608</v>
      </c>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582</v>
      </c>
      <c r="BT14" s="761"/>
      <c r="BU14" s="761"/>
      <c r="BV14" s="761"/>
      <c r="BW14" s="761"/>
      <c r="BX14" s="761"/>
      <c r="BY14" s="761"/>
      <c r="BZ14" s="761"/>
      <c r="CA14" s="761"/>
      <c r="CB14" s="761"/>
      <c r="CC14" s="761"/>
      <c r="CD14" s="761"/>
      <c r="CE14" s="761"/>
      <c r="CF14" s="761"/>
      <c r="CG14" s="762"/>
      <c r="CH14" s="763">
        <v>-21</v>
      </c>
      <c r="CI14" s="764"/>
      <c r="CJ14" s="764"/>
      <c r="CK14" s="764"/>
      <c r="CL14" s="765"/>
      <c r="CM14" s="763">
        <v>648</v>
      </c>
      <c r="CN14" s="764"/>
      <c r="CO14" s="764"/>
      <c r="CP14" s="764"/>
      <c r="CQ14" s="765"/>
      <c r="CR14" s="763">
        <v>20</v>
      </c>
      <c r="CS14" s="764"/>
      <c r="CT14" s="764"/>
      <c r="CU14" s="764"/>
      <c r="CV14" s="765"/>
      <c r="CW14" s="763">
        <v>0</v>
      </c>
      <c r="CX14" s="764"/>
      <c r="CY14" s="764"/>
      <c r="CZ14" s="764"/>
      <c r="DA14" s="765"/>
      <c r="DB14" s="763">
        <v>15000</v>
      </c>
      <c r="DC14" s="764"/>
      <c r="DD14" s="764"/>
      <c r="DE14" s="764"/>
      <c r="DF14" s="765"/>
      <c r="DG14" s="763">
        <v>0</v>
      </c>
      <c r="DH14" s="764"/>
      <c r="DI14" s="764"/>
      <c r="DJ14" s="764"/>
      <c r="DK14" s="765"/>
      <c r="DL14" s="763">
        <v>0</v>
      </c>
      <c r="DM14" s="764"/>
      <c r="DN14" s="764"/>
      <c r="DO14" s="764"/>
      <c r="DP14" s="765"/>
      <c r="DQ14" s="763">
        <v>0</v>
      </c>
      <c r="DR14" s="764"/>
      <c r="DS14" s="764"/>
      <c r="DT14" s="764"/>
      <c r="DU14" s="765"/>
      <c r="DV14" s="760" t="s">
        <v>609</v>
      </c>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583</v>
      </c>
      <c r="BT15" s="761"/>
      <c r="BU15" s="761"/>
      <c r="BV15" s="761"/>
      <c r="BW15" s="761"/>
      <c r="BX15" s="761"/>
      <c r="BY15" s="761"/>
      <c r="BZ15" s="761"/>
      <c r="CA15" s="761"/>
      <c r="CB15" s="761"/>
      <c r="CC15" s="761"/>
      <c r="CD15" s="761"/>
      <c r="CE15" s="761"/>
      <c r="CF15" s="761"/>
      <c r="CG15" s="762"/>
      <c r="CH15" s="763">
        <v>-3</v>
      </c>
      <c r="CI15" s="764"/>
      <c r="CJ15" s="764"/>
      <c r="CK15" s="764"/>
      <c r="CL15" s="765"/>
      <c r="CM15" s="763">
        <v>1385</v>
      </c>
      <c r="CN15" s="764"/>
      <c r="CO15" s="764"/>
      <c r="CP15" s="764"/>
      <c r="CQ15" s="765"/>
      <c r="CR15" s="763">
        <v>500</v>
      </c>
      <c r="CS15" s="764"/>
      <c r="CT15" s="764"/>
      <c r="CU15" s="764"/>
      <c r="CV15" s="765"/>
      <c r="CW15" s="763">
        <v>372</v>
      </c>
      <c r="CX15" s="764"/>
      <c r="CY15" s="764"/>
      <c r="CZ15" s="764"/>
      <c r="DA15" s="765"/>
      <c r="DB15" s="763">
        <v>0</v>
      </c>
      <c r="DC15" s="764"/>
      <c r="DD15" s="764"/>
      <c r="DE15" s="764"/>
      <c r="DF15" s="765"/>
      <c r="DG15" s="763">
        <v>0</v>
      </c>
      <c r="DH15" s="764"/>
      <c r="DI15" s="764"/>
      <c r="DJ15" s="764"/>
      <c r="DK15" s="765"/>
      <c r="DL15" s="763">
        <v>0</v>
      </c>
      <c r="DM15" s="764"/>
      <c r="DN15" s="764"/>
      <c r="DO15" s="764"/>
      <c r="DP15" s="765"/>
      <c r="DQ15" s="763">
        <v>0</v>
      </c>
      <c r="DR15" s="764"/>
      <c r="DS15" s="764"/>
      <c r="DT15" s="764"/>
      <c r="DU15" s="765"/>
      <c r="DV15" s="760" t="s">
        <v>610</v>
      </c>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t="s">
        <v>574</v>
      </c>
      <c r="BS16" s="760" t="s">
        <v>584</v>
      </c>
      <c r="BT16" s="761"/>
      <c r="BU16" s="761"/>
      <c r="BV16" s="761"/>
      <c r="BW16" s="761"/>
      <c r="BX16" s="761"/>
      <c r="BY16" s="761"/>
      <c r="BZ16" s="761"/>
      <c r="CA16" s="761"/>
      <c r="CB16" s="761"/>
      <c r="CC16" s="761"/>
      <c r="CD16" s="761"/>
      <c r="CE16" s="761"/>
      <c r="CF16" s="761"/>
      <c r="CG16" s="762"/>
      <c r="CH16" s="763">
        <v>247</v>
      </c>
      <c r="CI16" s="764"/>
      <c r="CJ16" s="764"/>
      <c r="CK16" s="764"/>
      <c r="CL16" s="765"/>
      <c r="CM16" s="763">
        <v>13257</v>
      </c>
      <c r="CN16" s="764"/>
      <c r="CO16" s="764"/>
      <c r="CP16" s="764"/>
      <c r="CQ16" s="765"/>
      <c r="CR16" s="763">
        <v>1010</v>
      </c>
      <c r="CS16" s="764"/>
      <c r="CT16" s="764"/>
      <c r="CU16" s="764"/>
      <c r="CV16" s="765"/>
      <c r="CW16" s="763">
        <v>240</v>
      </c>
      <c r="CX16" s="764"/>
      <c r="CY16" s="764"/>
      <c r="CZ16" s="764"/>
      <c r="DA16" s="765"/>
      <c r="DB16" s="763">
        <v>568</v>
      </c>
      <c r="DC16" s="764"/>
      <c r="DD16" s="764"/>
      <c r="DE16" s="764"/>
      <c r="DF16" s="765"/>
      <c r="DG16" s="763">
        <v>0</v>
      </c>
      <c r="DH16" s="764"/>
      <c r="DI16" s="764"/>
      <c r="DJ16" s="764"/>
      <c r="DK16" s="765"/>
      <c r="DL16" s="763">
        <v>7998</v>
      </c>
      <c r="DM16" s="764"/>
      <c r="DN16" s="764"/>
      <c r="DO16" s="764"/>
      <c r="DP16" s="765"/>
      <c r="DQ16" s="763">
        <v>0</v>
      </c>
      <c r="DR16" s="764"/>
      <c r="DS16" s="764"/>
      <c r="DT16" s="764"/>
      <c r="DU16" s="765"/>
      <c r="DV16" s="760" t="s">
        <v>611</v>
      </c>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t="s">
        <v>585</v>
      </c>
      <c r="BT17" s="761"/>
      <c r="BU17" s="761"/>
      <c r="BV17" s="761"/>
      <c r="BW17" s="761"/>
      <c r="BX17" s="761"/>
      <c r="BY17" s="761"/>
      <c r="BZ17" s="761"/>
      <c r="CA17" s="761"/>
      <c r="CB17" s="761"/>
      <c r="CC17" s="761"/>
      <c r="CD17" s="761"/>
      <c r="CE17" s="761"/>
      <c r="CF17" s="761"/>
      <c r="CG17" s="762"/>
      <c r="CH17" s="763">
        <v>16</v>
      </c>
      <c r="CI17" s="764"/>
      <c r="CJ17" s="764"/>
      <c r="CK17" s="764"/>
      <c r="CL17" s="765"/>
      <c r="CM17" s="763">
        <v>457</v>
      </c>
      <c r="CN17" s="764"/>
      <c r="CO17" s="764"/>
      <c r="CP17" s="764"/>
      <c r="CQ17" s="765"/>
      <c r="CR17" s="763">
        <v>30</v>
      </c>
      <c r="CS17" s="764"/>
      <c r="CT17" s="764"/>
      <c r="CU17" s="764"/>
      <c r="CV17" s="765"/>
      <c r="CW17" s="763">
        <v>0</v>
      </c>
      <c r="CX17" s="764"/>
      <c r="CY17" s="764"/>
      <c r="CZ17" s="764"/>
      <c r="DA17" s="765"/>
      <c r="DB17" s="763">
        <v>0</v>
      </c>
      <c r="DC17" s="764"/>
      <c r="DD17" s="764"/>
      <c r="DE17" s="764"/>
      <c r="DF17" s="765"/>
      <c r="DG17" s="763">
        <v>0</v>
      </c>
      <c r="DH17" s="764"/>
      <c r="DI17" s="764"/>
      <c r="DJ17" s="764"/>
      <c r="DK17" s="765"/>
      <c r="DL17" s="763">
        <v>0</v>
      </c>
      <c r="DM17" s="764"/>
      <c r="DN17" s="764"/>
      <c r="DO17" s="764"/>
      <c r="DP17" s="765"/>
      <c r="DQ17" s="763">
        <v>0</v>
      </c>
      <c r="DR17" s="764"/>
      <c r="DS17" s="764"/>
      <c r="DT17" s="764"/>
      <c r="DU17" s="765"/>
      <c r="DV17" s="760" t="s">
        <v>611</v>
      </c>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t="s">
        <v>586</v>
      </c>
      <c r="BT18" s="761"/>
      <c r="BU18" s="761"/>
      <c r="BV18" s="761"/>
      <c r="BW18" s="761"/>
      <c r="BX18" s="761"/>
      <c r="BY18" s="761"/>
      <c r="BZ18" s="761"/>
      <c r="CA18" s="761"/>
      <c r="CB18" s="761"/>
      <c r="CC18" s="761"/>
      <c r="CD18" s="761"/>
      <c r="CE18" s="761"/>
      <c r="CF18" s="761"/>
      <c r="CG18" s="762"/>
      <c r="CH18" s="763">
        <v>-41</v>
      </c>
      <c r="CI18" s="764"/>
      <c r="CJ18" s="764"/>
      <c r="CK18" s="764"/>
      <c r="CL18" s="765"/>
      <c r="CM18" s="763">
        <v>998</v>
      </c>
      <c r="CN18" s="764"/>
      <c r="CO18" s="764"/>
      <c r="CP18" s="764"/>
      <c r="CQ18" s="765"/>
      <c r="CR18" s="763">
        <v>60</v>
      </c>
      <c r="CS18" s="764"/>
      <c r="CT18" s="764"/>
      <c r="CU18" s="764"/>
      <c r="CV18" s="765"/>
      <c r="CW18" s="763">
        <v>1221</v>
      </c>
      <c r="CX18" s="764"/>
      <c r="CY18" s="764"/>
      <c r="CZ18" s="764"/>
      <c r="DA18" s="765"/>
      <c r="DB18" s="763">
        <v>0</v>
      </c>
      <c r="DC18" s="764"/>
      <c r="DD18" s="764"/>
      <c r="DE18" s="764"/>
      <c r="DF18" s="765"/>
      <c r="DG18" s="763">
        <v>0</v>
      </c>
      <c r="DH18" s="764"/>
      <c r="DI18" s="764"/>
      <c r="DJ18" s="764"/>
      <c r="DK18" s="765"/>
      <c r="DL18" s="763">
        <v>0</v>
      </c>
      <c r="DM18" s="764"/>
      <c r="DN18" s="764"/>
      <c r="DO18" s="764"/>
      <c r="DP18" s="765"/>
      <c r="DQ18" s="763">
        <v>0</v>
      </c>
      <c r="DR18" s="764"/>
      <c r="DS18" s="764"/>
      <c r="DT18" s="764"/>
      <c r="DU18" s="765"/>
      <c r="DV18" s="760" t="s">
        <v>606</v>
      </c>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t="s">
        <v>587</v>
      </c>
      <c r="BT19" s="761"/>
      <c r="BU19" s="761"/>
      <c r="BV19" s="761"/>
      <c r="BW19" s="761"/>
      <c r="BX19" s="761"/>
      <c r="BY19" s="761"/>
      <c r="BZ19" s="761"/>
      <c r="CA19" s="761"/>
      <c r="CB19" s="761"/>
      <c r="CC19" s="761"/>
      <c r="CD19" s="761"/>
      <c r="CE19" s="761"/>
      <c r="CF19" s="761"/>
      <c r="CG19" s="762"/>
      <c r="CH19" s="763">
        <v>1</v>
      </c>
      <c r="CI19" s="764"/>
      <c r="CJ19" s="764"/>
      <c r="CK19" s="764"/>
      <c r="CL19" s="765"/>
      <c r="CM19" s="763">
        <v>17103</v>
      </c>
      <c r="CN19" s="764"/>
      <c r="CO19" s="764"/>
      <c r="CP19" s="764"/>
      <c r="CQ19" s="765"/>
      <c r="CR19" s="763">
        <v>50</v>
      </c>
      <c r="CS19" s="764"/>
      <c r="CT19" s="764"/>
      <c r="CU19" s="764"/>
      <c r="CV19" s="765"/>
      <c r="CW19" s="763">
        <v>0</v>
      </c>
      <c r="CX19" s="764"/>
      <c r="CY19" s="764"/>
      <c r="CZ19" s="764"/>
      <c r="DA19" s="765"/>
      <c r="DB19" s="763">
        <v>1248</v>
      </c>
      <c r="DC19" s="764"/>
      <c r="DD19" s="764"/>
      <c r="DE19" s="764"/>
      <c r="DF19" s="765"/>
      <c r="DG19" s="763">
        <v>0</v>
      </c>
      <c r="DH19" s="764"/>
      <c r="DI19" s="764"/>
      <c r="DJ19" s="764"/>
      <c r="DK19" s="765"/>
      <c r="DL19" s="763">
        <v>0</v>
      </c>
      <c r="DM19" s="764"/>
      <c r="DN19" s="764"/>
      <c r="DO19" s="764"/>
      <c r="DP19" s="765"/>
      <c r="DQ19" s="763">
        <v>0</v>
      </c>
      <c r="DR19" s="764"/>
      <c r="DS19" s="764"/>
      <c r="DT19" s="764"/>
      <c r="DU19" s="765"/>
      <c r="DV19" s="760" t="s">
        <v>612</v>
      </c>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t="s">
        <v>588</v>
      </c>
      <c r="BT20" s="761"/>
      <c r="BU20" s="761"/>
      <c r="BV20" s="761"/>
      <c r="BW20" s="761"/>
      <c r="BX20" s="761"/>
      <c r="BY20" s="761"/>
      <c r="BZ20" s="761"/>
      <c r="CA20" s="761"/>
      <c r="CB20" s="761"/>
      <c r="CC20" s="761"/>
      <c r="CD20" s="761"/>
      <c r="CE20" s="761"/>
      <c r="CF20" s="761"/>
      <c r="CG20" s="762"/>
      <c r="CH20" s="763">
        <v>0</v>
      </c>
      <c r="CI20" s="764"/>
      <c r="CJ20" s="764"/>
      <c r="CK20" s="764"/>
      <c r="CL20" s="765"/>
      <c r="CM20" s="763">
        <v>1580</v>
      </c>
      <c r="CN20" s="764"/>
      <c r="CO20" s="764"/>
      <c r="CP20" s="764"/>
      <c r="CQ20" s="765"/>
      <c r="CR20" s="763">
        <v>400</v>
      </c>
      <c r="CS20" s="764"/>
      <c r="CT20" s="764"/>
      <c r="CU20" s="764"/>
      <c r="CV20" s="765"/>
      <c r="CW20" s="763">
        <v>0</v>
      </c>
      <c r="CX20" s="764"/>
      <c r="CY20" s="764"/>
      <c r="CZ20" s="764"/>
      <c r="DA20" s="765"/>
      <c r="DB20" s="763">
        <v>0</v>
      </c>
      <c r="DC20" s="764"/>
      <c r="DD20" s="764"/>
      <c r="DE20" s="764"/>
      <c r="DF20" s="765"/>
      <c r="DG20" s="763">
        <v>0</v>
      </c>
      <c r="DH20" s="764"/>
      <c r="DI20" s="764"/>
      <c r="DJ20" s="764"/>
      <c r="DK20" s="765"/>
      <c r="DL20" s="763">
        <v>0</v>
      </c>
      <c r="DM20" s="764"/>
      <c r="DN20" s="764"/>
      <c r="DO20" s="764"/>
      <c r="DP20" s="765"/>
      <c r="DQ20" s="763">
        <v>0</v>
      </c>
      <c r="DR20" s="764"/>
      <c r="DS20" s="764"/>
      <c r="DT20" s="764"/>
      <c r="DU20" s="765"/>
      <c r="DV20" s="760" t="s">
        <v>613</v>
      </c>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t="s">
        <v>589</v>
      </c>
      <c r="BT21" s="761"/>
      <c r="BU21" s="761"/>
      <c r="BV21" s="761"/>
      <c r="BW21" s="761"/>
      <c r="BX21" s="761"/>
      <c r="BY21" s="761"/>
      <c r="BZ21" s="761"/>
      <c r="CA21" s="761"/>
      <c r="CB21" s="761"/>
      <c r="CC21" s="761"/>
      <c r="CD21" s="761"/>
      <c r="CE21" s="761"/>
      <c r="CF21" s="761"/>
      <c r="CG21" s="762"/>
      <c r="CH21" s="763">
        <v>254</v>
      </c>
      <c r="CI21" s="764"/>
      <c r="CJ21" s="764"/>
      <c r="CK21" s="764"/>
      <c r="CL21" s="765"/>
      <c r="CM21" s="763">
        <v>-194</v>
      </c>
      <c r="CN21" s="764"/>
      <c r="CO21" s="764"/>
      <c r="CP21" s="764"/>
      <c r="CQ21" s="765"/>
      <c r="CR21" s="763">
        <v>236</v>
      </c>
      <c r="CS21" s="764"/>
      <c r="CT21" s="764"/>
      <c r="CU21" s="764"/>
      <c r="CV21" s="765"/>
      <c r="CW21" s="763">
        <v>273</v>
      </c>
      <c r="CX21" s="764"/>
      <c r="CY21" s="764"/>
      <c r="CZ21" s="764"/>
      <c r="DA21" s="765"/>
      <c r="DB21" s="763">
        <v>800</v>
      </c>
      <c r="DC21" s="764"/>
      <c r="DD21" s="764"/>
      <c r="DE21" s="764"/>
      <c r="DF21" s="765"/>
      <c r="DG21" s="763">
        <v>0</v>
      </c>
      <c r="DH21" s="764"/>
      <c r="DI21" s="764"/>
      <c r="DJ21" s="764"/>
      <c r="DK21" s="765"/>
      <c r="DL21" s="763">
        <v>2800</v>
      </c>
      <c r="DM21" s="764"/>
      <c r="DN21" s="764"/>
      <c r="DO21" s="764"/>
      <c r="DP21" s="765"/>
      <c r="DQ21" s="763">
        <v>0</v>
      </c>
      <c r="DR21" s="764"/>
      <c r="DS21" s="764"/>
      <c r="DT21" s="764"/>
      <c r="DU21" s="765"/>
      <c r="DV21" s="760" t="s">
        <v>614</v>
      </c>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380</v>
      </c>
      <c r="BA22" s="793"/>
      <c r="BB22" s="793"/>
      <c r="BC22" s="793"/>
      <c r="BD22" s="794"/>
      <c r="BE22" s="215"/>
      <c r="BF22" s="215"/>
      <c r="BG22" s="215"/>
      <c r="BH22" s="215"/>
      <c r="BI22" s="215"/>
      <c r="BJ22" s="215"/>
      <c r="BK22" s="215"/>
      <c r="BL22" s="215"/>
      <c r="BM22" s="215"/>
      <c r="BN22" s="215"/>
      <c r="BO22" s="215"/>
      <c r="BP22" s="215"/>
      <c r="BQ22" s="220">
        <v>16</v>
      </c>
      <c r="BR22" s="221"/>
      <c r="BS22" s="760" t="s">
        <v>590</v>
      </c>
      <c r="BT22" s="761"/>
      <c r="BU22" s="761"/>
      <c r="BV22" s="761"/>
      <c r="BW22" s="761"/>
      <c r="BX22" s="761"/>
      <c r="BY22" s="761"/>
      <c r="BZ22" s="761"/>
      <c r="CA22" s="761"/>
      <c r="CB22" s="761"/>
      <c r="CC22" s="761"/>
      <c r="CD22" s="761"/>
      <c r="CE22" s="761"/>
      <c r="CF22" s="761"/>
      <c r="CG22" s="762"/>
      <c r="CH22" s="763">
        <v>-394</v>
      </c>
      <c r="CI22" s="764"/>
      <c r="CJ22" s="764"/>
      <c r="CK22" s="764"/>
      <c r="CL22" s="765"/>
      <c r="CM22" s="763">
        <v>5112</v>
      </c>
      <c r="CN22" s="764"/>
      <c r="CO22" s="764"/>
      <c r="CP22" s="764"/>
      <c r="CQ22" s="765"/>
      <c r="CR22" s="763">
        <v>4005</v>
      </c>
      <c r="CS22" s="764"/>
      <c r="CT22" s="764"/>
      <c r="CU22" s="764"/>
      <c r="CV22" s="765"/>
      <c r="CW22" s="763">
        <v>0</v>
      </c>
      <c r="CX22" s="764"/>
      <c r="CY22" s="764"/>
      <c r="CZ22" s="764"/>
      <c r="DA22" s="765"/>
      <c r="DB22" s="763">
        <v>0</v>
      </c>
      <c r="DC22" s="764"/>
      <c r="DD22" s="764"/>
      <c r="DE22" s="764"/>
      <c r="DF22" s="765"/>
      <c r="DG22" s="763">
        <v>0</v>
      </c>
      <c r="DH22" s="764"/>
      <c r="DI22" s="764"/>
      <c r="DJ22" s="764"/>
      <c r="DK22" s="765"/>
      <c r="DL22" s="763">
        <v>0</v>
      </c>
      <c r="DM22" s="764"/>
      <c r="DN22" s="764"/>
      <c r="DO22" s="764"/>
      <c r="DP22" s="765"/>
      <c r="DQ22" s="763">
        <v>0</v>
      </c>
      <c r="DR22" s="764"/>
      <c r="DS22" s="764"/>
      <c r="DT22" s="764"/>
      <c r="DU22" s="765"/>
      <c r="DV22" s="760" t="s">
        <v>615</v>
      </c>
      <c r="DW22" s="761"/>
      <c r="DX22" s="761"/>
      <c r="DY22" s="761"/>
      <c r="DZ22" s="766"/>
      <c r="EA22" s="216"/>
    </row>
    <row r="23" spans="1:131" s="217" customFormat="1" ht="26.25" customHeight="1" thickBot="1" x14ac:dyDescent="0.25">
      <c r="A23" s="222" t="s">
        <v>381</v>
      </c>
      <c r="B23" s="776" t="s">
        <v>382</v>
      </c>
      <c r="C23" s="777"/>
      <c r="D23" s="777"/>
      <c r="E23" s="777"/>
      <c r="F23" s="777"/>
      <c r="G23" s="777"/>
      <c r="H23" s="777"/>
      <c r="I23" s="777"/>
      <c r="J23" s="777"/>
      <c r="K23" s="777"/>
      <c r="L23" s="777"/>
      <c r="M23" s="777"/>
      <c r="N23" s="777"/>
      <c r="O23" s="777"/>
      <c r="P23" s="778"/>
      <c r="Q23" s="779">
        <v>1720754</v>
      </c>
      <c r="R23" s="780"/>
      <c r="S23" s="780"/>
      <c r="T23" s="780"/>
      <c r="U23" s="780"/>
      <c r="V23" s="780">
        <v>1700090</v>
      </c>
      <c r="W23" s="780"/>
      <c r="X23" s="780"/>
      <c r="Y23" s="780"/>
      <c r="Z23" s="780"/>
      <c r="AA23" s="780">
        <v>20665</v>
      </c>
      <c r="AB23" s="780"/>
      <c r="AC23" s="780"/>
      <c r="AD23" s="780"/>
      <c r="AE23" s="781"/>
      <c r="AF23" s="782">
        <v>5875</v>
      </c>
      <c r="AG23" s="780"/>
      <c r="AH23" s="780"/>
      <c r="AI23" s="780"/>
      <c r="AJ23" s="783"/>
      <c r="AK23" s="784"/>
      <c r="AL23" s="785"/>
      <c r="AM23" s="785"/>
      <c r="AN23" s="785"/>
      <c r="AO23" s="785"/>
      <c r="AP23" s="780">
        <v>1706822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t="s">
        <v>591</v>
      </c>
      <c r="BT23" s="761"/>
      <c r="BU23" s="761"/>
      <c r="BV23" s="761"/>
      <c r="BW23" s="761"/>
      <c r="BX23" s="761"/>
      <c r="BY23" s="761"/>
      <c r="BZ23" s="761"/>
      <c r="CA23" s="761"/>
      <c r="CB23" s="761"/>
      <c r="CC23" s="761"/>
      <c r="CD23" s="761"/>
      <c r="CE23" s="761"/>
      <c r="CF23" s="761"/>
      <c r="CG23" s="762"/>
      <c r="CH23" s="763">
        <v>229</v>
      </c>
      <c r="CI23" s="764"/>
      <c r="CJ23" s="764"/>
      <c r="CK23" s="764"/>
      <c r="CL23" s="765"/>
      <c r="CM23" s="763">
        <v>2569</v>
      </c>
      <c r="CN23" s="764"/>
      <c r="CO23" s="764"/>
      <c r="CP23" s="764"/>
      <c r="CQ23" s="765"/>
      <c r="CR23" s="763">
        <v>20</v>
      </c>
      <c r="CS23" s="764"/>
      <c r="CT23" s="764"/>
      <c r="CU23" s="764"/>
      <c r="CV23" s="765"/>
      <c r="CW23" s="763">
        <v>0</v>
      </c>
      <c r="CX23" s="764"/>
      <c r="CY23" s="764"/>
      <c r="CZ23" s="764"/>
      <c r="DA23" s="765"/>
      <c r="DB23" s="763">
        <v>0</v>
      </c>
      <c r="DC23" s="764"/>
      <c r="DD23" s="764"/>
      <c r="DE23" s="764"/>
      <c r="DF23" s="765"/>
      <c r="DG23" s="763">
        <v>0</v>
      </c>
      <c r="DH23" s="764"/>
      <c r="DI23" s="764"/>
      <c r="DJ23" s="764"/>
      <c r="DK23" s="765"/>
      <c r="DL23" s="763">
        <v>0</v>
      </c>
      <c r="DM23" s="764"/>
      <c r="DN23" s="764"/>
      <c r="DO23" s="764"/>
      <c r="DP23" s="765"/>
      <c r="DQ23" s="763">
        <v>0</v>
      </c>
      <c r="DR23" s="764"/>
      <c r="DS23" s="764"/>
      <c r="DT23" s="764"/>
      <c r="DU23" s="765"/>
      <c r="DV23" s="760" t="s">
        <v>616</v>
      </c>
      <c r="DW23" s="761"/>
      <c r="DX23" s="761"/>
      <c r="DY23" s="761"/>
      <c r="DZ23" s="766"/>
      <c r="EA23" s="216"/>
    </row>
    <row r="24" spans="1:131" s="217" customFormat="1" ht="26.25" customHeight="1" x14ac:dyDescent="0.2">
      <c r="A24" s="795" t="s">
        <v>383</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t="s">
        <v>592</v>
      </c>
      <c r="BT24" s="761"/>
      <c r="BU24" s="761"/>
      <c r="BV24" s="761"/>
      <c r="BW24" s="761"/>
      <c r="BX24" s="761"/>
      <c r="BY24" s="761"/>
      <c r="BZ24" s="761"/>
      <c r="CA24" s="761"/>
      <c r="CB24" s="761"/>
      <c r="CC24" s="761"/>
      <c r="CD24" s="761"/>
      <c r="CE24" s="761"/>
      <c r="CF24" s="761"/>
      <c r="CG24" s="762"/>
      <c r="CH24" s="763">
        <v>92</v>
      </c>
      <c r="CI24" s="764"/>
      <c r="CJ24" s="764"/>
      <c r="CK24" s="764"/>
      <c r="CL24" s="765"/>
      <c r="CM24" s="763">
        <v>310</v>
      </c>
      <c r="CN24" s="764"/>
      <c r="CO24" s="764"/>
      <c r="CP24" s="764"/>
      <c r="CQ24" s="765"/>
      <c r="CR24" s="763">
        <v>20</v>
      </c>
      <c r="CS24" s="764"/>
      <c r="CT24" s="764"/>
      <c r="CU24" s="764"/>
      <c r="CV24" s="765"/>
      <c r="CW24" s="763">
        <v>0</v>
      </c>
      <c r="CX24" s="764"/>
      <c r="CY24" s="764"/>
      <c r="CZ24" s="764"/>
      <c r="DA24" s="765"/>
      <c r="DB24" s="763">
        <v>0</v>
      </c>
      <c r="DC24" s="764"/>
      <c r="DD24" s="764"/>
      <c r="DE24" s="764"/>
      <c r="DF24" s="765"/>
      <c r="DG24" s="763">
        <v>0</v>
      </c>
      <c r="DH24" s="764"/>
      <c r="DI24" s="764"/>
      <c r="DJ24" s="764"/>
      <c r="DK24" s="765"/>
      <c r="DL24" s="763">
        <v>0</v>
      </c>
      <c r="DM24" s="764"/>
      <c r="DN24" s="764"/>
      <c r="DO24" s="764"/>
      <c r="DP24" s="765"/>
      <c r="DQ24" s="763">
        <v>0</v>
      </c>
      <c r="DR24" s="764"/>
      <c r="DS24" s="764"/>
      <c r="DT24" s="764"/>
      <c r="DU24" s="765"/>
      <c r="DV24" s="760" t="s">
        <v>617</v>
      </c>
      <c r="DW24" s="761"/>
      <c r="DX24" s="761"/>
      <c r="DY24" s="761"/>
      <c r="DZ24" s="766"/>
      <c r="EA24" s="216"/>
    </row>
    <row r="25" spans="1:131" ht="26.25" customHeight="1" thickBot="1" x14ac:dyDescent="0.25">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t="s">
        <v>593</v>
      </c>
      <c r="BT25" s="761"/>
      <c r="BU25" s="761"/>
      <c r="BV25" s="761"/>
      <c r="BW25" s="761"/>
      <c r="BX25" s="761"/>
      <c r="BY25" s="761"/>
      <c r="BZ25" s="761"/>
      <c r="CA25" s="761"/>
      <c r="CB25" s="761"/>
      <c r="CC25" s="761"/>
      <c r="CD25" s="761"/>
      <c r="CE25" s="761"/>
      <c r="CF25" s="761"/>
      <c r="CG25" s="762"/>
      <c r="CH25" s="763">
        <v>12</v>
      </c>
      <c r="CI25" s="764"/>
      <c r="CJ25" s="764"/>
      <c r="CK25" s="764"/>
      <c r="CL25" s="765"/>
      <c r="CM25" s="763">
        <v>810</v>
      </c>
      <c r="CN25" s="764"/>
      <c r="CO25" s="764"/>
      <c r="CP25" s="764"/>
      <c r="CQ25" s="765"/>
      <c r="CR25" s="763">
        <v>602</v>
      </c>
      <c r="CS25" s="764"/>
      <c r="CT25" s="764"/>
      <c r="CU25" s="764"/>
      <c r="CV25" s="765"/>
      <c r="CW25" s="763">
        <v>0</v>
      </c>
      <c r="CX25" s="764"/>
      <c r="CY25" s="764"/>
      <c r="CZ25" s="764"/>
      <c r="DA25" s="765"/>
      <c r="DB25" s="763">
        <v>0</v>
      </c>
      <c r="DC25" s="764"/>
      <c r="DD25" s="764"/>
      <c r="DE25" s="764"/>
      <c r="DF25" s="765"/>
      <c r="DG25" s="763">
        <v>0</v>
      </c>
      <c r="DH25" s="764"/>
      <c r="DI25" s="764"/>
      <c r="DJ25" s="764"/>
      <c r="DK25" s="765"/>
      <c r="DL25" s="763">
        <v>0</v>
      </c>
      <c r="DM25" s="764"/>
      <c r="DN25" s="764"/>
      <c r="DO25" s="764"/>
      <c r="DP25" s="765"/>
      <c r="DQ25" s="763">
        <v>0</v>
      </c>
      <c r="DR25" s="764"/>
      <c r="DS25" s="764"/>
      <c r="DT25" s="764"/>
      <c r="DU25" s="765"/>
      <c r="DV25" s="760" t="s">
        <v>618</v>
      </c>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1" t="s">
        <v>388</v>
      </c>
      <c r="AG26" s="802"/>
      <c r="AH26" s="802"/>
      <c r="AI26" s="802"/>
      <c r="AJ26" s="803"/>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364</v>
      </c>
      <c r="BF26" s="721"/>
      <c r="BG26" s="721"/>
      <c r="BH26" s="721"/>
      <c r="BI26" s="727"/>
      <c r="BJ26" s="214"/>
      <c r="BK26" s="214"/>
      <c r="BL26" s="214"/>
      <c r="BM26" s="214"/>
      <c r="BN26" s="214"/>
      <c r="BO26" s="223"/>
      <c r="BP26" s="223"/>
      <c r="BQ26" s="220">
        <v>20</v>
      </c>
      <c r="BR26" s="221"/>
      <c r="BS26" s="760" t="s">
        <v>594</v>
      </c>
      <c r="BT26" s="761"/>
      <c r="BU26" s="761"/>
      <c r="BV26" s="761"/>
      <c r="BW26" s="761"/>
      <c r="BX26" s="761"/>
      <c r="BY26" s="761"/>
      <c r="BZ26" s="761"/>
      <c r="CA26" s="761"/>
      <c r="CB26" s="761"/>
      <c r="CC26" s="761"/>
      <c r="CD26" s="761"/>
      <c r="CE26" s="761"/>
      <c r="CF26" s="761"/>
      <c r="CG26" s="762"/>
      <c r="CH26" s="763">
        <v>-136</v>
      </c>
      <c r="CI26" s="764"/>
      <c r="CJ26" s="764"/>
      <c r="CK26" s="764"/>
      <c r="CL26" s="765"/>
      <c r="CM26" s="763">
        <v>-1263</v>
      </c>
      <c r="CN26" s="764"/>
      <c r="CO26" s="764"/>
      <c r="CP26" s="764"/>
      <c r="CQ26" s="765"/>
      <c r="CR26" s="763">
        <v>1900</v>
      </c>
      <c r="CS26" s="764"/>
      <c r="CT26" s="764"/>
      <c r="CU26" s="764"/>
      <c r="CV26" s="765"/>
      <c r="CW26" s="763">
        <v>985</v>
      </c>
      <c r="CX26" s="764"/>
      <c r="CY26" s="764"/>
      <c r="CZ26" s="764"/>
      <c r="DA26" s="765"/>
      <c r="DB26" s="763">
        <v>1787</v>
      </c>
      <c r="DC26" s="764"/>
      <c r="DD26" s="764"/>
      <c r="DE26" s="764"/>
      <c r="DF26" s="765"/>
      <c r="DG26" s="763">
        <v>0</v>
      </c>
      <c r="DH26" s="764"/>
      <c r="DI26" s="764"/>
      <c r="DJ26" s="764"/>
      <c r="DK26" s="765"/>
      <c r="DL26" s="763">
        <v>0</v>
      </c>
      <c r="DM26" s="764"/>
      <c r="DN26" s="764"/>
      <c r="DO26" s="764"/>
      <c r="DP26" s="765"/>
      <c r="DQ26" s="763">
        <v>0</v>
      </c>
      <c r="DR26" s="764"/>
      <c r="DS26" s="764"/>
      <c r="DT26" s="764"/>
      <c r="DU26" s="765"/>
      <c r="DV26" s="760" t="s">
        <v>619</v>
      </c>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t="s">
        <v>595</v>
      </c>
      <c r="BT27" s="761"/>
      <c r="BU27" s="761"/>
      <c r="BV27" s="761"/>
      <c r="BW27" s="761"/>
      <c r="BX27" s="761"/>
      <c r="BY27" s="761"/>
      <c r="BZ27" s="761"/>
      <c r="CA27" s="761"/>
      <c r="CB27" s="761"/>
      <c r="CC27" s="761"/>
      <c r="CD27" s="761"/>
      <c r="CE27" s="761"/>
      <c r="CF27" s="761"/>
      <c r="CG27" s="762"/>
      <c r="CH27" s="763">
        <v>110</v>
      </c>
      <c r="CI27" s="764"/>
      <c r="CJ27" s="764"/>
      <c r="CK27" s="764"/>
      <c r="CL27" s="765"/>
      <c r="CM27" s="763">
        <v>2147</v>
      </c>
      <c r="CN27" s="764"/>
      <c r="CO27" s="764"/>
      <c r="CP27" s="764"/>
      <c r="CQ27" s="765"/>
      <c r="CR27" s="763">
        <v>788</v>
      </c>
      <c r="CS27" s="764"/>
      <c r="CT27" s="764"/>
      <c r="CU27" s="764"/>
      <c r="CV27" s="765"/>
      <c r="CW27" s="763">
        <v>0</v>
      </c>
      <c r="CX27" s="764"/>
      <c r="CY27" s="764"/>
      <c r="CZ27" s="764"/>
      <c r="DA27" s="765"/>
      <c r="DB27" s="763">
        <v>0</v>
      </c>
      <c r="DC27" s="764"/>
      <c r="DD27" s="764"/>
      <c r="DE27" s="764"/>
      <c r="DF27" s="765"/>
      <c r="DG27" s="763">
        <v>0</v>
      </c>
      <c r="DH27" s="764"/>
      <c r="DI27" s="764"/>
      <c r="DJ27" s="764"/>
      <c r="DK27" s="765"/>
      <c r="DL27" s="763">
        <v>0</v>
      </c>
      <c r="DM27" s="764"/>
      <c r="DN27" s="764"/>
      <c r="DO27" s="764"/>
      <c r="DP27" s="765"/>
      <c r="DQ27" s="763">
        <v>0</v>
      </c>
      <c r="DR27" s="764"/>
      <c r="DS27" s="764"/>
      <c r="DT27" s="764"/>
      <c r="DU27" s="765"/>
      <c r="DV27" s="760" t="s">
        <v>620</v>
      </c>
      <c r="DW27" s="761"/>
      <c r="DX27" s="761"/>
      <c r="DY27" s="761"/>
      <c r="DZ27" s="766"/>
      <c r="EA27" s="212"/>
    </row>
    <row r="28" spans="1:131" ht="26.25" customHeight="1" thickTop="1" x14ac:dyDescent="0.2">
      <c r="A28" s="224">
        <v>1</v>
      </c>
      <c r="B28" s="736" t="s">
        <v>393</v>
      </c>
      <c r="C28" s="737"/>
      <c r="D28" s="737"/>
      <c r="E28" s="737"/>
      <c r="F28" s="737"/>
      <c r="G28" s="737"/>
      <c r="H28" s="737"/>
      <c r="I28" s="737"/>
      <c r="J28" s="737"/>
      <c r="K28" s="737"/>
      <c r="L28" s="737"/>
      <c r="M28" s="737"/>
      <c r="N28" s="737"/>
      <c r="O28" s="737"/>
      <c r="P28" s="738"/>
      <c r="Q28" s="809">
        <v>204012</v>
      </c>
      <c r="R28" s="810"/>
      <c r="S28" s="810"/>
      <c r="T28" s="810"/>
      <c r="U28" s="810"/>
      <c r="V28" s="810">
        <v>203584</v>
      </c>
      <c r="W28" s="810"/>
      <c r="X28" s="810"/>
      <c r="Y28" s="810"/>
      <c r="Z28" s="810"/>
      <c r="AA28" s="810">
        <v>428</v>
      </c>
      <c r="AB28" s="810"/>
      <c r="AC28" s="810"/>
      <c r="AD28" s="810"/>
      <c r="AE28" s="811"/>
      <c r="AF28" s="812">
        <v>429</v>
      </c>
      <c r="AG28" s="810"/>
      <c r="AH28" s="810"/>
      <c r="AI28" s="810"/>
      <c r="AJ28" s="813"/>
      <c r="AK28" s="814">
        <v>23320</v>
      </c>
      <c r="AL28" s="815"/>
      <c r="AM28" s="815"/>
      <c r="AN28" s="815"/>
      <c r="AO28" s="815"/>
      <c r="AP28" s="815" t="s">
        <v>498</v>
      </c>
      <c r="AQ28" s="815"/>
      <c r="AR28" s="815"/>
      <c r="AS28" s="815"/>
      <c r="AT28" s="815"/>
      <c r="AU28" s="815" t="s">
        <v>498</v>
      </c>
      <c r="AV28" s="815"/>
      <c r="AW28" s="815"/>
      <c r="AX28" s="815"/>
      <c r="AY28" s="815"/>
      <c r="AZ28" s="816" t="s">
        <v>498</v>
      </c>
      <c r="BA28" s="816"/>
      <c r="BB28" s="816"/>
      <c r="BC28" s="816"/>
      <c r="BD28" s="816"/>
      <c r="BE28" s="807"/>
      <c r="BF28" s="807"/>
      <c r="BG28" s="807"/>
      <c r="BH28" s="807"/>
      <c r="BI28" s="808"/>
      <c r="BJ28" s="214"/>
      <c r="BK28" s="214"/>
      <c r="BL28" s="214"/>
      <c r="BM28" s="214"/>
      <c r="BN28" s="214"/>
      <c r="BO28" s="223"/>
      <c r="BP28" s="223"/>
      <c r="BQ28" s="220">
        <v>22</v>
      </c>
      <c r="BR28" s="221"/>
      <c r="BS28" s="760" t="s">
        <v>596</v>
      </c>
      <c r="BT28" s="761"/>
      <c r="BU28" s="761"/>
      <c r="BV28" s="761"/>
      <c r="BW28" s="761"/>
      <c r="BX28" s="761"/>
      <c r="BY28" s="761"/>
      <c r="BZ28" s="761"/>
      <c r="CA28" s="761"/>
      <c r="CB28" s="761"/>
      <c r="CC28" s="761"/>
      <c r="CD28" s="761"/>
      <c r="CE28" s="761"/>
      <c r="CF28" s="761"/>
      <c r="CG28" s="762"/>
      <c r="CH28" s="763">
        <v>434</v>
      </c>
      <c r="CI28" s="764"/>
      <c r="CJ28" s="764"/>
      <c r="CK28" s="764"/>
      <c r="CL28" s="765"/>
      <c r="CM28" s="763">
        <v>5232</v>
      </c>
      <c r="CN28" s="764"/>
      <c r="CO28" s="764"/>
      <c r="CP28" s="764"/>
      <c r="CQ28" s="765"/>
      <c r="CR28" s="763">
        <v>77</v>
      </c>
      <c r="CS28" s="764"/>
      <c r="CT28" s="764"/>
      <c r="CU28" s="764"/>
      <c r="CV28" s="765"/>
      <c r="CW28" s="763">
        <v>236</v>
      </c>
      <c r="CX28" s="764"/>
      <c r="CY28" s="764"/>
      <c r="CZ28" s="764"/>
      <c r="DA28" s="765"/>
      <c r="DB28" s="763">
        <v>200</v>
      </c>
      <c r="DC28" s="764"/>
      <c r="DD28" s="764"/>
      <c r="DE28" s="764"/>
      <c r="DF28" s="765"/>
      <c r="DG28" s="763">
        <v>0</v>
      </c>
      <c r="DH28" s="764"/>
      <c r="DI28" s="764"/>
      <c r="DJ28" s="764"/>
      <c r="DK28" s="765"/>
      <c r="DL28" s="763">
        <v>0</v>
      </c>
      <c r="DM28" s="764"/>
      <c r="DN28" s="764"/>
      <c r="DO28" s="764"/>
      <c r="DP28" s="765"/>
      <c r="DQ28" s="763">
        <v>0</v>
      </c>
      <c r="DR28" s="764"/>
      <c r="DS28" s="764"/>
      <c r="DT28" s="764"/>
      <c r="DU28" s="765"/>
      <c r="DV28" s="760" t="s">
        <v>621</v>
      </c>
      <c r="DW28" s="761"/>
      <c r="DX28" s="761"/>
      <c r="DY28" s="761"/>
      <c r="DZ28" s="766"/>
      <c r="EA28" s="212"/>
    </row>
    <row r="29" spans="1:131" ht="26.25" customHeight="1" x14ac:dyDescent="0.2">
      <c r="A29" s="224">
        <v>2</v>
      </c>
      <c r="B29" s="767" t="s">
        <v>394</v>
      </c>
      <c r="C29" s="768"/>
      <c r="D29" s="768"/>
      <c r="E29" s="768"/>
      <c r="F29" s="768"/>
      <c r="G29" s="768"/>
      <c r="H29" s="768"/>
      <c r="I29" s="768"/>
      <c r="J29" s="768"/>
      <c r="K29" s="768"/>
      <c r="L29" s="768"/>
      <c r="M29" s="768"/>
      <c r="N29" s="768"/>
      <c r="O29" s="768"/>
      <c r="P29" s="769"/>
      <c r="Q29" s="770">
        <v>72606</v>
      </c>
      <c r="R29" s="771"/>
      <c r="S29" s="771"/>
      <c r="T29" s="771"/>
      <c r="U29" s="771"/>
      <c r="V29" s="771">
        <v>70535</v>
      </c>
      <c r="W29" s="771"/>
      <c r="X29" s="771"/>
      <c r="Y29" s="771"/>
      <c r="Z29" s="771"/>
      <c r="AA29" s="771">
        <v>2071</v>
      </c>
      <c r="AB29" s="771"/>
      <c r="AC29" s="771"/>
      <c r="AD29" s="771"/>
      <c r="AE29" s="772"/>
      <c r="AF29" s="773">
        <v>2071</v>
      </c>
      <c r="AG29" s="774"/>
      <c r="AH29" s="774"/>
      <c r="AI29" s="774"/>
      <c r="AJ29" s="775"/>
      <c r="AK29" s="821">
        <v>33805</v>
      </c>
      <c r="AL29" s="817"/>
      <c r="AM29" s="817"/>
      <c r="AN29" s="817"/>
      <c r="AO29" s="817"/>
      <c r="AP29" s="817" t="s">
        <v>498</v>
      </c>
      <c r="AQ29" s="817"/>
      <c r="AR29" s="817"/>
      <c r="AS29" s="817"/>
      <c r="AT29" s="817"/>
      <c r="AU29" s="817" t="s">
        <v>498</v>
      </c>
      <c r="AV29" s="817"/>
      <c r="AW29" s="817"/>
      <c r="AX29" s="817"/>
      <c r="AY29" s="817"/>
      <c r="AZ29" s="818" t="s">
        <v>498</v>
      </c>
      <c r="BA29" s="818"/>
      <c r="BB29" s="818"/>
      <c r="BC29" s="818"/>
      <c r="BD29" s="818"/>
      <c r="BE29" s="819"/>
      <c r="BF29" s="819"/>
      <c r="BG29" s="819"/>
      <c r="BH29" s="819"/>
      <c r="BI29" s="820"/>
      <c r="BJ29" s="214"/>
      <c r="BK29" s="214"/>
      <c r="BL29" s="214"/>
      <c r="BM29" s="214"/>
      <c r="BN29" s="214"/>
      <c r="BO29" s="223"/>
      <c r="BP29" s="223"/>
      <c r="BQ29" s="220">
        <v>23</v>
      </c>
      <c r="BR29" s="221"/>
      <c r="BS29" s="760" t="s">
        <v>597</v>
      </c>
      <c r="BT29" s="761"/>
      <c r="BU29" s="761"/>
      <c r="BV29" s="761"/>
      <c r="BW29" s="761"/>
      <c r="BX29" s="761"/>
      <c r="BY29" s="761"/>
      <c r="BZ29" s="761"/>
      <c r="CA29" s="761"/>
      <c r="CB29" s="761"/>
      <c r="CC29" s="761"/>
      <c r="CD29" s="761"/>
      <c r="CE29" s="761"/>
      <c r="CF29" s="761"/>
      <c r="CG29" s="762"/>
      <c r="CH29" s="763">
        <v>133</v>
      </c>
      <c r="CI29" s="764"/>
      <c r="CJ29" s="764"/>
      <c r="CK29" s="764"/>
      <c r="CL29" s="765"/>
      <c r="CM29" s="763">
        <v>1646</v>
      </c>
      <c r="CN29" s="764"/>
      <c r="CO29" s="764"/>
      <c r="CP29" s="764"/>
      <c r="CQ29" s="765"/>
      <c r="CR29" s="763">
        <v>82</v>
      </c>
      <c r="CS29" s="764"/>
      <c r="CT29" s="764"/>
      <c r="CU29" s="764"/>
      <c r="CV29" s="765"/>
      <c r="CW29" s="763">
        <v>0</v>
      </c>
      <c r="CX29" s="764"/>
      <c r="CY29" s="764"/>
      <c r="CZ29" s="764"/>
      <c r="DA29" s="765"/>
      <c r="DB29" s="763">
        <v>0</v>
      </c>
      <c r="DC29" s="764"/>
      <c r="DD29" s="764"/>
      <c r="DE29" s="764"/>
      <c r="DF29" s="765"/>
      <c r="DG29" s="763">
        <v>0</v>
      </c>
      <c r="DH29" s="764"/>
      <c r="DI29" s="764"/>
      <c r="DJ29" s="764"/>
      <c r="DK29" s="765"/>
      <c r="DL29" s="763">
        <v>0</v>
      </c>
      <c r="DM29" s="764"/>
      <c r="DN29" s="764"/>
      <c r="DO29" s="764"/>
      <c r="DP29" s="765"/>
      <c r="DQ29" s="763">
        <v>0</v>
      </c>
      <c r="DR29" s="764"/>
      <c r="DS29" s="764"/>
      <c r="DT29" s="764"/>
      <c r="DU29" s="765"/>
      <c r="DV29" s="760" t="s">
        <v>622</v>
      </c>
      <c r="DW29" s="761"/>
      <c r="DX29" s="761"/>
      <c r="DY29" s="761"/>
      <c r="DZ29" s="766"/>
      <c r="EA29" s="212"/>
    </row>
    <row r="30" spans="1:131" ht="26.25" customHeight="1" x14ac:dyDescent="0.2">
      <c r="A30" s="224">
        <v>3</v>
      </c>
      <c r="B30" s="767" t="s">
        <v>395</v>
      </c>
      <c r="C30" s="768"/>
      <c r="D30" s="768"/>
      <c r="E30" s="768"/>
      <c r="F30" s="768"/>
      <c r="G30" s="768"/>
      <c r="H30" s="768"/>
      <c r="I30" s="768"/>
      <c r="J30" s="768"/>
      <c r="K30" s="768"/>
      <c r="L30" s="768"/>
      <c r="M30" s="768"/>
      <c r="N30" s="768"/>
      <c r="O30" s="768"/>
      <c r="P30" s="769"/>
      <c r="Q30" s="770">
        <v>224132</v>
      </c>
      <c r="R30" s="771"/>
      <c r="S30" s="771"/>
      <c r="T30" s="771"/>
      <c r="U30" s="771"/>
      <c r="V30" s="771">
        <v>219947</v>
      </c>
      <c r="W30" s="771"/>
      <c r="X30" s="771"/>
      <c r="Y30" s="771"/>
      <c r="Z30" s="771"/>
      <c r="AA30" s="771">
        <v>4185</v>
      </c>
      <c r="AB30" s="771"/>
      <c r="AC30" s="771"/>
      <c r="AD30" s="771"/>
      <c r="AE30" s="772"/>
      <c r="AF30" s="773">
        <v>4185</v>
      </c>
      <c r="AG30" s="774"/>
      <c r="AH30" s="774"/>
      <c r="AI30" s="774"/>
      <c r="AJ30" s="775"/>
      <c r="AK30" s="821">
        <v>33803</v>
      </c>
      <c r="AL30" s="817"/>
      <c r="AM30" s="817"/>
      <c r="AN30" s="817"/>
      <c r="AO30" s="817"/>
      <c r="AP30" s="817" t="s">
        <v>498</v>
      </c>
      <c r="AQ30" s="817"/>
      <c r="AR30" s="817"/>
      <c r="AS30" s="817"/>
      <c r="AT30" s="817"/>
      <c r="AU30" s="817" t="s">
        <v>498</v>
      </c>
      <c r="AV30" s="817"/>
      <c r="AW30" s="817"/>
      <c r="AX30" s="817"/>
      <c r="AY30" s="817"/>
      <c r="AZ30" s="818" t="s">
        <v>498</v>
      </c>
      <c r="BA30" s="818"/>
      <c r="BB30" s="818"/>
      <c r="BC30" s="818"/>
      <c r="BD30" s="818"/>
      <c r="BE30" s="819"/>
      <c r="BF30" s="819"/>
      <c r="BG30" s="819"/>
      <c r="BH30" s="819"/>
      <c r="BI30" s="820"/>
      <c r="BJ30" s="214"/>
      <c r="BK30" s="214"/>
      <c r="BL30" s="214"/>
      <c r="BM30" s="214"/>
      <c r="BN30" s="214"/>
      <c r="BO30" s="223"/>
      <c r="BP30" s="223"/>
      <c r="BQ30" s="220">
        <v>24</v>
      </c>
      <c r="BR30" s="221"/>
      <c r="BS30" s="760" t="s">
        <v>598</v>
      </c>
      <c r="BT30" s="761"/>
      <c r="BU30" s="761"/>
      <c r="BV30" s="761"/>
      <c r="BW30" s="761"/>
      <c r="BX30" s="761"/>
      <c r="BY30" s="761"/>
      <c r="BZ30" s="761"/>
      <c r="CA30" s="761"/>
      <c r="CB30" s="761"/>
      <c r="CC30" s="761"/>
      <c r="CD30" s="761"/>
      <c r="CE30" s="761"/>
      <c r="CF30" s="761"/>
      <c r="CG30" s="762"/>
      <c r="CH30" s="763">
        <v>335</v>
      </c>
      <c r="CI30" s="764"/>
      <c r="CJ30" s="764"/>
      <c r="CK30" s="764"/>
      <c r="CL30" s="765"/>
      <c r="CM30" s="763">
        <v>5144</v>
      </c>
      <c r="CN30" s="764"/>
      <c r="CO30" s="764"/>
      <c r="CP30" s="764"/>
      <c r="CQ30" s="765"/>
      <c r="CR30" s="763">
        <v>100</v>
      </c>
      <c r="CS30" s="764"/>
      <c r="CT30" s="764"/>
      <c r="CU30" s="764"/>
      <c r="CV30" s="765"/>
      <c r="CW30" s="763">
        <v>0</v>
      </c>
      <c r="CX30" s="764"/>
      <c r="CY30" s="764"/>
      <c r="CZ30" s="764"/>
      <c r="DA30" s="765"/>
      <c r="DB30" s="763">
        <v>0</v>
      </c>
      <c r="DC30" s="764"/>
      <c r="DD30" s="764"/>
      <c r="DE30" s="764"/>
      <c r="DF30" s="765"/>
      <c r="DG30" s="763">
        <v>0</v>
      </c>
      <c r="DH30" s="764"/>
      <c r="DI30" s="764"/>
      <c r="DJ30" s="764"/>
      <c r="DK30" s="765"/>
      <c r="DL30" s="763">
        <v>0</v>
      </c>
      <c r="DM30" s="764"/>
      <c r="DN30" s="764"/>
      <c r="DO30" s="764"/>
      <c r="DP30" s="765"/>
      <c r="DQ30" s="763">
        <v>0</v>
      </c>
      <c r="DR30" s="764"/>
      <c r="DS30" s="764"/>
      <c r="DT30" s="764"/>
      <c r="DU30" s="765"/>
      <c r="DV30" s="760" t="s">
        <v>611</v>
      </c>
      <c r="DW30" s="761"/>
      <c r="DX30" s="761"/>
      <c r="DY30" s="761"/>
      <c r="DZ30" s="766"/>
      <c r="EA30" s="212"/>
    </row>
    <row r="31" spans="1:131" ht="26.25" customHeight="1" x14ac:dyDescent="0.2">
      <c r="A31" s="224">
        <v>4</v>
      </c>
      <c r="B31" s="767" t="s">
        <v>396</v>
      </c>
      <c r="C31" s="768"/>
      <c r="D31" s="768"/>
      <c r="E31" s="768"/>
      <c r="F31" s="768"/>
      <c r="G31" s="768"/>
      <c r="H31" s="768"/>
      <c r="I31" s="768"/>
      <c r="J31" s="768"/>
      <c r="K31" s="768"/>
      <c r="L31" s="768"/>
      <c r="M31" s="768"/>
      <c r="N31" s="768"/>
      <c r="O31" s="768"/>
      <c r="P31" s="769"/>
      <c r="Q31" s="770">
        <v>27973</v>
      </c>
      <c r="R31" s="771"/>
      <c r="S31" s="771"/>
      <c r="T31" s="771"/>
      <c r="U31" s="771"/>
      <c r="V31" s="771">
        <v>27923</v>
      </c>
      <c r="W31" s="771"/>
      <c r="X31" s="771"/>
      <c r="Y31" s="771"/>
      <c r="Z31" s="771"/>
      <c r="AA31" s="771">
        <v>50</v>
      </c>
      <c r="AB31" s="771"/>
      <c r="AC31" s="771"/>
      <c r="AD31" s="771"/>
      <c r="AE31" s="772"/>
      <c r="AF31" s="773">
        <v>2141</v>
      </c>
      <c r="AG31" s="774"/>
      <c r="AH31" s="774"/>
      <c r="AI31" s="774"/>
      <c r="AJ31" s="775"/>
      <c r="AK31" s="821">
        <v>7174</v>
      </c>
      <c r="AL31" s="817"/>
      <c r="AM31" s="817"/>
      <c r="AN31" s="817"/>
      <c r="AO31" s="817"/>
      <c r="AP31" s="817">
        <v>9615</v>
      </c>
      <c r="AQ31" s="817"/>
      <c r="AR31" s="817"/>
      <c r="AS31" s="817"/>
      <c r="AT31" s="817"/>
      <c r="AU31" s="817">
        <v>3606</v>
      </c>
      <c r="AV31" s="817"/>
      <c r="AW31" s="817"/>
      <c r="AX31" s="817"/>
      <c r="AY31" s="817"/>
      <c r="AZ31" s="818" t="s">
        <v>498</v>
      </c>
      <c r="BA31" s="818"/>
      <c r="BB31" s="818"/>
      <c r="BC31" s="818"/>
      <c r="BD31" s="818"/>
      <c r="BE31" s="819" t="s">
        <v>397</v>
      </c>
      <c r="BF31" s="819"/>
      <c r="BG31" s="819"/>
      <c r="BH31" s="819"/>
      <c r="BI31" s="820"/>
      <c r="BJ31" s="214"/>
      <c r="BK31" s="214"/>
      <c r="BL31" s="214"/>
      <c r="BM31" s="214"/>
      <c r="BN31" s="214"/>
      <c r="BO31" s="223"/>
      <c r="BP31" s="223"/>
      <c r="BQ31" s="220">
        <v>25</v>
      </c>
      <c r="BR31" s="221" t="s">
        <v>574</v>
      </c>
      <c r="BS31" s="760" t="s">
        <v>599</v>
      </c>
      <c r="BT31" s="761"/>
      <c r="BU31" s="761"/>
      <c r="BV31" s="761"/>
      <c r="BW31" s="761"/>
      <c r="BX31" s="761"/>
      <c r="BY31" s="761"/>
      <c r="BZ31" s="761"/>
      <c r="CA31" s="761"/>
      <c r="CB31" s="761"/>
      <c r="CC31" s="761"/>
      <c r="CD31" s="761"/>
      <c r="CE31" s="761"/>
      <c r="CF31" s="761"/>
      <c r="CG31" s="762"/>
      <c r="CH31" s="763">
        <v>78</v>
      </c>
      <c r="CI31" s="764"/>
      <c r="CJ31" s="764"/>
      <c r="CK31" s="764"/>
      <c r="CL31" s="765"/>
      <c r="CM31" s="763">
        <v>4259</v>
      </c>
      <c r="CN31" s="764"/>
      <c r="CO31" s="764"/>
      <c r="CP31" s="764"/>
      <c r="CQ31" s="765"/>
      <c r="CR31" s="763">
        <v>50</v>
      </c>
      <c r="CS31" s="764"/>
      <c r="CT31" s="764"/>
      <c r="CU31" s="764"/>
      <c r="CV31" s="765"/>
      <c r="CW31" s="763">
        <v>0</v>
      </c>
      <c r="CX31" s="764"/>
      <c r="CY31" s="764"/>
      <c r="CZ31" s="764"/>
      <c r="DA31" s="765"/>
      <c r="DB31" s="763">
        <v>11984</v>
      </c>
      <c r="DC31" s="764"/>
      <c r="DD31" s="764"/>
      <c r="DE31" s="764"/>
      <c r="DF31" s="765"/>
      <c r="DG31" s="763">
        <v>0</v>
      </c>
      <c r="DH31" s="764"/>
      <c r="DI31" s="764"/>
      <c r="DJ31" s="764"/>
      <c r="DK31" s="765"/>
      <c r="DL31" s="763">
        <v>0</v>
      </c>
      <c r="DM31" s="764"/>
      <c r="DN31" s="764"/>
      <c r="DO31" s="764"/>
      <c r="DP31" s="765"/>
      <c r="DQ31" s="763">
        <v>0</v>
      </c>
      <c r="DR31" s="764"/>
      <c r="DS31" s="764"/>
      <c r="DT31" s="764"/>
      <c r="DU31" s="765"/>
      <c r="DV31" s="760" t="s">
        <v>611</v>
      </c>
      <c r="DW31" s="761"/>
      <c r="DX31" s="761"/>
      <c r="DY31" s="761"/>
      <c r="DZ31" s="766"/>
      <c r="EA31" s="212"/>
    </row>
    <row r="32" spans="1:131" ht="26.25" customHeight="1" x14ac:dyDescent="0.2">
      <c r="A32" s="224">
        <v>5</v>
      </c>
      <c r="B32" s="767" t="s">
        <v>398</v>
      </c>
      <c r="C32" s="768"/>
      <c r="D32" s="768"/>
      <c r="E32" s="768"/>
      <c r="F32" s="768"/>
      <c r="G32" s="768"/>
      <c r="H32" s="768"/>
      <c r="I32" s="768"/>
      <c r="J32" s="768"/>
      <c r="K32" s="768"/>
      <c r="L32" s="768"/>
      <c r="M32" s="768"/>
      <c r="N32" s="768"/>
      <c r="O32" s="768"/>
      <c r="P32" s="769"/>
      <c r="Q32" s="770">
        <v>87808</v>
      </c>
      <c r="R32" s="771"/>
      <c r="S32" s="771"/>
      <c r="T32" s="771"/>
      <c r="U32" s="771"/>
      <c r="V32" s="771">
        <v>78140</v>
      </c>
      <c r="W32" s="771"/>
      <c r="X32" s="771"/>
      <c r="Y32" s="771"/>
      <c r="Z32" s="771"/>
      <c r="AA32" s="771">
        <v>9669</v>
      </c>
      <c r="AB32" s="771"/>
      <c r="AC32" s="771"/>
      <c r="AD32" s="771"/>
      <c r="AE32" s="772"/>
      <c r="AF32" s="773" t="s">
        <v>122</v>
      </c>
      <c r="AG32" s="774"/>
      <c r="AH32" s="774"/>
      <c r="AI32" s="774"/>
      <c r="AJ32" s="775"/>
      <c r="AK32" s="821">
        <v>10380</v>
      </c>
      <c r="AL32" s="817"/>
      <c r="AM32" s="817"/>
      <c r="AN32" s="817"/>
      <c r="AO32" s="817"/>
      <c r="AP32" s="817">
        <v>328777</v>
      </c>
      <c r="AQ32" s="817"/>
      <c r="AR32" s="817"/>
      <c r="AS32" s="817"/>
      <c r="AT32" s="817"/>
      <c r="AU32" s="817">
        <v>64112</v>
      </c>
      <c r="AV32" s="817"/>
      <c r="AW32" s="817"/>
      <c r="AX32" s="817"/>
      <c r="AY32" s="817"/>
      <c r="AZ32" s="818" t="s">
        <v>498</v>
      </c>
      <c r="BA32" s="818"/>
      <c r="BB32" s="818"/>
      <c r="BC32" s="818"/>
      <c r="BD32" s="818"/>
      <c r="BE32" s="819" t="s">
        <v>397</v>
      </c>
      <c r="BF32" s="819"/>
      <c r="BG32" s="819"/>
      <c r="BH32" s="819"/>
      <c r="BI32" s="820"/>
      <c r="BJ32" s="214"/>
      <c r="BK32" s="214"/>
      <c r="BL32" s="214"/>
      <c r="BM32" s="214"/>
      <c r="BN32" s="214"/>
      <c r="BO32" s="223"/>
      <c r="BP32" s="223"/>
      <c r="BQ32" s="220">
        <v>26</v>
      </c>
      <c r="BR32" s="221" t="s">
        <v>574</v>
      </c>
      <c r="BS32" s="760" t="s">
        <v>600</v>
      </c>
      <c r="BT32" s="761"/>
      <c r="BU32" s="761"/>
      <c r="BV32" s="761"/>
      <c r="BW32" s="761"/>
      <c r="BX32" s="761"/>
      <c r="BY32" s="761"/>
      <c r="BZ32" s="761"/>
      <c r="CA32" s="761"/>
      <c r="CB32" s="761"/>
      <c r="CC32" s="761"/>
      <c r="CD32" s="761"/>
      <c r="CE32" s="761"/>
      <c r="CF32" s="761"/>
      <c r="CG32" s="762"/>
      <c r="CH32" s="763">
        <v>0</v>
      </c>
      <c r="CI32" s="764"/>
      <c r="CJ32" s="764"/>
      <c r="CK32" s="764"/>
      <c r="CL32" s="765"/>
      <c r="CM32" s="763">
        <v>325259</v>
      </c>
      <c r="CN32" s="764"/>
      <c r="CO32" s="764"/>
      <c r="CP32" s="764"/>
      <c r="CQ32" s="765"/>
      <c r="CR32" s="763">
        <v>162630</v>
      </c>
      <c r="CS32" s="764"/>
      <c r="CT32" s="764"/>
      <c r="CU32" s="764"/>
      <c r="CV32" s="765"/>
      <c r="CW32" s="763">
        <v>0</v>
      </c>
      <c r="CX32" s="764"/>
      <c r="CY32" s="764"/>
      <c r="CZ32" s="764"/>
      <c r="DA32" s="765"/>
      <c r="DB32" s="763">
        <v>21879</v>
      </c>
      <c r="DC32" s="764"/>
      <c r="DD32" s="764"/>
      <c r="DE32" s="764"/>
      <c r="DF32" s="765"/>
      <c r="DG32" s="763">
        <v>240640</v>
      </c>
      <c r="DH32" s="764"/>
      <c r="DI32" s="764"/>
      <c r="DJ32" s="764"/>
      <c r="DK32" s="765"/>
      <c r="DL32" s="763">
        <v>0</v>
      </c>
      <c r="DM32" s="764"/>
      <c r="DN32" s="764"/>
      <c r="DO32" s="764"/>
      <c r="DP32" s="765"/>
      <c r="DQ32" s="763">
        <v>0</v>
      </c>
      <c r="DR32" s="764"/>
      <c r="DS32" s="764"/>
      <c r="DT32" s="764"/>
      <c r="DU32" s="765"/>
      <c r="DV32" s="760" t="s">
        <v>611</v>
      </c>
      <c r="DW32" s="761"/>
      <c r="DX32" s="761"/>
      <c r="DY32" s="761"/>
      <c r="DZ32" s="766"/>
      <c r="EA32" s="212"/>
    </row>
    <row r="33" spans="1:131" ht="26.25" customHeight="1" x14ac:dyDescent="0.2">
      <c r="A33" s="224">
        <v>6</v>
      </c>
      <c r="B33" s="767" t="s">
        <v>399</v>
      </c>
      <c r="C33" s="768"/>
      <c r="D33" s="768"/>
      <c r="E33" s="768"/>
      <c r="F33" s="768"/>
      <c r="G33" s="768"/>
      <c r="H33" s="768"/>
      <c r="I33" s="768"/>
      <c r="J33" s="768"/>
      <c r="K33" s="768"/>
      <c r="L33" s="768"/>
      <c r="M33" s="768"/>
      <c r="N33" s="768"/>
      <c r="O33" s="768"/>
      <c r="P33" s="769"/>
      <c r="Q33" s="770">
        <v>49581</v>
      </c>
      <c r="R33" s="771"/>
      <c r="S33" s="771"/>
      <c r="T33" s="771"/>
      <c r="U33" s="771"/>
      <c r="V33" s="771">
        <v>49147</v>
      </c>
      <c r="W33" s="771"/>
      <c r="X33" s="771"/>
      <c r="Y33" s="771"/>
      <c r="Z33" s="771"/>
      <c r="AA33" s="771">
        <v>434</v>
      </c>
      <c r="AB33" s="771"/>
      <c r="AC33" s="771"/>
      <c r="AD33" s="771"/>
      <c r="AE33" s="772"/>
      <c r="AF33" s="773">
        <v>19643</v>
      </c>
      <c r="AG33" s="774"/>
      <c r="AH33" s="774"/>
      <c r="AI33" s="774"/>
      <c r="AJ33" s="775"/>
      <c r="AK33" s="821">
        <v>593</v>
      </c>
      <c r="AL33" s="817"/>
      <c r="AM33" s="817"/>
      <c r="AN33" s="817"/>
      <c r="AO33" s="817"/>
      <c r="AP33" s="817">
        <v>75435</v>
      </c>
      <c r="AQ33" s="817"/>
      <c r="AR33" s="817"/>
      <c r="AS33" s="817"/>
      <c r="AT33" s="817"/>
      <c r="AU33" s="817">
        <v>377</v>
      </c>
      <c r="AV33" s="817"/>
      <c r="AW33" s="817"/>
      <c r="AX33" s="817"/>
      <c r="AY33" s="817"/>
      <c r="AZ33" s="818" t="s">
        <v>498</v>
      </c>
      <c r="BA33" s="818"/>
      <c r="BB33" s="818"/>
      <c r="BC33" s="818"/>
      <c r="BD33" s="818"/>
      <c r="BE33" s="819" t="s">
        <v>397</v>
      </c>
      <c r="BF33" s="819"/>
      <c r="BG33" s="819"/>
      <c r="BH33" s="819"/>
      <c r="BI33" s="820"/>
      <c r="BJ33" s="214"/>
      <c r="BK33" s="214"/>
      <c r="BL33" s="214"/>
      <c r="BM33" s="214"/>
      <c r="BN33" s="214"/>
      <c r="BO33" s="223"/>
      <c r="BP33" s="223"/>
      <c r="BQ33" s="220">
        <v>27</v>
      </c>
      <c r="BR33" s="221" t="s">
        <v>574</v>
      </c>
      <c r="BS33" s="760" t="s">
        <v>601</v>
      </c>
      <c r="BT33" s="761"/>
      <c r="BU33" s="761"/>
      <c r="BV33" s="761"/>
      <c r="BW33" s="761"/>
      <c r="BX33" s="761"/>
      <c r="BY33" s="761"/>
      <c r="BZ33" s="761"/>
      <c r="CA33" s="761"/>
      <c r="CB33" s="761"/>
      <c r="CC33" s="761"/>
      <c r="CD33" s="761"/>
      <c r="CE33" s="761"/>
      <c r="CF33" s="761"/>
      <c r="CG33" s="762"/>
      <c r="CH33" s="763">
        <v>-3047</v>
      </c>
      <c r="CI33" s="764"/>
      <c r="CJ33" s="764"/>
      <c r="CK33" s="764"/>
      <c r="CL33" s="765"/>
      <c r="CM33" s="763">
        <v>115554</v>
      </c>
      <c r="CN33" s="764"/>
      <c r="CO33" s="764"/>
      <c r="CP33" s="764"/>
      <c r="CQ33" s="765"/>
      <c r="CR33" s="763">
        <v>113981</v>
      </c>
      <c r="CS33" s="764"/>
      <c r="CT33" s="764"/>
      <c r="CU33" s="764"/>
      <c r="CV33" s="765"/>
      <c r="CW33" s="763">
        <v>18637</v>
      </c>
      <c r="CX33" s="764"/>
      <c r="CY33" s="764"/>
      <c r="CZ33" s="764"/>
      <c r="DA33" s="765"/>
      <c r="DB33" s="763">
        <v>3782</v>
      </c>
      <c r="DC33" s="764"/>
      <c r="DD33" s="764"/>
      <c r="DE33" s="764"/>
      <c r="DF33" s="765"/>
      <c r="DG33" s="763">
        <v>0</v>
      </c>
      <c r="DH33" s="764"/>
      <c r="DI33" s="764"/>
      <c r="DJ33" s="764"/>
      <c r="DK33" s="765"/>
      <c r="DL33" s="763">
        <v>0</v>
      </c>
      <c r="DM33" s="764"/>
      <c r="DN33" s="764"/>
      <c r="DO33" s="764"/>
      <c r="DP33" s="765"/>
      <c r="DQ33" s="763">
        <v>0</v>
      </c>
      <c r="DR33" s="764"/>
      <c r="DS33" s="764"/>
      <c r="DT33" s="764"/>
      <c r="DU33" s="765"/>
      <c r="DV33" s="760" t="s">
        <v>623</v>
      </c>
      <c r="DW33" s="761"/>
      <c r="DX33" s="761"/>
      <c r="DY33" s="761"/>
      <c r="DZ33" s="766"/>
      <c r="EA33" s="212"/>
    </row>
    <row r="34" spans="1:131" ht="26.25" customHeight="1" x14ac:dyDescent="0.2">
      <c r="A34" s="224">
        <v>7</v>
      </c>
      <c r="B34" s="767" t="s">
        <v>400</v>
      </c>
      <c r="C34" s="768"/>
      <c r="D34" s="768"/>
      <c r="E34" s="768"/>
      <c r="F34" s="768"/>
      <c r="G34" s="768"/>
      <c r="H34" s="768"/>
      <c r="I34" s="768"/>
      <c r="J34" s="768"/>
      <c r="K34" s="768"/>
      <c r="L34" s="768"/>
      <c r="M34" s="768"/>
      <c r="N34" s="768"/>
      <c r="O34" s="768"/>
      <c r="P34" s="769"/>
      <c r="Q34" s="770">
        <v>966</v>
      </c>
      <c r="R34" s="771"/>
      <c r="S34" s="771"/>
      <c r="T34" s="771"/>
      <c r="U34" s="771"/>
      <c r="V34" s="771">
        <v>938</v>
      </c>
      <c r="W34" s="771"/>
      <c r="X34" s="771"/>
      <c r="Y34" s="771"/>
      <c r="Z34" s="771"/>
      <c r="AA34" s="771">
        <v>28</v>
      </c>
      <c r="AB34" s="771"/>
      <c r="AC34" s="771"/>
      <c r="AD34" s="771"/>
      <c r="AE34" s="772"/>
      <c r="AF34" s="773">
        <v>2680</v>
      </c>
      <c r="AG34" s="774"/>
      <c r="AH34" s="774"/>
      <c r="AI34" s="774"/>
      <c r="AJ34" s="775"/>
      <c r="AK34" s="821">
        <v>2</v>
      </c>
      <c r="AL34" s="817"/>
      <c r="AM34" s="817"/>
      <c r="AN34" s="817"/>
      <c r="AO34" s="817"/>
      <c r="AP34" s="817" t="s">
        <v>498</v>
      </c>
      <c r="AQ34" s="817"/>
      <c r="AR34" s="817"/>
      <c r="AS34" s="817"/>
      <c r="AT34" s="817"/>
      <c r="AU34" s="817" t="s">
        <v>498</v>
      </c>
      <c r="AV34" s="817"/>
      <c r="AW34" s="817"/>
      <c r="AX34" s="817"/>
      <c r="AY34" s="817"/>
      <c r="AZ34" s="818" t="s">
        <v>498</v>
      </c>
      <c r="BA34" s="818"/>
      <c r="BB34" s="818"/>
      <c r="BC34" s="818"/>
      <c r="BD34" s="818"/>
      <c r="BE34" s="819" t="s">
        <v>397</v>
      </c>
      <c r="BF34" s="819"/>
      <c r="BG34" s="819"/>
      <c r="BH34" s="819"/>
      <c r="BI34" s="820"/>
      <c r="BJ34" s="214"/>
      <c r="BK34" s="214"/>
      <c r="BL34" s="214"/>
      <c r="BM34" s="214"/>
      <c r="BN34" s="214"/>
      <c r="BO34" s="223"/>
      <c r="BP34" s="223"/>
      <c r="BQ34" s="220">
        <v>28</v>
      </c>
      <c r="BR34" s="221"/>
      <c r="BS34" s="760" t="s">
        <v>602</v>
      </c>
      <c r="BT34" s="761"/>
      <c r="BU34" s="761"/>
      <c r="BV34" s="761"/>
      <c r="BW34" s="761"/>
      <c r="BX34" s="761"/>
      <c r="BY34" s="761"/>
      <c r="BZ34" s="761"/>
      <c r="CA34" s="761"/>
      <c r="CB34" s="761"/>
      <c r="CC34" s="761"/>
      <c r="CD34" s="761"/>
      <c r="CE34" s="761"/>
      <c r="CF34" s="761"/>
      <c r="CG34" s="762"/>
      <c r="CH34" s="763">
        <v>81</v>
      </c>
      <c r="CI34" s="764"/>
      <c r="CJ34" s="764"/>
      <c r="CK34" s="764"/>
      <c r="CL34" s="765"/>
      <c r="CM34" s="763">
        <v>2003</v>
      </c>
      <c r="CN34" s="764"/>
      <c r="CO34" s="764"/>
      <c r="CP34" s="764"/>
      <c r="CQ34" s="765"/>
      <c r="CR34" s="763">
        <v>600</v>
      </c>
      <c r="CS34" s="764"/>
      <c r="CT34" s="764"/>
      <c r="CU34" s="764"/>
      <c r="CV34" s="765"/>
      <c r="CW34" s="763">
        <v>0</v>
      </c>
      <c r="CX34" s="764"/>
      <c r="CY34" s="764"/>
      <c r="CZ34" s="764"/>
      <c r="DA34" s="765"/>
      <c r="DB34" s="763">
        <v>0</v>
      </c>
      <c r="DC34" s="764"/>
      <c r="DD34" s="764"/>
      <c r="DE34" s="764"/>
      <c r="DF34" s="765"/>
      <c r="DG34" s="763">
        <v>0</v>
      </c>
      <c r="DH34" s="764"/>
      <c r="DI34" s="764"/>
      <c r="DJ34" s="764"/>
      <c r="DK34" s="765"/>
      <c r="DL34" s="763">
        <v>0</v>
      </c>
      <c r="DM34" s="764"/>
      <c r="DN34" s="764"/>
      <c r="DO34" s="764"/>
      <c r="DP34" s="765"/>
      <c r="DQ34" s="763">
        <v>0</v>
      </c>
      <c r="DR34" s="764"/>
      <c r="DS34" s="764"/>
      <c r="DT34" s="764"/>
      <c r="DU34" s="765"/>
      <c r="DV34" s="760" t="s">
        <v>605</v>
      </c>
      <c r="DW34" s="761"/>
      <c r="DX34" s="761"/>
      <c r="DY34" s="761"/>
      <c r="DZ34" s="766"/>
      <c r="EA34" s="212"/>
    </row>
    <row r="35" spans="1:131" ht="26.25" customHeight="1" x14ac:dyDescent="0.2">
      <c r="A35" s="224">
        <v>8</v>
      </c>
      <c r="B35" s="767" t="s">
        <v>401</v>
      </c>
      <c r="C35" s="768"/>
      <c r="D35" s="768"/>
      <c r="E35" s="768"/>
      <c r="F35" s="768"/>
      <c r="G35" s="768"/>
      <c r="H35" s="768"/>
      <c r="I35" s="768"/>
      <c r="J35" s="768"/>
      <c r="K35" s="768"/>
      <c r="L35" s="768"/>
      <c r="M35" s="768"/>
      <c r="N35" s="768"/>
      <c r="O35" s="768"/>
      <c r="P35" s="769"/>
      <c r="Q35" s="770">
        <v>74086</v>
      </c>
      <c r="R35" s="771"/>
      <c r="S35" s="771"/>
      <c r="T35" s="771"/>
      <c r="U35" s="771"/>
      <c r="V35" s="771">
        <v>75197</v>
      </c>
      <c r="W35" s="771"/>
      <c r="X35" s="771"/>
      <c r="Y35" s="771"/>
      <c r="Z35" s="771"/>
      <c r="AA35" s="771">
        <v>-1111</v>
      </c>
      <c r="AB35" s="771"/>
      <c r="AC35" s="771"/>
      <c r="AD35" s="771"/>
      <c r="AE35" s="772"/>
      <c r="AF35" s="773">
        <v>21699</v>
      </c>
      <c r="AG35" s="774"/>
      <c r="AH35" s="774"/>
      <c r="AI35" s="774"/>
      <c r="AJ35" s="775"/>
      <c r="AK35" s="821">
        <v>34826</v>
      </c>
      <c r="AL35" s="817"/>
      <c r="AM35" s="817"/>
      <c r="AN35" s="817"/>
      <c r="AO35" s="817"/>
      <c r="AP35" s="817">
        <v>417633</v>
      </c>
      <c r="AQ35" s="817"/>
      <c r="AR35" s="817"/>
      <c r="AS35" s="817"/>
      <c r="AT35" s="817"/>
      <c r="AU35" s="817">
        <v>328259</v>
      </c>
      <c r="AV35" s="817"/>
      <c r="AW35" s="817"/>
      <c r="AX35" s="817"/>
      <c r="AY35" s="817"/>
      <c r="AZ35" s="818" t="s">
        <v>498</v>
      </c>
      <c r="BA35" s="818"/>
      <c r="BB35" s="818"/>
      <c r="BC35" s="818"/>
      <c r="BD35" s="818"/>
      <c r="BE35" s="819" t="s">
        <v>397</v>
      </c>
      <c r="BF35" s="819"/>
      <c r="BG35" s="819"/>
      <c r="BH35" s="819"/>
      <c r="BI35" s="820"/>
      <c r="BJ35" s="214"/>
      <c r="BK35" s="214"/>
      <c r="BL35" s="214"/>
      <c r="BM35" s="214"/>
      <c r="BN35" s="214"/>
      <c r="BO35" s="223"/>
      <c r="BP35" s="223"/>
      <c r="BQ35" s="220">
        <v>29</v>
      </c>
      <c r="BR35" s="221"/>
      <c r="BS35" s="760" t="s">
        <v>603</v>
      </c>
      <c r="BT35" s="761"/>
      <c r="BU35" s="761"/>
      <c r="BV35" s="761"/>
      <c r="BW35" s="761"/>
      <c r="BX35" s="761"/>
      <c r="BY35" s="761"/>
      <c r="BZ35" s="761"/>
      <c r="CA35" s="761"/>
      <c r="CB35" s="761"/>
      <c r="CC35" s="761"/>
      <c r="CD35" s="761"/>
      <c r="CE35" s="761"/>
      <c r="CF35" s="761"/>
      <c r="CG35" s="762"/>
      <c r="CH35" s="763">
        <v>7131</v>
      </c>
      <c r="CI35" s="764"/>
      <c r="CJ35" s="764"/>
      <c r="CK35" s="764"/>
      <c r="CL35" s="765"/>
      <c r="CM35" s="763">
        <v>82524</v>
      </c>
      <c r="CN35" s="764"/>
      <c r="CO35" s="764"/>
      <c r="CP35" s="764"/>
      <c r="CQ35" s="765"/>
      <c r="CR35" s="763">
        <v>2368</v>
      </c>
      <c r="CS35" s="764"/>
      <c r="CT35" s="764"/>
      <c r="CU35" s="764"/>
      <c r="CV35" s="765"/>
      <c r="CW35" s="763">
        <v>0</v>
      </c>
      <c r="CX35" s="764"/>
      <c r="CY35" s="764"/>
      <c r="CZ35" s="764"/>
      <c r="DA35" s="765"/>
      <c r="DB35" s="763">
        <v>14</v>
      </c>
      <c r="DC35" s="764"/>
      <c r="DD35" s="764"/>
      <c r="DE35" s="764"/>
      <c r="DF35" s="765"/>
      <c r="DG35" s="763">
        <v>0</v>
      </c>
      <c r="DH35" s="764"/>
      <c r="DI35" s="764"/>
      <c r="DJ35" s="764"/>
      <c r="DK35" s="765"/>
      <c r="DL35" s="763">
        <v>0</v>
      </c>
      <c r="DM35" s="764"/>
      <c r="DN35" s="764"/>
      <c r="DO35" s="764"/>
      <c r="DP35" s="765"/>
      <c r="DQ35" s="763">
        <v>0</v>
      </c>
      <c r="DR35" s="764"/>
      <c r="DS35" s="764"/>
      <c r="DT35" s="764"/>
      <c r="DU35" s="765"/>
      <c r="DV35" s="760" t="s">
        <v>624</v>
      </c>
      <c r="DW35" s="761"/>
      <c r="DX35" s="761"/>
      <c r="DY35" s="761"/>
      <c r="DZ35" s="766"/>
      <c r="EA35" s="212"/>
    </row>
    <row r="36" spans="1:131" ht="26.25" customHeight="1" x14ac:dyDescent="0.2">
      <c r="A36" s="224">
        <v>9</v>
      </c>
      <c r="B36" s="767" t="s">
        <v>402</v>
      </c>
      <c r="C36" s="768"/>
      <c r="D36" s="768"/>
      <c r="E36" s="768"/>
      <c r="F36" s="768"/>
      <c r="G36" s="768"/>
      <c r="H36" s="768"/>
      <c r="I36" s="768"/>
      <c r="J36" s="768"/>
      <c r="K36" s="768"/>
      <c r="L36" s="768"/>
      <c r="M36" s="768"/>
      <c r="N36" s="768"/>
      <c r="O36" s="768"/>
      <c r="P36" s="769"/>
      <c r="Q36" s="770">
        <v>8702</v>
      </c>
      <c r="R36" s="771"/>
      <c r="S36" s="771"/>
      <c r="T36" s="771"/>
      <c r="U36" s="771"/>
      <c r="V36" s="771">
        <v>8702</v>
      </c>
      <c r="W36" s="771"/>
      <c r="X36" s="771"/>
      <c r="Y36" s="771"/>
      <c r="Z36" s="771"/>
      <c r="AA36" s="771" t="s">
        <v>498</v>
      </c>
      <c r="AB36" s="771"/>
      <c r="AC36" s="771"/>
      <c r="AD36" s="771"/>
      <c r="AE36" s="772"/>
      <c r="AF36" s="773" t="s">
        <v>122</v>
      </c>
      <c r="AG36" s="774"/>
      <c r="AH36" s="774"/>
      <c r="AI36" s="774"/>
      <c r="AJ36" s="775"/>
      <c r="AK36" s="821">
        <v>2512</v>
      </c>
      <c r="AL36" s="817"/>
      <c r="AM36" s="817"/>
      <c r="AN36" s="817"/>
      <c r="AO36" s="817"/>
      <c r="AP36" s="817">
        <v>15481</v>
      </c>
      <c r="AQ36" s="817"/>
      <c r="AR36" s="817"/>
      <c r="AS36" s="817"/>
      <c r="AT36" s="817"/>
      <c r="AU36" s="817">
        <v>9413</v>
      </c>
      <c r="AV36" s="817"/>
      <c r="AW36" s="817"/>
      <c r="AX36" s="817"/>
      <c r="AY36" s="817"/>
      <c r="AZ36" s="818" t="s">
        <v>498</v>
      </c>
      <c r="BA36" s="818"/>
      <c r="BB36" s="818"/>
      <c r="BC36" s="818"/>
      <c r="BD36" s="818"/>
      <c r="BE36" s="819" t="s">
        <v>403</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t="s">
        <v>404</v>
      </c>
      <c r="C37" s="768"/>
      <c r="D37" s="768"/>
      <c r="E37" s="768"/>
      <c r="F37" s="768"/>
      <c r="G37" s="768"/>
      <c r="H37" s="768"/>
      <c r="I37" s="768"/>
      <c r="J37" s="768"/>
      <c r="K37" s="768"/>
      <c r="L37" s="768"/>
      <c r="M37" s="768"/>
      <c r="N37" s="768"/>
      <c r="O37" s="768"/>
      <c r="P37" s="769"/>
      <c r="Q37" s="770">
        <v>580</v>
      </c>
      <c r="R37" s="771"/>
      <c r="S37" s="771"/>
      <c r="T37" s="771"/>
      <c r="U37" s="771"/>
      <c r="V37" s="771">
        <v>578</v>
      </c>
      <c r="W37" s="771"/>
      <c r="X37" s="771"/>
      <c r="Y37" s="771"/>
      <c r="Z37" s="771"/>
      <c r="AA37" s="771">
        <v>2</v>
      </c>
      <c r="AB37" s="771"/>
      <c r="AC37" s="771"/>
      <c r="AD37" s="771"/>
      <c r="AE37" s="772"/>
      <c r="AF37" s="773" t="s">
        <v>122</v>
      </c>
      <c r="AG37" s="774"/>
      <c r="AH37" s="774"/>
      <c r="AI37" s="774"/>
      <c r="AJ37" s="775"/>
      <c r="AK37" s="821">
        <v>294</v>
      </c>
      <c r="AL37" s="817"/>
      <c r="AM37" s="817"/>
      <c r="AN37" s="817"/>
      <c r="AO37" s="817"/>
      <c r="AP37" s="817">
        <v>6185</v>
      </c>
      <c r="AQ37" s="817"/>
      <c r="AR37" s="817"/>
      <c r="AS37" s="817"/>
      <c r="AT37" s="817"/>
      <c r="AU37" s="817" t="s">
        <v>498</v>
      </c>
      <c r="AV37" s="817"/>
      <c r="AW37" s="817"/>
      <c r="AX37" s="817"/>
      <c r="AY37" s="817"/>
      <c r="AZ37" s="818" t="s">
        <v>498</v>
      </c>
      <c r="BA37" s="818"/>
      <c r="BB37" s="818"/>
      <c r="BC37" s="818"/>
      <c r="BD37" s="818"/>
      <c r="BE37" s="819" t="s">
        <v>403</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t="s">
        <v>405</v>
      </c>
      <c r="C38" s="768"/>
      <c r="D38" s="768"/>
      <c r="E38" s="768"/>
      <c r="F38" s="768"/>
      <c r="G38" s="768"/>
      <c r="H38" s="768"/>
      <c r="I38" s="768"/>
      <c r="J38" s="768"/>
      <c r="K38" s="768"/>
      <c r="L38" s="768"/>
      <c r="M38" s="768"/>
      <c r="N38" s="768"/>
      <c r="O38" s="768"/>
      <c r="P38" s="769"/>
      <c r="Q38" s="770">
        <v>104</v>
      </c>
      <c r="R38" s="771"/>
      <c r="S38" s="771"/>
      <c r="T38" s="771"/>
      <c r="U38" s="771"/>
      <c r="V38" s="771">
        <v>104</v>
      </c>
      <c r="W38" s="771"/>
      <c r="X38" s="771"/>
      <c r="Y38" s="771"/>
      <c r="Z38" s="771"/>
      <c r="AA38" s="771" t="s">
        <v>498</v>
      </c>
      <c r="AB38" s="771"/>
      <c r="AC38" s="771"/>
      <c r="AD38" s="771"/>
      <c r="AE38" s="772"/>
      <c r="AF38" s="773" t="s">
        <v>122</v>
      </c>
      <c r="AG38" s="774"/>
      <c r="AH38" s="774"/>
      <c r="AI38" s="774"/>
      <c r="AJ38" s="775"/>
      <c r="AK38" s="821">
        <v>83</v>
      </c>
      <c r="AL38" s="817"/>
      <c r="AM38" s="817"/>
      <c r="AN38" s="817"/>
      <c r="AO38" s="817"/>
      <c r="AP38" s="817">
        <v>471</v>
      </c>
      <c r="AQ38" s="817"/>
      <c r="AR38" s="817"/>
      <c r="AS38" s="817"/>
      <c r="AT38" s="817"/>
      <c r="AU38" s="817">
        <v>288</v>
      </c>
      <c r="AV38" s="817"/>
      <c r="AW38" s="817"/>
      <c r="AX38" s="817"/>
      <c r="AY38" s="817"/>
      <c r="AZ38" s="818" t="s">
        <v>498</v>
      </c>
      <c r="BA38" s="818"/>
      <c r="BB38" s="818"/>
      <c r="BC38" s="818"/>
      <c r="BD38" s="818"/>
      <c r="BE38" s="819" t="s">
        <v>403</v>
      </c>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381</v>
      </c>
      <c r="B63" s="776" t="s">
        <v>407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52848</v>
      </c>
      <c r="AG63" s="831"/>
      <c r="AH63" s="831"/>
      <c r="AI63" s="831"/>
      <c r="AJ63" s="832"/>
      <c r="AK63" s="833"/>
      <c r="AL63" s="828"/>
      <c r="AM63" s="828"/>
      <c r="AN63" s="828"/>
      <c r="AO63" s="828"/>
      <c r="AP63" s="831">
        <v>853597</v>
      </c>
      <c r="AQ63" s="831"/>
      <c r="AR63" s="831"/>
      <c r="AS63" s="831"/>
      <c r="AT63" s="831"/>
      <c r="AU63" s="831">
        <v>406055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409</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1" t="s">
        <v>388</v>
      </c>
      <c r="AG66" s="802"/>
      <c r="AH66" s="802"/>
      <c r="AI66" s="802"/>
      <c r="AJ66" s="842"/>
      <c r="AK66" s="720" t="s">
        <v>389</v>
      </c>
      <c r="AL66" s="715"/>
      <c r="AM66" s="715"/>
      <c r="AN66" s="715"/>
      <c r="AO66" s="716"/>
      <c r="AP66" s="720" t="s">
        <v>390</v>
      </c>
      <c r="AQ66" s="721"/>
      <c r="AR66" s="721"/>
      <c r="AS66" s="721"/>
      <c r="AT66" s="722"/>
      <c r="AU66" s="720" t="s">
        <v>410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564</v>
      </c>
      <c r="C68" s="857"/>
      <c r="D68" s="857"/>
      <c r="E68" s="857"/>
      <c r="F68" s="857"/>
      <c r="G68" s="857"/>
      <c r="H68" s="857"/>
      <c r="I68" s="857"/>
      <c r="J68" s="857"/>
      <c r="K68" s="857"/>
      <c r="L68" s="857"/>
      <c r="M68" s="857"/>
      <c r="N68" s="857"/>
      <c r="O68" s="857"/>
      <c r="P68" s="858"/>
      <c r="Q68" s="859">
        <v>33692</v>
      </c>
      <c r="R68" s="853"/>
      <c r="S68" s="853"/>
      <c r="T68" s="853"/>
      <c r="U68" s="853"/>
      <c r="V68" s="853">
        <v>31977</v>
      </c>
      <c r="W68" s="853"/>
      <c r="X68" s="853"/>
      <c r="Y68" s="853"/>
      <c r="Z68" s="853"/>
      <c r="AA68" s="853">
        <v>1715</v>
      </c>
      <c r="AB68" s="853"/>
      <c r="AC68" s="853"/>
      <c r="AD68" s="853"/>
      <c r="AE68" s="853"/>
      <c r="AF68" s="853">
        <v>732</v>
      </c>
      <c r="AG68" s="853"/>
      <c r="AH68" s="853"/>
      <c r="AI68" s="853"/>
      <c r="AJ68" s="853"/>
      <c r="AK68" s="853">
        <v>199</v>
      </c>
      <c r="AL68" s="853"/>
      <c r="AM68" s="853"/>
      <c r="AN68" s="853"/>
      <c r="AO68" s="853"/>
      <c r="AP68" s="853">
        <v>84705</v>
      </c>
      <c r="AQ68" s="853"/>
      <c r="AR68" s="853"/>
      <c r="AS68" s="853"/>
      <c r="AT68" s="853"/>
      <c r="AU68" s="853">
        <v>39454</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565</v>
      </c>
      <c r="C69" s="861"/>
      <c r="D69" s="861"/>
      <c r="E69" s="861"/>
      <c r="F69" s="861"/>
      <c r="G69" s="861"/>
      <c r="H69" s="861"/>
      <c r="I69" s="861"/>
      <c r="J69" s="861"/>
      <c r="K69" s="861"/>
      <c r="L69" s="861"/>
      <c r="M69" s="861"/>
      <c r="N69" s="861"/>
      <c r="O69" s="861"/>
      <c r="P69" s="862"/>
      <c r="Q69" s="863">
        <v>757</v>
      </c>
      <c r="R69" s="817"/>
      <c r="S69" s="817"/>
      <c r="T69" s="817"/>
      <c r="U69" s="817"/>
      <c r="V69" s="817">
        <v>757</v>
      </c>
      <c r="W69" s="817"/>
      <c r="X69" s="817"/>
      <c r="Y69" s="817"/>
      <c r="Z69" s="817"/>
      <c r="AA69" s="817" t="s">
        <v>498</v>
      </c>
      <c r="AB69" s="817"/>
      <c r="AC69" s="817"/>
      <c r="AD69" s="817"/>
      <c r="AE69" s="817"/>
      <c r="AF69" s="817" t="s">
        <v>498</v>
      </c>
      <c r="AG69" s="817"/>
      <c r="AH69" s="817"/>
      <c r="AI69" s="817"/>
      <c r="AJ69" s="817"/>
      <c r="AK69" s="817">
        <v>555</v>
      </c>
      <c r="AL69" s="817"/>
      <c r="AM69" s="817"/>
      <c r="AN69" s="817"/>
      <c r="AO69" s="817"/>
      <c r="AP69" s="817" t="s">
        <v>498</v>
      </c>
      <c r="AQ69" s="817"/>
      <c r="AR69" s="817"/>
      <c r="AS69" s="817"/>
      <c r="AT69" s="817"/>
      <c r="AU69" s="817" t="s">
        <v>498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566</v>
      </c>
      <c r="C70" s="861"/>
      <c r="D70" s="861"/>
      <c r="E70" s="861"/>
      <c r="F70" s="861"/>
      <c r="G70" s="861"/>
      <c r="H70" s="861"/>
      <c r="I70" s="861"/>
      <c r="J70" s="861"/>
      <c r="K70" s="861"/>
      <c r="L70" s="861"/>
      <c r="M70" s="861"/>
      <c r="N70" s="861"/>
      <c r="O70" s="861"/>
      <c r="P70" s="862"/>
      <c r="Q70" s="863">
        <v>3892</v>
      </c>
      <c r="R70" s="817"/>
      <c r="S70" s="817"/>
      <c r="T70" s="817"/>
      <c r="U70" s="817"/>
      <c r="V70" s="817">
        <v>2824</v>
      </c>
      <c r="W70" s="817"/>
      <c r="X70" s="817"/>
      <c r="Y70" s="817"/>
      <c r="Z70" s="817"/>
      <c r="AA70" s="817">
        <v>1068</v>
      </c>
      <c r="AB70" s="817"/>
      <c r="AC70" s="817"/>
      <c r="AD70" s="817"/>
      <c r="AE70" s="817"/>
      <c r="AF70" s="817">
        <v>5473</v>
      </c>
      <c r="AG70" s="817"/>
      <c r="AH70" s="817"/>
      <c r="AI70" s="817"/>
      <c r="AJ70" s="817"/>
      <c r="AK70" s="817" t="s">
        <v>498</v>
      </c>
      <c r="AL70" s="817"/>
      <c r="AM70" s="817"/>
      <c r="AN70" s="817"/>
      <c r="AO70" s="817"/>
      <c r="AP70" s="817">
        <v>7347</v>
      </c>
      <c r="AQ70" s="817"/>
      <c r="AR70" s="817"/>
      <c r="AS70" s="817"/>
      <c r="AT70" s="817"/>
      <c r="AU70" s="817" t="s">
        <v>498</v>
      </c>
      <c r="AV70" s="817"/>
      <c r="AW70" s="817"/>
      <c r="AX70" s="817"/>
      <c r="AY70" s="817"/>
      <c r="AZ70" s="819" t="s">
        <v>573</v>
      </c>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567</v>
      </c>
      <c r="C71" s="861"/>
      <c r="D71" s="861"/>
      <c r="E71" s="861"/>
      <c r="F71" s="861"/>
      <c r="G71" s="861"/>
      <c r="H71" s="861"/>
      <c r="I71" s="861"/>
      <c r="J71" s="861"/>
      <c r="K71" s="861"/>
      <c r="L71" s="861"/>
      <c r="M71" s="861"/>
      <c r="N71" s="861"/>
      <c r="O71" s="861"/>
      <c r="P71" s="862"/>
      <c r="Q71" s="863">
        <v>454</v>
      </c>
      <c r="R71" s="817"/>
      <c r="S71" s="817"/>
      <c r="T71" s="817"/>
      <c r="U71" s="817"/>
      <c r="V71" s="817">
        <v>565</v>
      </c>
      <c r="W71" s="817"/>
      <c r="X71" s="817"/>
      <c r="Y71" s="817"/>
      <c r="Z71" s="817"/>
      <c r="AA71" s="817">
        <v>-111</v>
      </c>
      <c r="AB71" s="817"/>
      <c r="AC71" s="817"/>
      <c r="AD71" s="817"/>
      <c r="AE71" s="817"/>
      <c r="AF71" s="817">
        <v>5155</v>
      </c>
      <c r="AG71" s="817"/>
      <c r="AH71" s="817"/>
      <c r="AI71" s="817"/>
      <c r="AJ71" s="817"/>
      <c r="AK71" s="817" t="s">
        <v>498</v>
      </c>
      <c r="AL71" s="817"/>
      <c r="AM71" s="817"/>
      <c r="AN71" s="817"/>
      <c r="AO71" s="817"/>
      <c r="AP71" s="817" t="s">
        <v>498</v>
      </c>
      <c r="AQ71" s="817"/>
      <c r="AR71" s="817"/>
      <c r="AS71" s="817"/>
      <c r="AT71" s="817"/>
      <c r="AU71" s="817" t="s">
        <v>498</v>
      </c>
      <c r="AV71" s="817"/>
      <c r="AW71" s="817"/>
      <c r="AX71" s="817"/>
      <c r="AY71" s="817"/>
      <c r="AZ71" s="819" t="s">
        <v>573</v>
      </c>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568</v>
      </c>
      <c r="C72" s="861"/>
      <c r="D72" s="861"/>
      <c r="E72" s="861"/>
      <c r="F72" s="861"/>
      <c r="G72" s="861"/>
      <c r="H72" s="861"/>
      <c r="I72" s="861"/>
      <c r="J72" s="861"/>
      <c r="K72" s="861"/>
      <c r="L72" s="861"/>
      <c r="M72" s="861"/>
      <c r="N72" s="861"/>
      <c r="O72" s="861"/>
      <c r="P72" s="862"/>
      <c r="Q72" s="863">
        <v>90079</v>
      </c>
      <c r="R72" s="817"/>
      <c r="S72" s="817"/>
      <c r="T72" s="817"/>
      <c r="U72" s="817"/>
      <c r="V72" s="817">
        <v>90079</v>
      </c>
      <c r="W72" s="817"/>
      <c r="X72" s="817"/>
      <c r="Y72" s="817"/>
      <c r="Z72" s="817"/>
      <c r="AA72" s="817" t="s">
        <v>498</v>
      </c>
      <c r="AB72" s="817"/>
      <c r="AC72" s="817"/>
      <c r="AD72" s="817"/>
      <c r="AE72" s="817"/>
      <c r="AF72" s="817" t="s">
        <v>498</v>
      </c>
      <c r="AG72" s="817"/>
      <c r="AH72" s="817"/>
      <c r="AI72" s="817"/>
      <c r="AJ72" s="817"/>
      <c r="AK72" s="817">
        <v>1920</v>
      </c>
      <c r="AL72" s="817"/>
      <c r="AM72" s="817"/>
      <c r="AN72" s="817"/>
      <c r="AO72" s="817"/>
      <c r="AP72" s="817" t="s">
        <v>498</v>
      </c>
      <c r="AQ72" s="817"/>
      <c r="AR72" s="817"/>
      <c r="AS72" s="817"/>
      <c r="AT72" s="817"/>
      <c r="AU72" s="817" t="s">
        <v>498</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569</v>
      </c>
      <c r="C73" s="861"/>
      <c r="D73" s="861"/>
      <c r="E73" s="861"/>
      <c r="F73" s="861"/>
      <c r="G73" s="861"/>
      <c r="H73" s="861"/>
      <c r="I73" s="861"/>
      <c r="J73" s="861"/>
      <c r="K73" s="861"/>
      <c r="L73" s="861"/>
      <c r="M73" s="861"/>
      <c r="N73" s="861"/>
      <c r="O73" s="861"/>
      <c r="P73" s="862"/>
      <c r="Q73" s="863">
        <v>1309</v>
      </c>
      <c r="R73" s="817"/>
      <c r="S73" s="817"/>
      <c r="T73" s="817"/>
      <c r="U73" s="817"/>
      <c r="V73" s="817">
        <v>1254</v>
      </c>
      <c r="W73" s="817"/>
      <c r="X73" s="817"/>
      <c r="Y73" s="817"/>
      <c r="Z73" s="817"/>
      <c r="AA73" s="817">
        <v>55</v>
      </c>
      <c r="AB73" s="817"/>
      <c r="AC73" s="817"/>
      <c r="AD73" s="817"/>
      <c r="AE73" s="817"/>
      <c r="AF73" s="817" t="s">
        <v>498</v>
      </c>
      <c r="AG73" s="817"/>
      <c r="AH73" s="817"/>
      <c r="AI73" s="817"/>
      <c r="AJ73" s="817"/>
      <c r="AK73" s="817" t="s">
        <v>498</v>
      </c>
      <c r="AL73" s="817"/>
      <c r="AM73" s="817"/>
      <c r="AN73" s="817"/>
      <c r="AO73" s="817"/>
      <c r="AP73" s="817" t="s">
        <v>498</v>
      </c>
      <c r="AQ73" s="817"/>
      <c r="AR73" s="817"/>
      <c r="AS73" s="817"/>
      <c r="AT73" s="817"/>
      <c r="AU73" s="817" t="s">
        <v>498</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570</v>
      </c>
      <c r="C74" s="861"/>
      <c r="D74" s="861"/>
      <c r="E74" s="861"/>
      <c r="F74" s="861"/>
      <c r="G74" s="861"/>
      <c r="H74" s="861"/>
      <c r="I74" s="861"/>
      <c r="J74" s="861"/>
      <c r="K74" s="861"/>
      <c r="L74" s="861"/>
      <c r="M74" s="861"/>
      <c r="N74" s="861"/>
      <c r="O74" s="861"/>
      <c r="P74" s="862"/>
      <c r="Q74" s="863">
        <v>35159</v>
      </c>
      <c r="R74" s="817"/>
      <c r="S74" s="817"/>
      <c r="T74" s="817"/>
      <c r="U74" s="817"/>
      <c r="V74" s="817">
        <v>34797</v>
      </c>
      <c r="W74" s="817"/>
      <c r="X74" s="817"/>
      <c r="Y74" s="817"/>
      <c r="Z74" s="817"/>
      <c r="AA74" s="817">
        <v>362</v>
      </c>
      <c r="AB74" s="817"/>
      <c r="AC74" s="817"/>
      <c r="AD74" s="817"/>
      <c r="AE74" s="817"/>
      <c r="AF74" s="817">
        <v>362</v>
      </c>
      <c r="AG74" s="817"/>
      <c r="AH74" s="817"/>
      <c r="AI74" s="817"/>
      <c r="AJ74" s="817"/>
      <c r="AK74" s="817" t="s">
        <v>498</v>
      </c>
      <c r="AL74" s="817"/>
      <c r="AM74" s="817"/>
      <c r="AN74" s="817"/>
      <c r="AO74" s="817"/>
      <c r="AP74" s="817" t="s">
        <v>498</v>
      </c>
      <c r="AQ74" s="817"/>
      <c r="AR74" s="817"/>
      <c r="AS74" s="817"/>
      <c r="AT74" s="817"/>
      <c r="AU74" s="817" t="s">
        <v>498</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571</v>
      </c>
      <c r="C75" s="861"/>
      <c r="D75" s="861"/>
      <c r="E75" s="861"/>
      <c r="F75" s="861"/>
      <c r="G75" s="861"/>
      <c r="H75" s="861"/>
      <c r="I75" s="861"/>
      <c r="J75" s="861"/>
      <c r="K75" s="861"/>
      <c r="L75" s="861"/>
      <c r="M75" s="861"/>
      <c r="N75" s="861"/>
      <c r="O75" s="861"/>
      <c r="P75" s="862"/>
      <c r="Q75" s="864">
        <v>2653</v>
      </c>
      <c r="R75" s="865"/>
      <c r="S75" s="865"/>
      <c r="T75" s="865"/>
      <c r="U75" s="821"/>
      <c r="V75" s="866">
        <v>2392</v>
      </c>
      <c r="W75" s="865"/>
      <c r="X75" s="865"/>
      <c r="Y75" s="865"/>
      <c r="Z75" s="821"/>
      <c r="AA75" s="866">
        <v>261</v>
      </c>
      <c r="AB75" s="865"/>
      <c r="AC75" s="865"/>
      <c r="AD75" s="865"/>
      <c r="AE75" s="821"/>
      <c r="AF75" s="866">
        <v>261</v>
      </c>
      <c r="AG75" s="865"/>
      <c r="AH75" s="865"/>
      <c r="AI75" s="865"/>
      <c r="AJ75" s="821"/>
      <c r="AK75" s="866" t="s">
        <v>498</v>
      </c>
      <c r="AL75" s="865"/>
      <c r="AM75" s="865"/>
      <c r="AN75" s="865"/>
      <c r="AO75" s="821"/>
      <c r="AP75" s="866" t="s">
        <v>498</v>
      </c>
      <c r="AQ75" s="865"/>
      <c r="AR75" s="865"/>
      <c r="AS75" s="865"/>
      <c r="AT75" s="821"/>
      <c r="AU75" s="866" t="s">
        <v>498</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572</v>
      </c>
      <c r="C76" s="861"/>
      <c r="D76" s="861"/>
      <c r="E76" s="861"/>
      <c r="F76" s="861"/>
      <c r="G76" s="861"/>
      <c r="H76" s="861"/>
      <c r="I76" s="861"/>
      <c r="J76" s="861"/>
      <c r="K76" s="861"/>
      <c r="L76" s="861"/>
      <c r="M76" s="861"/>
      <c r="N76" s="861"/>
      <c r="O76" s="861"/>
      <c r="P76" s="862"/>
      <c r="Q76" s="864">
        <v>1047955</v>
      </c>
      <c r="R76" s="865"/>
      <c r="S76" s="865"/>
      <c r="T76" s="865"/>
      <c r="U76" s="821"/>
      <c r="V76" s="866">
        <v>1016638</v>
      </c>
      <c r="W76" s="865"/>
      <c r="X76" s="865"/>
      <c r="Y76" s="865"/>
      <c r="Z76" s="821"/>
      <c r="AA76" s="866">
        <v>31317</v>
      </c>
      <c r="AB76" s="865"/>
      <c r="AC76" s="865"/>
      <c r="AD76" s="865"/>
      <c r="AE76" s="821"/>
      <c r="AF76" s="866">
        <v>31317</v>
      </c>
      <c r="AG76" s="865"/>
      <c r="AH76" s="865"/>
      <c r="AI76" s="865"/>
      <c r="AJ76" s="821"/>
      <c r="AK76" s="866" t="s">
        <v>498</v>
      </c>
      <c r="AL76" s="865"/>
      <c r="AM76" s="865"/>
      <c r="AN76" s="865"/>
      <c r="AO76" s="821"/>
      <c r="AP76" s="866" t="s">
        <v>498</v>
      </c>
      <c r="AQ76" s="865"/>
      <c r="AR76" s="865"/>
      <c r="AS76" s="865"/>
      <c r="AT76" s="821"/>
      <c r="AU76" s="866" t="s">
        <v>498</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381</v>
      </c>
      <c r="B88" s="776" t="s">
        <v>411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43300</v>
      </c>
      <c r="AG88" s="831"/>
      <c r="AH88" s="831"/>
      <c r="AI88" s="831"/>
      <c r="AJ88" s="831"/>
      <c r="AK88" s="828"/>
      <c r="AL88" s="828"/>
      <c r="AM88" s="828"/>
      <c r="AN88" s="828"/>
      <c r="AO88" s="828"/>
      <c r="AP88" s="831">
        <v>92052</v>
      </c>
      <c r="AQ88" s="831"/>
      <c r="AR88" s="831"/>
      <c r="AS88" s="831"/>
      <c r="AT88" s="831"/>
      <c r="AU88" s="831">
        <v>39454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381</v>
      </c>
      <c r="BR102" s="776" t="s">
        <v>412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290330</v>
      </c>
      <c r="CS102" s="839"/>
      <c r="CT102" s="839"/>
      <c r="CU102" s="839"/>
      <c r="CV102" s="878"/>
      <c r="CW102" s="877">
        <v>23424</v>
      </c>
      <c r="CX102" s="839"/>
      <c r="CY102" s="839"/>
      <c r="CZ102" s="839"/>
      <c r="DA102" s="878"/>
      <c r="DB102" s="877">
        <v>57917</v>
      </c>
      <c r="DC102" s="839"/>
      <c r="DD102" s="839"/>
      <c r="DE102" s="839"/>
      <c r="DF102" s="878"/>
      <c r="DG102" s="877">
        <v>240640</v>
      </c>
      <c r="DH102" s="839"/>
      <c r="DI102" s="839"/>
      <c r="DJ102" s="839"/>
      <c r="DK102" s="878"/>
      <c r="DL102" s="877">
        <v>10798</v>
      </c>
      <c r="DM102" s="839"/>
      <c r="DN102" s="839"/>
      <c r="DO102" s="839"/>
      <c r="DP102" s="878"/>
      <c r="DQ102" s="877">
        <v>0</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413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420</v>
      </c>
      <c r="AB109" s="880"/>
      <c r="AC109" s="880"/>
      <c r="AD109" s="880"/>
      <c r="AE109" s="881"/>
      <c r="AF109" s="879" t="s">
        <v>421</v>
      </c>
      <c r="AG109" s="880"/>
      <c r="AH109" s="880"/>
      <c r="AI109" s="880"/>
      <c r="AJ109" s="881"/>
      <c r="AK109" s="879" t="s">
        <v>294</v>
      </c>
      <c r="AL109" s="880"/>
      <c r="AM109" s="880"/>
      <c r="AN109" s="880"/>
      <c r="AO109" s="881"/>
      <c r="AP109" s="879" t="s">
        <v>422</v>
      </c>
      <c r="AQ109" s="880"/>
      <c r="AR109" s="880"/>
      <c r="AS109" s="880"/>
      <c r="AT109" s="882"/>
      <c r="AU109" s="899" t="s">
        <v>419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420</v>
      </c>
      <c r="BR109" s="880"/>
      <c r="BS109" s="880"/>
      <c r="BT109" s="880"/>
      <c r="BU109" s="881"/>
      <c r="BV109" s="879" t="s">
        <v>421</v>
      </c>
      <c r="BW109" s="880"/>
      <c r="BX109" s="880"/>
      <c r="BY109" s="880"/>
      <c r="BZ109" s="881"/>
      <c r="CA109" s="879" t="s">
        <v>294</v>
      </c>
      <c r="CB109" s="880"/>
      <c r="CC109" s="880"/>
      <c r="CD109" s="880"/>
      <c r="CE109" s="881"/>
      <c r="CF109" s="900" t="s">
        <v>422</v>
      </c>
      <c r="CG109" s="900"/>
      <c r="CH109" s="900"/>
      <c r="CI109" s="900"/>
      <c r="CJ109" s="900"/>
      <c r="CK109" s="879" t="s">
        <v>423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420</v>
      </c>
      <c r="DH109" s="880"/>
      <c r="DI109" s="880"/>
      <c r="DJ109" s="880"/>
      <c r="DK109" s="881"/>
      <c r="DL109" s="879" t="s">
        <v>421</v>
      </c>
      <c r="DM109" s="880"/>
      <c r="DN109" s="880"/>
      <c r="DO109" s="880"/>
      <c r="DP109" s="881"/>
      <c r="DQ109" s="879" t="s">
        <v>294</v>
      </c>
      <c r="DR109" s="880"/>
      <c r="DS109" s="880"/>
      <c r="DT109" s="880"/>
      <c r="DU109" s="881"/>
      <c r="DV109" s="879" t="s">
        <v>422</v>
      </c>
      <c r="DW109" s="880"/>
      <c r="DX109" s="880"/>
      <c r="DY109" s="880"/>
      <c r="DZ109" s="882"/>
    </row>
    <row r="110" spans="1:131" s="212" customFormat="1" ht="26.25" customHeight="1" x14ac:dyDescent="0.2">
      <c r="A110" s="883" t="s">
        <v>424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68943510</v>
      </c>
      <c r="AB110" s="887"/>
      <c r="AC110" s="887"/>
      <c r="AD110" s="887"/>
      <c r="AE110" s="888"/>
      <c r="AF110" s="889">
        <v>66792963</v>
      </c>
      <c r="AG110" s="887"/>
      <c r="AH110" s="887"/>
      <c r="AI110" s="887"/>
      <c r="AJ110" s="888"/>
      <c r="AK110" s="889">
        <v>64262571</v>
      </c>
      <c r="AL110" s="887"/>
      <c r="AM110" s="887"/>
      <c r="AN110" s="887"/>
      <c r="AO110" s="888"/>
      <c r="AP110" s="890">
        <v>10.1</v>
      </c>
      <c r="AQ110" s="891"/>
      <c r="AR110" s="891"/>
      <c r="AS110" s="891"/>
      <c r="AT110" s="892"/>
      <c r="AU110" s="893" t="s">
        <v>69</v>
      </c>
      <c r="AV110" s="894"/>
      <c r="AW110" s="894"/>
      <c r="AX110" s="894"/>
      <c r="AY110" s="894"/>
      <c r="AZ110" s="916" t="s">
        <v>425</v>
      </c>
      <c r="BA110" s="884"/>
      <c r="BB110" s="884"/>
      <c r="BC110" s="884"/>
      <c r="BD110" s="884"/>
      <c r="BE110" s="884"/>
      <c r="BF110" s="884"/>
      <c r="BG110" s="884"/>
      <c r="BH110" s="884"/>
      <c r="BI110" s="884"/>
      <c r="BJ110" s="884"/>
      <c r="BK110" s="884"/>
      <c r="BL110" s="884"/>
      <c r="BM110" s="884"/>
      <c r="BN110" s="884"/>
      <c r="BO110" s="884"/>
      <c r="BP110" s="885"/>
      <c r="BQ110" s="917">
        <v>1651985454</v>
      </c>
      <c r="BR110" s="918"/>
      <c r="BS110" s="918"/>
      <c r="BT110" s="918"/>
      <c r="BU110" s="918"/>
      <c r="BV110" s="918">
        <v>1667605948</v>
      </c>
      <c r="BW110" s="918"/>
      <c r="BX110" s="918"/>
      <c r="BY110" s="918"/>
      <c r="BZ110" s="918"/>
      <c r="CA110" s="918">
        <v>1706822525</v>
      </c>
      <c r="CB110" s="918"/>
      <c r="CC110" s="918"/>
      <c r="CD110" s="918"/>
      <c r="CE110" s="918"/>
      <c r="CF110" s="931">
        <v>268.89999999999998</v>
      </c>
      <c r="CG110" s="932"/>
      <c r="CH110" s="932"/>
      <c r="CI110" s="932"/>
      <c r="CJ110" s="932"/>
      <c r="CK110" s="933" t="s">
        <v>426</v>
      </c>
      <c r="CL110" s="934"/>
      <c r="CM110" s="916" t="s">
        <v>427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49576689</v>
      </c>
      <c r="DH110" s="918"/>
      <c r="DI110" s="918"/>
      <c r="DJ110" s="918"/>
      <c r="DK110" s="918"/>
      <c r="DL110" s="918">
        <v>46967011</v>
      </c>
      <c r="DM110" s="918"/>
      <c r="DN110" s="918"/>
      <c r="DO110" s="918"/>
      <c r="DP110" s="918"/>
      <c r="DQ110" s="918">
        <v>31798325</v>
      </c>
      <c r="DR110" s="918"/>
      <c r="DS110" s="918"/>
      <c r="DT110" s="918"/>
      <c r="DU110" s="918"/>
      <c r="DV110" s="919">
        <v>5</v>
      </c>
      <c r="DW110" s="919"/>
      <c r="DX110" s="919"/>
      <c r="DY110" s="919"/>
      <c r="DZ110" s="920"/>
    </row>
    <row r="111" spans="1:131" s="212" customFormat="1" ht="26.25" customHeight="1" x14ac:dyDescent="0.2">
      <c r="A111" s="921" t="s">
        <v>428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v>6401281</v>
      </c>
      <c r="AB111" s="925"/>
      <c r="AC111" s="925"/>
      <c r="AD111" s="925"/>
      <c r="AE111" s="926"/>
      <c r="AF111" s="927">
        <v>6435500</v>
      </c>
      <c r="AG111" s="925"/>
      <c r="AH111" s="925"/>
      <c r="AI111" s="925"/>
      <c r="AJ111" s="926"/>
      <c r="AK111" s="927">
        <v>9022205</v>
      </c>
      <c r="AL111" s="925"/>
      <c r="AM111" s="925"/>
      <c r="AN111" s="925"/>
      <c r="AO111" s="926"/>
      <c r="AP111" s="928">
        <v>1.4</v>
      </c>
      <c r="AQ111" s="929"/>
      <c r="AR111" s="929"/>
      <c r="AS111" s="929"/>
      <c r="AT111" s="930"/>
      <c r="AU111" s="895"/>
      <c r="AV111" s="896"/>
      <c r="AW111" s="896"/>
      <c r="AX111" s="896"/>
      <c r="AY111" s="896"/>
      <c r="AZ111" s="909" t="s">
        <v>429</v>
      </c>
      <c r="BA111" s="910"/>
      <c r="BB111" s="910"/>
      <c r="BC111" s="910"/>
      <c r="BD111" s="910"/>
      <c r="BE111" s="910"/>
      <c r="BF111" s="910"/>
      <c r="BG111" s="910"/>
      <c r="BH111" s="910"/>
      <c r="BI111" s="910"/>
      <c r="BJ111" s="910"/>
      <c r="BK111" s="910"/>
      <c r="BL111" s="910"/>
      <c r="BM111" s="910"/>
      <c r="BN111" s="910"/>
      <c r="BO111" s="910"/>
      <c r="BP111" s="911"/>
      <c r="BQ111" s="912">
        <v>67537328</v>
      </c>
      <c r="BR111" s="913"/>
      <c r="BS111" s="913"/>
      <c r="BT111" s="913"/>
      <c r="BU111" s="913"/>
      <c r="BV111" s="913">
        <v>63368246</v>
      </c>
      <c r="BW111" s="913"/>
      <c r="BX111" s="913"/>
      <c r="BY111" s="913"/>
      <c r="BZ111" s="913"/>
      <c r="CA111" s="913">
        <v>46636486</v>
      </c>
      <c r="CB111" s="913"/>
      <c r="CC111" s="913"/>
      <c r="CD111" s="913"/>
      <c r="CE111" s="913"/>
      <c r="CF111" s="907">
        <v>7.3</v>
      </c>
      <c r="CG111" s="908"/>
      <c r="CH111" s="908"/>
      <c r="CI111" s="908"/>
      <c r="CJ111" s="908"/>
      <c r="CK111" s="935"/>
      <c r="CL111" s="936"/>
      <c r="CM111" s="909" t="s">
        <v>430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431</v>
      </c>
      <c r="B112" s="940"/>
      <c r="C112" s="910" t="s">
        <v>432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49279888</v>
      </c>
      <c r="AB112" s="946"/>
      <c r="AC112" s="946"/>
      <c r="AD112" s="946"/>
      <c r="AE112" s="947"/>
      <c r="AF112" s="948">
        <v>50116888</v>
      </c>
      <c r="AG112" s="946"/>
      <c r="AH112" s="946"/>
      <c r="AI112" s="946"/>
      <c r="AJ112" s="947"/>
      <c r="AK112" s="948">
        <v>50010721</v>
      </c>
      <c r="AL112" s="946"/>
      <c r="AM112" s="946"/>
      <c r="AN112" s="946"/>
      <c r="AO112" s="947"/>
      <c r="AP112" s="949">
        <v>7.9</v>
      </c>
      <c r="AQ112" s="950"/>
      <c r="AR112" s="950"/>
      <c r="AS112" s="950"/>
      <c r="AT112" s="951"/>
      <c r="AU112" s="895"/>
      <c r="AV112" s="896"/>
      <c r="AW112" s="896"/>
      <c r="AX112" s="896"/>
      <c r="AY112" s="896"/>
      <c r="AZ112" s="909" t="s">
        <v>433</v>
      </c>
      <c r="BA112" s="910"/>
      <c r="BB112" s="910"/>
      <c r="BC112" s="910"/>
      <c r="BD112" s="910"/>
      <c r="BE112" s="910"/>
      <c r="BF112" s="910"/>
      <c r="BG112" s="910"/>
      <c r="BH112" s="910"/>
      <c r="BI112" s="910"/>
      <c r="BJ112" s="910"/>
      <c r="BK112" s="910"/>
      <c r="BL112" s="910"/>
      <c r="BM112" s="910"/>
      <c r="BN112" s="910"/>
      <c r="BO112" s="910"/>
      <c r="BP112" s="911"/>
      <c r="BQ112" s="912">
        <v>412068940</v>
      </c>
      <c r="BR112" s="913"/>
      <c r="BS112" s="913"/>
      <c r="BT112" s="913"/>
      <c r="BU112" s="913"/>
      <c r="BV112" s="913">
        <v>405170695</v>
      </c>
      <c r="BW112" s="913"/>
      <c r="BX112" s="913"/>
      <c r="BY112" s="913"/>
      <c r="BZ112" s="913"/>
      <c r="CA112" s="913">
        <v>406054283</v>
      </c>
      <c r="CB112" s="913"/>
      <c r="CC112" s="913"/>
      <c r="CD112" s="913"/>
      <c r="CE112" s="913"/>
      <c r="CF112" s="907">
        <v>64</v>
      </c>
      <c r="CG112" s="908"/>
      <c r="CH112" s="908"/>
      <c r="CI112" s="908"/>
      <c r="CJ112" s="908"/>
      <c r="CK112" s="935"/>
      <c r="CL112" s="936"/>
      <c r="CM112" s="909" t="s">
        <v>434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32768997</v>
      </c>
      <c r="AB113" s="925"/>
      <c r="AC113" s="925"/>
      <c r="AD113" s="925"/>
      <c r="AE113" s="926"/>
      <c r="AF113" s="927">
        <v>34395692</v>
      </c>
      <c r="AG113" s="925"/>
      <c r="AH113" s="925"/>
      <c r="AI113" s="925"/>
      <c r="AJ113" s="926"/>
      <c r="AK113" s="927">
        <v>33197190</v>
      </c>
      <c r="AL113" s="925"/>
      <c r="AM113" s="925"/>
      <c r="AN113" s="925"/>
      <c r="AO113" s="926"/>
      <c r="AP113" s="928">
        <v>5.2</v>
      </c>
      <c r="AQ113" s="929"/>
      <c r="AR113" s="929"/>
      <c r="AS113" s="929"/>
      <c r="AT113" s="930"/>
      <c r="AU113" s="895"/>
      <c r="AV113" s="896"/>
      <c r="AW113" s="896"/>
      <c r="AX113" s="896"/>
      <c r="AY113" s="896"/>
      <c r="AZ113" s="909" t="s">
        <v>436</v>
      </c>
      <c r="BA113" s="910"/>
      <c r="BB113" s="910"/>
      <c r="BC113" s="910"/>
      <c r="BD113" s="910"/>
      <c r="BE113" s="910"/>
      <c r="BF113" s="910"/>
      <c r="BG113" s="910"/>
      <c r="BH113" s="910"/>
      <c r="BI113" s="910"/>
      <c r="BJ113" s="910"/>
      <c r="BK113" s="910"/>
      <c r="BL113" s="910"/>
      <c r="BM113" s="910"/>
      <c r="BN113" s="910"/>
      <c r="BO113" s="910"/>
      <c r="BP113" s="911"/>
      <c r="BQ113" s="912">
        <v>35126900</v>
      </c>
      <c r="BR113" s="913"/>
      <c r="BS113" s="913"/>
      <c r="BT113" s="913"/>
      <c r="BU113" s="913"/>
      <c r="BV113" s="913">
        <v>37328882</v>
      </c>
      <c r="BW113" s="913"/>
      <c r="BX113" s="913"/>
      <c r="BY113" s="913"/>
      <c r="BZ113" s="913"/>
      <c r="CA113" s="913">
        <v>39454075</v>
      </c>
      <c r="CB113" s="913"/>
      <c r="CC113" s="913"/>
      <c r="CD113" s="913"/>
      <c r="CE113" s="913"/>
      <c r="CF113" s="907">
        <v>6.2</v>
      </c>
      <c r="CG113" s="908"/>
      <c r="CH113" s="908"/>
      <c r="CI113" s="908"/>
      <c r="CJ113" s="908"/>
      <c r="CK113" s="935"/>
      <c r="CL113" s="936"/>
      <c r="CM113" s="909" t="s">
        <v>437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2650882</v>
      </c>
      <c r="AB114" s="946"/>
      <c r="AC114" s="946"/>
      <c r="AD114" s="946"/>
      <c r="AE114" s="947"/>
      <c r="AF114" s="948">
        <v>2593530</v>
      </c>
      <c r="AG114" s="946"/>
      <c r="AH114" s="946"/>
      <c r="AI114" s="946"/>
      <c r="AJ114" s="947"/>
      <c r="AK114" s="948">
        <v>2678269</v>
      </c>
      <c r="AL114" s="946"/>
      <c r="AM114" s="946"/>
      <c r="AN114" s="946"/>
      <c r="AO114" s="947"/>
      <c r="AP114" s="949">
        <v>0.4</v>
      </c>
      <c r="AQ114" s="950"/>
      <c r="AR114" s="950"/>
      <c r="AS114" s="950"/>
      <c r="AT114" s="951"/>
      <c r="AU114" s="895"/>
      <c r="AV114" s="896"/>
      <c r="AW114" s="896"/>
      <c r="AX114" s="896"/>
      <c r="AY114" s="896"/>
      <c r="AZ114" s="909" t="s">
        <v>439</v>
      </c>
      <c r="BA114" s="910"/>
      <c r="BB114" s="910"/>
      <c r="BC114" s="910"/>
      <c r="BD114" s="910"/>
      <c r="BE114" s="910"/>
      <c r="BF114" s="910"/>
      <c r="BG114" s="910"/>
      <c r="BH114" s="910"/>
      <c r="BI114" s="910"/>
      <c r="BJ114" s="910"/>
      <c r="BK114" s="910"/>
      <c r="BL114" s="910"/>
      <c r="BM114" s="910"/>
      <c r="BN114" s="910"/>
      <c r="BO114" s="910"/>
      <c r="BP114" s="911"/>
      <c r="BQ114" s="912">
        <v>179150295</v>
      </c>
      <c r="BR114" s="913"/>
      <c r="BS114" s="913"/>
      <c r="BT114" s="913"/>
      <c r="BU114" s="913"/>
      <c r="BV114" s="913">
        <v>185679966</v>
      </c>
      <c r="BW114" s="913"/>
      <c r="BX114" s="913"/>
      <c r="BY114" s="913"/>
      <c r="BZ114" s="913"/>
      <c r="CA114" s="913">
        <v>185091897</v>
      </c>
      <c r="CB114" s="913"/>
      <c r="CC114" s="913"/>
      <c r="CD114" s="913"/>
      <c r="CE114" s="913"/>
      <c r="CF114" s="907">
        <v>29.2</v>
      </c>
      <c r="CG114" s="908"/>
      <c r="CH114" s="908"/>
      <c r="CI114" s="908"/>
      <c r="CJ114" s="908"/>
      <c r="CK114" s="935"/>
      <c r="CL114" s="936"/>
      <c r="CM114" s="909" t="s">
        <v>440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441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9094575</v>
      </c>
      <c r="AB115" s="925"/>
      <c r="AC115" s="925"/>
      <c r="AD115" s="925"/>
      <c r="AE115" s="926"/>
      <c r="AF115" s="927">
        <v>6326813</v>
      </c>
      <c r="AG115" s="925"/>
      <c r="AH115" s="925"/>
      <c r="AI115" s="925"/>
      <c r="AJ115" s="926"/>
      <c r="AK115" s="927">
        <v>2807502</v>
      </c>
      <c r="AL115" s="925"/>
      <c r="AM115" s="925"/>
      <c r="AN115" s="925"/>
      <c r="AO115" s="926"/>
      <c r="AP115" s="928">
        <v>0.4</v>
      </c>
      <c r="AQ115" s="929"/>
      <c r="AR115" s="929"/>
      <c r="AS115" s="929"/>
      <c r="AT115" s="930"/>
      <c r="AU115" s="895"/>
      <c r="AV115" s="896"/>
      <c r="AW115" s="896"/>
      <c r="AX115" s="896"/>
      <c r="AY115" s="896"/>
      <c r="AZ115" s="909" t="s">
        <v>442</v>
      </c>
      <c r="BA115" s="910"/>
      <c r="BB115" s="910"/>
      <c r="BC115" s="910"/>
      <c r="BD115" s="910"/>
      <c r="BE115" s="910"/>
      <c r="BF115" s="910"/>
      <c r="BG115" s="910"/>
      <c r="BH115" s="910"/>
      <c r="BI115" s="910"/>
      <c r="BJ115" s="910"/>
      <c r="BK115" s="910"/>
      <c r="BL115" s="910"/>
      <c r="BM115" s="910"/>
      <c r="BN115" s="910"/>
      <c r="BO115" s="910"/>
      <c r="BP115" s="911"/>
      <c r="BQ115" s="912">
        <v>8817</v>
      </c>
      <c r="BR115" s="913"/>
      <c r="BS115" s="913"/>
      <c r="BT115" s="913"/>
      <c r="BU115" s="913"/>
      <c r="BV115" s="913" t="s">
        <v>122</v>
      </c>
      <c r="BW115" s="913"/>
      <c r="BX115" s="913"/>
      <c r="BY115" s="913"/>
      <c r="BZ115" s="913"/>
      <c r="CA115" s="913">
        <v>799791</v>
      </c>
      <c r="CB115" s="913"/>
      <c r="CC115" s="913"/>
      <c r="CD115" s="913"/>
      <c r="CE115" s="913"/>
      <c r="CF115" s="907">
        <v>0.1</v>
      </c>
      <c r="CG115" s="908"/>
      <c r="CH115" s="908"/>
      <c r="CI115" s="908"/>
      <c r="CJ115" s="908"/>
      <c r="CK115" s="935"/>
      <c r="CL115" s="936"/>
      <c r="CM115" s="909" t="s">
        <v>443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447</v>
      </c>
      <c r="Z117" s="881"/>
      <c r="AA117" s="965">
        <v>169139133</v>
      </c>
      <c r="AB117" s="966"/>
      <c r="AC117" s="966"/>
      <c r="AD117" s="966"/>
      <c r="AE117" s="967"/>
      <c r="AF117" s="968">
        <v>166661386</v>
      </c>
      <c r="AG117" s="966"/>
      <c r="AH117" s="966"/>
      <c r="AI117" s="966"/>
      <c r="AJ117" s="967"/>
      <c r="AK117" s="968">
        <v>161978458</v>
      </c>
      <c r="AL117" s="966"/>
      <c r="AM117" s="966"/>
      <c r="AN117" s="966"/>
      <c r="AO117" s="967"/>
      <c r="AP117" s="969"/>
      <c r="AQ117" s="970"/>
      <c r="AR117" s="970"/>
      <c r="AS117" s="970"/>
      <c r="AT117" s="971"/>
      <c r="AU117" s="895"/>
      <c r="AV117" s="896"/>
      <c r="AW117" s="896"/>
      <c r="AX117" s="896"/>
      <c r="AY117" s="896"/>
      <c r="AZ117" s="961" t="s">
        <v>448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423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420</v>
      </c>
      <c r="AB118" s="880"/>
      <c r="AC118" s="880"/>
      <c r="AD118" s="880"/>
      <c r="AE118" s="881"/>
      <c r="AF118" s="879" t="s">
        <v>421</v>
      </c>
      <c r="AG118" s="880"/>
      <c r="AH118" s="880"/>
      <c r="AI118" s="880"/>
      <c r="AJ118" s="881"/>
      <c r="AK118" s="879" t="s">
        <v>294</v>
      </c>
      <c r="AL118" s="880"/>
      <c r="AM118" s="880"/>
      <c r="AN118" s="880"/>
      <c r="AO118" s="881"/>
      <c r="AP118" s="957" t="s">
        <v>422</v>
      </c>
      <c r="AQ118" s="958"/>
      <c r="AR118" s="958"/>
      <c r="AS118" s="958"/>
      <c r="AT118" s="959"/>
      <c r="AU118" s="895"/>
      <c r="AV118" s="896"/>
      <c r="AW118" s="896"/>
      <c r="AX118" s="896"/>
      <c r="AY118" s="896"/>
      <c r="AZ118" s="960" t="s">
        <v>450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426</v>
      </c>
      <c r="B119" s="934"/>
      <c r="C119" s="916" t="s">
        <v>427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3118409</v>
      </c>
      <c r="AB119" s="887"/>
      <c r="AC119" s="887"/>
      <c r="AD119" s="887"/>
      <c r="AE119" s="888"/>
      <c r="AF119" s="889">
        <v>2704382</v>
      </c>
      <c r="AG119" s="887"/>
      <c r="AH119" s="887"/>
      <c r="AI119" s="887"/>
      <c r="AJ119" s="888"/>
      <c r="AK119" s="889">
        <v>2622989</v>
      </c>
      <c r="AL119" s="887"/>
      <c r="AM119" s="887"/>
      <c r="AN119" s="887"/>
      <c r="AO119" s="888"/>
      <c r="AP119" s="890">
        <v>0.4</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452</v>
      </c>
      <c r="BP119" s="992"/>
      <c r="BQ119" s="986">
        <v>2345877734</v>
      </c>
      <c r="BR119" s="987"/>
      <c r="BS119" s="987"/>
      <c r="BT119" s="987"/>
      <c r="BU119" s="987"/>
      <c r="BV119" s="987">
        <v>2359153737</v>
      </c>
      <c r="BW119" s="987"/>
      <c r="BX119" s="987"/>
      <c r="BY119" s="987"/>
      <c r="BZ119" s="987"/>
      <c r="CA119" s="987">
        <v>2384859057</v>
      </c>
      <c r="CB119" s="987"/>
      <c r="CC119" s="987"/>
      <c r="CD119" s="987"/>
      <c r="CE119" s="987"/>
      <c r="CF119" s="988"/>
      <c r="CG119" s="989"/>
      <c r="CH119" s="989"/>
      <c r="CI119" s="989"/>
      <c r="CJ119" s="990"/>
      <c r="CK119" s="937"/>
      <c r="CL119" s="938"/>
      <c r="CM119" s="960" t="s">
        <v>453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17960639</v>
      </c>
      <c r="DH119" s="973"/>
      <c r="DI119" s="973"/>
      <c r="DJ119" s="973"/>
      <c r="DK119" s="974"/>
      <c r="DL119" s="972">
        <v>16401235</v>
      </c>
      <c r="DM119" s="973"/>
      <c r="DN119" s="973"/>
      <c r="DO119" s="973"/>
      <c r="DP119" s="974"/>
      <c r="DQ119" s="972">
        <v>14838161</v>
      </c>
      <c r="DR119" s="973"/>
      <c r="DS119" s="973"/>
      <c r="DT119" s="973"/>
      <c r="DU119" s="974"/>
      <c r="DV119" s="975">
        <v>2.2999999999999998</v>
      </c>
      <c r="DW119" s="976"/>
      <c r="DX119" s="976"/>
      <c r="DY119" s="976"/>
      <c r="DZ119" s="977"/>
    </row>
    <row r="120" spans="1:130" s="212" customFormat="1" ht="26.25" customHeight="1" x14ac:dyDescent="0.2">
      <c r="A120" s="1044"/>
      <c r="B120" s="936"/>
      <c r="C120" s="909" t="s">
        <v>430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454</v>
      </c>
      <c r="AV120" s="979"/>
      <c r="AW120" s="979"/>
      <c r="AX120" s="979"/>
      <c r="AY120" s="980"/>
      <c r="AZ120" s="916" t="s">
        <v>455</v>
      </c>
      <c r="BA120" s="884"/>
      <c r="BB120" s="884"/>
      <c r="BC120" s="884"/>
      <c r="BD120" s="884"/>
      <c r="BE120" s="884"/>
      <c r="BF120" s="884"/>
      <c r="BG120" s="884"/>
      <c r="BH120" s="884"/>
      <c r="BI120" s="884"/>
      <c r="BJ120" s="884"/>
      <c r="BK120" s="884"/>
      <c r="BL120" s="884"/>
      <c r="BM120" s="884"/>
      <c r="BN120" s="884"/>
      <c r="BO120" s="884"/>
      <c r="BP120" s="885"/>
      <c r="BQ120" s="917">
        <v>372108647</v>
      </c>
      <c r="BR120" s="918"/>
      <c r="BS120" s="918"/>
      <c r="BT120" s="918"/>
      <c r="BU120" s="918"/>
      <c r="BV120" s="918">
        <v>386417399</v>
      </c>
      <c r="BW120" s="918"/>
      <c r="BX120" s="918"/>
      <c r="BY120" s="918"/>
      <c r="BZ120" s="918"/>
      <c r="CA120" s="918">
        <v>379644783</v>
      </c>
      <c r="CB120" s="918"/>
      <c r="CC120" s="918"/>
      <c r="CD120" s="918"/>
      <c r="CE120" s="918"/>
      <c r="CF120" s="931">
        <v>59.8</v>
      </c>
      <c r="CG120" s="932"/>
      <c r="CH120" s="932"/>
      <c r="CI120" s="932"/>
      <c r="CJ120" s="932"/>
      <c r="CK120" s="993" t="s">
        <v>456</v>
      </c>
      <c r="CL120" s="994"/>
      <c r="CM120" s="994"/>
      <c r="CN120" s="994"/>
      <c r="CO120" s="995"/>
      <c r="CP120" s="1001" t="s">
        <v>401</v>
      </c>
      <c r="CQ120" s="1002"/>
      <c r="CR120" s="1002"/>
      <c r="CS120" s="1002"/>
      <c r="CT120" s="1002"/>
      <c r="CU120" s="1002"/>
      <c r="CV120" s="1002"/>
      <c r="CW120" s="1002"/>
      <c r="CX120" s="1002"/>
      <c r="CY120" s="1002"/>
      <c r="CZ120" s="1002"/>
      <c r="DA120" s="1002"/>
      <c r="DB120" s="1002"/>
      <c r="DC120" s="1002"/>
      <c r="DD120" s="1002"/>
      <c r="DE120" s="1002"/>
      <c r="DF120" s="1003"/>
      <c r="DG120" s="917">
        <v>331318407</v>
      </c>
      <c r="DH120" s="918"/>
      <c r="DI120" s="918"/>
      <c r="DJ120" s="918"/>
      <c r="DK120" s="918"/>
      <c r="DL120" s="918">
        <v>325515668</v>
      </c>
      <c r="DM120" s="918"/>
      <c r="DN120" s="918"/>
      <c r="DO120" s="918"/>
      <c r="DP120" s="918"/>
      <c r="DQ120" s="918">
        <v>328259287</v>
      </c>
      <c r="DR120" s="918"/>
      <c r="DS120" s="918"/>
      <c r="DT120" s="918"/>
      <c r="DU120" s="918"/>
      <c r="DV120" s="919">
        <v>51.7</v>
      </c>
      <c r="DW120" s="919"/>
      <c r="DX120" s="919"/>
      <c r="DY120" s="919"/>
      <c r="DZ120" s="920"/>
    </row>
    <row r="121" spans="1:130" s="212" customFormat="1" ht="26.25" customHeight="1" x14ac:dyDescent="0.2">
      <c r="A121" s="1044"/>
      <c r="B121" s="936"/>
      <c r="C121" s="961" t="s">
        <v>457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458</v>
      </c>
      <c r="BA121" s="910"/>
      <c r="BB121" s="910"/>
      <c r="BC121" s="910"/>
      <c r="BD121" s="910"/>
      <c r="BE121" s="910"/>
      <c r="BF121" s="910"/>
      <c r="BG121" s="910"/>
      <c r="BH121" s="910"/>
      <c r="BI121" s="910"/>
      <c r="BJ121" s="910"/>
      <c r="BK121" s="910"/>
      <c r="BL121" s="910"/>
      <c r="BM121" s="910"/>
      <c r="BN121" s="910"/>
      <c r="BO121" s="910"/>
      <c r="BP121" s="911"/>
      <c r="BQ121" s="912">
        <v>606604308</v>
      </c>
      <c r="BR121" s="913"/>
      <c r="BS121" s="913"/>
      <c r="BT121" s="913"/>
      <c r="BU121" s="913"/>
      <c r="BV121" s="913">
        <v>653489526</v>
      </c>
      <c r="BW121" s="913"/>
      <c r="BX121" s="913"/>
      <c r="BY121" s="913"/>
      <c r="BZ121" s="913"/>
      <c r="CA121" s="913">
        <v>680096989</v>
      </c>
      <c r="CB121" s="913"/>
      <c r="CC121" s="913"/>
      <c r="CD121" s="913"/>
      <c r="CE121" s="913"/>
      <c r="CF121" s="907">
        <v>107.1</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60737250</v>
      </c>
      <c r="DH121" s="913"/>
      <c r="DI121" s="913"/>
      <c r="DJ121" s="913"/>
      <c r="DK121" s="913"/>
      <c r="DL121" s="913">
        <v>65107083</v>
      </c>
      <c r="DM121" s="913"/>
      <c r="DN121" s="913"/>
      <c r="DO121" s="913"/>
      <c r="DP121" s="913"/>
      <c r="DQ121" s="913">
        <v>64111571</v>
      </c>
      <c r="DR121" s="913"/>
      <c r="DS121" s="913"/>
      <c r="DT121" s="913"/>
      <c r="DU121" s="913"/>
      <c r="DV121" s="914">
        <v>10.1</v>
      </c>
      <c r="DW121" s="914"/>
      <c r="DX121" s="914"/>
      <c r="DY121" s="914"/>
      <c r="DZ121" s="915"/>
    </row>
    <row r="122" spans="1:130" s="212" customFormat="1" ht="26.25" customHeight="1" x14ac:dyDescent="0.2">
      <c r="A122" s="1044"/>
      <c r="B122" s="936"/>
      <c r="C122" s="909" t="s">
        <v>440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459</v>
      </c>
      <c r="BA122" s="952"/>
      <c r="BB122" s="952"/>
      <c r="BC122" s="952"/>
      <c r="BD122" s="952"/>
      <c r="BE122" s="952"/>
      <c r="BF122" s="952"/>
      <c r="BG122" s="952"/>
      <c r="BH122" s="952"/>
      <c r="BI122" s="952"/>
      <c r="BJ122" s="952"/>
      <c r="BK122" s="952"/>
      <c r="BL122" s="952"/>
      <c r="BM122" s="952"/>
      <c r="BN122" s="952"/>
      <c r="BO122" s="952"/>
      <c r="BP122" s="953"/>
      <c r="BQ122" s="986">
        <v>839518555</v>
      </c>
      <c r="BR122" s="987"/>
      <c r="BS122" s="987"/>
      <c r="BT122" s="987"/>
      <c r="BU122" s="987"/>
      <c r="BV122" s="987">
        <v>811152497</v>
      </c>
      <c r="BW122" s="987"/>
      <c r="BX122" s="987"/>
      <c r="BY122" s="987"/>
      <c r="BZ122" s="987"/>
      <c r="CA122" s="987">
        <v>790113046</v>
      </c>
      <c r="CB122" s="987"/>
      <c r="CC122" s="987"/>
      <c r="CD122" s="987"/>
      <c r="CE122" s="987"/>
      <c r="CF122" s="1004">
        <v>124.5</v>
      </c>
      <c r="CG122" s="1005"/>
      <c r="CH122" s="1005"/>
      <c r="CI122" s="1005"/>
      <c r="CJ122" s="1005"/>
      <c r="CK122" s="996"/>
      <c r="CL122" s="997"/>
      <c r="CM122" s="997"/>
      <c r="CN122" s="997"/>
      <c r="CO122" s="998"/>
      <c r="CP122" s="1006" t="s">
        <v>402</v>
      </c>
      <c r="CQ122" s="1007"/>
      <c r="CR122" s="1007"/>
      <c r="CS122" s="1007"/>
      <c r="CT122" s="1007"/>
      <c r="CU122" s="1007"/>
      <c r="CV122" s="1007"/>
      <c r="CW122" s="1007"/>
      <c r="CX122" s="1007"/>
      <c r="CY122" s="1007"/>
      <c r="CZ122" s="1007"/>
      <c r="DA122" s="1007"/>
      <c r="DB122" s="1007"/>
      <c r="DC122" s="1007"/>
      <c r="DD122" s="1007"/>
      <c r="DE122" s="1007"/>
      <c r="DF122" s="1008"/>
      <c r="DG122" s="912">
        <v>14547497</v>
      </c>
      <c r="DH122" s="913"/>
      <c r="DI122" s="913"/>
      <c r="DJ122" s="913"/>
      <c r="DK122" s="913"/>
      <c r="DL122" s="913">
        <v>9372381</v>
      </c>
      <c r="DM122" s="913"/>
      <c r="DN122" s="913"/>
      <c r="DO122" s="913"/>
      <c r="DP122" s="913"/>
      <c r="DQ122" s="913">
        <v>9412547</v>
      </c>
      <c r="DR122" s="913"/>
      <c r="DS122" s="913"/>
      <c r="DT122" s="913"/>
      <c r="DU122" s="913"/>
      <c r="DV122" s="914">
        <v>1.5</v>
      </c>
      <c r="DW122" s="914"/>
      <c r="DX122" s="914"/>
      <c r="DY122" s="914"/>
      <c r="DZ122" s="915"/>
    </row>
    <row r="123" spans="1:130" s="212" customFormat="1" ht="26.25" customHeight="1" x14ac:dyDescent="0.2">
      <c r="A123" s="1044"/>
      <c r="B123" s="936"/>
      <c r="C123" s="909" t="s">
        <v>446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460</v>
      </c>
      <c r="BP123" s="992"/>
      <c r="BQ123" s="1050">
        <v>1818231510</v>
      </c>
      <c r="BR123" s="1051"/>
      <c r="BS123" s="1051"/>
      <c r="BT123" s="1051"/>
      <c r="BU123" s="1051"/>
      <c r="BV123" s="1051">
        <v>1851059422</v>
      </c>
      <c r="BW123" s="1051"/>
      <c r="BX123" s="1051"/>
      <c r="BY123" s="1051"/>
      <c r="BZ123" s="1051"/>
      <c r="CA123" s="1051">
        <v>1849854818</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v>2101902</v>
      </c>
      <c r="DH123" s="946"/>
      <c r="DI123" s="946"/>
      <c r="DJ123" s="946"/>
      <c r="DK123" s="947"/>
      <c r="DL123" s="948">
        <v>2739441</v>
      </c>
      <c r="DM123" s="946"/>
      <c r="DN123" s="946"/>
      <c r="DO123" s="946"/>
      <c r="DP123" s="947"/>
      <c r="DQ123" s="948">
        <v>3605667</v>
      </c>
      <c r="DR123" s="946"/>
      <c r="DS123" s="946"/>
      <c r="DT123" s="946"/>
      <c r="DU123" s="947"/>
      <c r="DV123" s="949">
        <v>0.6</v>
      </c>
      <c r="DW123" s="950"/>
      <c r="DX123" s="950"/>
      <c r="DY123" s="950"/>
      <c r="DZ123" s="951"/>
    </row>
    <row r="124" spans="1:130" s="212" customFormat="1" ht="26.25" customHeight="1" thickBot="1" x14ac:dyDescent="0.25">
      <c r="A124" s="1044"/>
      <c r="B124" s="936"/>
      <c r="C124" s="909" t="s">
        <v>449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88.6</v>
      </c>
      <c r="BR124" s="1014"/>
      <c r="BS124" s="1014"/>
      <c r="BT124" s="1014"/>
      <c r="BU124" s="1014"/>
      <c r="BV124" s="1014">
        <v>83</v>
      </c>
      <c r="BW124" s="1014"/>
      <c r="BX124" s="1014"/>
      <c r="BY124" s="1014"/>
      <c r="BZ124" s="1014"/>
      <c r="CA124" s="1014">
        <v>84.2</v>
      </c>
      <c r="CB124" s="1014"/>
      <c r="CC124" s="1014"/>
      <c r="CD124" s="1014"/>
      <c r="CE124" s="1014"/>
      <c r="CF124" s="1015"/>
      <c r="CG124" s="1016"/>
      <c r="CH124" s="1016"/>
      <c r="CI124" s="1016"/>
      <c r="CJ124" s="1017"/>
      <c r="CK124" s="999"/>
      <c r="CL124" s="999"/>
      <c r="CM124" s="999"/>
      <c r="CN124" s="999"/>
      <c r="CO124" s="1000"/>
      <c r="CP124" s="1006" t="s">
        <v>462</v>
      </c>
      <c r="CQ124" s="1007"/>
      <c r="CR124" s="1007"/>
      <c r="CS124" s="1007"/>
      <c r="CT124" s="1007"/>
      <c r="CU124" s="1007"/>
      <c r="CV124" s="1007"/>
      <c r="CW124" s="1007"/>
      <c r="CX124" s="1007"/>
      <c r="CY124" s="1007"/>
      <c r="CZ124" s="1007"/>
      <c r="DA124" s="1007"/>
      <c r="DB124" s="1007"/>
      <c r="DC124" s="1007"/>
      <c r="DD124" s="1007"/>
      <c r="DE124" s="1007"/>
      <c r="DF124" s="1008"/>
      <c r="DG124" s="991">
        <v>3363884</v>
      </c>
      <c r="DH124" s="973"/>
      <c r="DI124" s="973"/>
      <c r="DJ124" s="973"/>
      <c r="DK124" s="974"/>
      <c r="DL124" s="972">
        <v>2436122</v>
      </c>
      <c r="DM124" s="973"/>
      <c r="DN124" s="973"/>
      <c r="DO124" s="973"/>
      <c r="DP124" s="974"/>
      <c r="DQ124" s="972">
        <v>665211</v>
      </c>
      <c r="DR124" s="973"/>
      <c r="DS124" s="973"/>
      <c r="DT124" s="973"/>
      <c r="DU124" s="974"/>
      <c r="DV124" s="975">
        <v>0.1</v>
      </c>
      <c r="DW124" s="976"/>
      <c r="DX124" s="976"/>
      <c r="DY124" s="976"/>
      <c r="DZ124" s="977"/>
    </row>
    <row r="125" spans="1:130" s="212" customFormat="1" ht="26.25" customHeight="1" x14ac:dyDescent="0.2">
      <c r="A125" s="1044"/>
      <c r="B125" s="936"/>
      <c r="C125" s="909" t="s">
        <v>451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463</v>
      </c>
      <c r="CL125" s="994"/>
      <c r="CM125" s="994"/>
      <c r="CN125" s="994"/>
      <c r="CO125" s="995"/>
      <c r="CP125" s="916" t="s">
        <v>464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453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5976166</v>
      </c>
      <c r="AB127" s="946"/>
      <c r="AC127" s="946"/>
      <c r="AD127" s="946"/>
      <c r="AE127" s="947"/>
      <c r="AF127" s="948">
        <v>3622431</v>
      </c>
      <c r="AG127" s="946"/>
      <c r="AH127" s="946"/>
      <c r="AI127" s="946"/>
      <c r="AJ127" s="947"/>
      <c r="AK127" s="948">
        <v>184513</v>
      </c>
      <c r="AL127" s="946"/>
      <c r="AM127" s="946"/>
      <c r="AN127" s="946"/>
      <c r="AO127" s="947"/>
      <c r="AP127" s="949">
        <v>0</v>
      </c>
      <c r="AQ127" s="950"/>
      <c r="AR127" s="950"/>
      <c r="AS127" s="950"/>
      <c r="AT127" s="951"/>
      <c r="AU127" s="214"/>
      <c r="AV127" s="214"/>
      <c r="AW127" s="214"/>
      <c r="AX127" s="1018" t="s">
        <v>467</v>
      </c>
      <c r="AY127" s="1019"/>
      <c r="AZ127" s="1019"/>
      <c r="BA127" s="1019"/>
      <c r="BB127" s="1019"/>
      <c r="BC127" s="1019"/>
      <c r="BD127" s="1019"/>
      <c r="BE127" s="1020"/>
      <c r="BF127" s="1021" t="s">
        <v>468</v>
      </c>
      <c r="BG127" s="1019"/>
      <c r="BH127" s="1019"/>
      <c r="BI127" s="1019"/>
      <c r="BJ127" s="1019"/>
      <c r="BK127" s="1019"/>
      <c r="BL127" s="1020"/>
      <c r="BM127" s="1021" t="s">
        <v>469</v>
      </c>
      <c r="BN127" s="1019"/>
      <c r="BO127" s="1019"/>
      <c r="BP127" s="1019"/>
      <c r="BQ127" s="1019"/>
      <c r="BR127" s="1019"/>
      <c r="BS127" s="1020"/>
      <c r="BT127" s="1021" t="s">
        <v>470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472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473</v>
      </c>
      <c r="X128" s="1030"/>
      <c r="Y128" s="1030"/>
      <c r="Z128" s="1031"/>
      <c r="AA128" s="1032">
        <v>62497997</v>
      </c>
      <c r="AB128" s="1033"/>
      <c r="AC128" s="1033"/>
      <c r="AD128" s="1033"/>
      <c r="AE128" s="1034"/>
      <c r="AF128" s="1035">
        <v>59941256</v>
      </c>
      <c r="AG128" s="1033"/>
      <c r="AH128" s="1033"/>
      <c r="AI128" s="1033"/>
      <c r="AJ128" s="1034"/>
      <c r="AK128" s="1035">
        <v>59392038</v>
      </c>
      <c r="AL128" s="1033"/>
      <c r="AM128" s="1033"/>
      <c r="AN128" s="1033"/>
      <c r="AO128" s="1034"/>
      <c r="AP128" s="1036"/>
      <c r="AQ128" s="1037"/>
      <c r="AR128" s="1037"/>
      <c r="AS128" s="1037"/>
      <c r="AT128" s="1038"/>
      <c r="AU128" s="214"/>
      <c r="AV128" s="214"/>
      <c r="AW128" s="214"/>
      <c r="AX128" s="883" t="s">
        <v>474</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475</v>
      </c>
      <c r="CQ128" s="713"/>
      <c r="CR128" s="713"/>
      <c r="CS128" s="713"/>
      <c r="CT128" s="713"/>
      <c r="CU128" s="713"/>
      <c r="CV128" s="713"/>
      <c r="CW128" s="713"/>
      <c r="CX128" s="713"/>
      <c r="CY128" s="713"/>
      <c r="CZ128" s="713"/>
      <c r="DA128" s="713"/>
      <c r="DB128" s="713"/>
      <c r="DC128" s="713"/>
      <c r="DD128" s="713"/>
      <c r="DE128" s="713"/>
      <c r="DF128" s="1023"/>
      <c r="DG128" s="1024">
        <v>8817</v>
      </c>
      <c r="DH128" s="1025"/>
      <c r="DI128" s="1025"/>
      <c r="DJ128" s="1025"/>
      <c r="DK128" s="1025"/>
      <c r="DL128" s="1025" t="s">
        <v>122</v>
      </c>
      <c r="DM128" s="1025"/>
      <c r="DN128" s="1025"/>
      <c r="DO128" s="1025"/>
      <c r="DP128" s="1025"/>
      <c r="DQ128" s="1025">
        <v>799791</v>
      </c>
      <c r="DR128" s="1025"/>
      <c r="DS128" s="1025"/>
      <c r="DT128" s="1025"/>
      <c r="DU128" s="1025"/>
      <c r="DV128" s="1026">
        <v>0.1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476</v>
      </c>
      <c r="X129" s="1058"/>
      <c r="Y129" s="1058"/>
      <c r="Z129" s="1059"/>
      <c r="AA129" s="945">
        <v>664266118</v>
      </c>
      <c r="AB129" s="946"/>
      <c r="AC129" s="946"/>
      <c r="AD129" s="946"/>
      <c r="AE129" s="947"/>
      <c r="AF129" s="948">
        <v>678205853</v>
      </c>
      <c r="AG129" s="946"/>
      <c r="AH129" s="946"/>
      <c r="AI129" s="946"/>
      <c r="AJ129" s="947"/>
      <c r="AK129" s="948">
        <v>697193943</v>
      </c>
      <c r="AL129" s="946"/>
      <c r="AM129" s="946"/>
      <c r="AN129" s="946"/>
      <c r="AO129" s="947"/>
      <c r="AP129" s="1060"/>
      <c r="AQ129" s="1061"/>
      <c r="AR129" s="1061"/>
      <c r="AS129" s="1061"/>
      <c r="AT129" s="1062"/>
      <c r="AU129" s="215"/>
      <c r="AV129" s="215"/>
      <c r="AW129" s="215"/>
      <c r="AX129" s="1052" t="s">
        <v>477</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479</v>
      </c>
      <c r="X130" s="1058"/>
      <c r="Y130" s="1058"/>
      <c r="Z130" s="1059"/>
      <c r="AA130" s="945">
        <v>68766760</v>
      </c>
      <c r="AB130" s="946"/>
      <c r="AC130" s="946"/>
      <c r="AD130" s="946"/>
      <c r="AE130" s="947"/>
      <c r="AF130" s="948">
        <v>66375010</v>
      </c>
      <c r="AG130" s="946"/>
      <c r="AH130" s="946"/>
      <c r="AI130" s="946"/>
      <c r="AJ130" s="947"/>
      <c r="AK130" s="948">
        <v>62394655</v>
      </c>
      <c r="AL130" s="946"/>
      <c r="AM130" s="946"/>
      <c r="AN130" s="946"/>
      <c r="AO130" s="947"/>
      <c r="AP130" s="1060"/>
      <c r="AQ130" s="1061"/>
      <c r="AR130" s="1061"/>
      <c r="AS130" s="1061"/>
      <c r="AT130" s="1062"/>
      <c r="AU130" s="215"/>
      <c r="AV130" s="215"/>
      <c r="AW130" s="215"/>
      <c r="AX130" s="1052" t="s">
        <v>480</v>
      </c>
      <c r="AY130" s="910"/>
      <c r="AZ130" s="910"/>
      <c r="BA130" s="910"/>
      <c r="BB130" s="910"/>
      <c r="BC130" s="910"/>
      <c r="BD130" s="910"/>
      <c r="BE130" s="911"/>
      <c r="BF130" s="1088">
        <v>6.4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481</v>
      </c>
      <c r="X131" s="1095"/>
      <c r="Y131" s="1095"/>
      <c r="Z131" s="1096"/>
      <c r="AA131" s="991">
        <v>595499358</v>
      </c>
      <c r="AB131" s="973"/>
      <c r="AC131" s="973"/>
      <c r="AD131" s="973"/>
      <c r="AE131" s="974"/>
      <c r="AF131" s="972">
        <v>611830843</v>
      </c>
      <c r="AG131" s="973"/>
      <c r="AH131" s="973"/>
      <c r="AI131" s="973"/>
      <c r="AJ131" s="974"/>
      <c r="AK131" s="972">
        <v>634799288</v>
      </c>
      <c r="AL131" s="973"/>
      <c r="AM131" s="973"/>
      <c r="AN131" s="973"/>
      <c r="AO131" s="974"/>
      <c r="AP131" s="1097"/>
      <c r="AQ131" s="1098"/>
      <c r="AR131" s="1098"/>
      <c r="AS131" s="1098"/>
      <c r="AT131" s="1099"/>
      <c r="AU131" s="215"/>
      <c r="AV131" s="215"/>
      <c r="AW131" s="215"/>
      <c r="AX131" s="1070" t="s">
        <v>482</v>
      </c>
      <c r="AY131" s="713"/>
      <c r="AZ131" s="713"/>
      <c r="BA131" s="713"/>
      <c r="BB131" s="713"/>
      <c r="BC131" s="713"/>
      <c r="BD131" s="713"/>
      <c r="BE131" s="1023"/>
      <c r="BF131" s="1071">
        <v>84.2</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484</v>
      </c>
      <c r="W132" s="1081"/>
      <c r="X132" s="1081"/>
      <c r="Y132" s="1081"/>
      <c r="Z132" s="1082"/>
      <c r="AA132" s="1083">
        <v>6.3601035430000001</v>
      </c>
      <c r="AB132" s="1084"/>
      <c r="AC132" s="1084"/>
      <c r="AD132" s="1084"/>
      <c r="AE132" s="1085"/>
      <c r="AF132" s="1086">
        <v>6.5941624980000002</v>
      </c>
      <c r="AG132" s="1084"/>
      <c r="AH132" s="1084"/>
      <c r="AI132" s="1084"/>
      <c r="AJ132" s="1085"/>
      <c r="AK132" s="1086">
        <v>6.3314130559999997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485</v>
      </c>
      <c r="W133" s="1064"/>
      <c r="X133" s="1064"/>
      <c r="Y133" s="1064"/>
      <c r="Z133" s="1065"/>
      <c r="AA133" s="1066">
        <v>6.8</v>
      </c>
      <c r="AB133" s="1067"/>
      <c r="AC133" s="1067"/>
      <c r="AD133" s="1067"/>
      <c r="AE133" s="1068"/>
      <c r="AF133" s="1066">
        <v>6.4</v>
      </c>
      <c r="AG133" s="1067"/>
      <c r="AH133" s="1067"/>
      <c r="AI133" s="1067"/>
      <c r="AJ133" s="1068"/>
      <c r="AK133" s="1066">
        <v>6.4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1xObofawvdYJj/tWi0OFRcg5aIJaZ1GnXjfyVrWgyEXXqvy4gM6cpw00Tn66FQTkssyJ2MbrMVFj7UM683vTg==" saltValue="8B/iUG/mNk/fAY7r6LXE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dNAqgo9lhbqOifmC+jiqDe1uJfAD3su0JIAe2C/3ph4Hu6FN0mWBgk4BGd0QYefCNrAVaCDb4cmFWGz9Pd0Ng==" saltValue="pzc1pVFrYUr54w+P8fWFK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248abgNyHWlJy5p0EhbBAYvz5t+6sgJkHxgqI2ogzU5r6kpJ8NUsRhIK2tZOXVk9UKW8+fvBaIRs7LPTFoFQA==" saltValue="wQXux0cIRV4D80y35zX4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488</v>
      </c>
      <c r="AL6" s="248"/>
      <c r="AM6" s="248"/>
      <c r="AN6" s="248"/>
    </row>
    <row r="7" spans="1:46" ht="13.5" customHeight="1" x14ac:dyDescent="0.2">
      <c r="A7" s="247"/>
      <c r="AK7" s="250"/>
      <c r="AL7" s="251"/>
      <c r="AM7" s="251"/>
      <c r="AN7" s="252"/>
      <c r="AO7" s="1101" t="s">
        <v>489</v>
      </c>
      <c r="AP7" s="253"/>
      <c r="AQ7" s="254" t="s">
        <v>490</v>
      </c>
      <c r="AR7" s="255"/>
    </row>
    <row r="8" spans="1:46" ht="13" x14ac:dyDescent="0.2">
      <c r="A8" s="247"/>
      <c r="AK8" s="256"/>
      <c r="AL8" s="257"/>
      <c r="AM8" s="257"/>
      <c r="AN8" s="258"/>
      <c r="AO8" s="1102"/>
      <c r="AP8" s="259" t="s">
        <v>491</v>
      </c>
      <c r="AQ8" s="260" t="s">
        <v>492</v>
      </c>
      <c r="AR8" s="261" t="s">
        <v>493</v>
      </c>
    </row>
    <row r="9" spans="1:46" ht="13" x14ac:dyDescent="0.2">
      <c r="A9" s="247"/>
      <c r="AK9" s="1103" t="s">
        <v>494</v>
      </c>
      <c r="AL9" s="1104"/>
      <c r="AM9" s="1104"/>
      <c r="AN9" s="1105"/>
      <c r="AO9" s="262">
        <v>285465576</v>
      </c>
      <c r="AP9" s="262">
        <v>123954</v>
      </c>
      <c r="AQ9" s="263">
        <v>112291</v>
      </c>
      <c r="AR9" s="264">
        <v>10.4</v>
      </c>
    </row>
    <row r="10" spans="1:46" ht="13.5" customHeight="1" x14ac:dyDescent="0.2">
      <c r="A10" s="247"/>
      <c r="AK10" s="1103" t="s">
        <v>495</v>
      </c>
      <c r="AL10" s="1104"/>
      <c r="AM10" s="1104"/>
      <c r="AN10" s="1105"/>
      <c r="AO10" s="265">
        <v>1271</v>
      </c>
      <c r="AP10" s="265">
        <v>1</v>
      </c>
      <c r="AQ10" s="266">
        <v>121</v>
      </c>
      <c r="AR10" s="267">
        <v>-99.2</v>
      </c>
    </row>
    <row r="11" spans="1:46" ht="13.5" customHeight="1" x14ac:dyDescent="0.2">
      <c r="A11" s="247"/>
      <c r="AK11" s="1103" t="s">
        <v>496</v>
      </c>
      <c r="AL11" s="1104"/>
      <c r="AM11" s="1104"/>
      <c r="AN11" s="1105"/>
      <c r="AO11" s="265">
        <v>6525800</v>
      </c>
      <c r="AP11" s="265">
        <v>2834</v>
      </c>
      <c r="AQ11" s="266">
        <v>1235</v>
      </c>
      <c r="AR11" s="267">
        <v>129.5</v>
      </c>
    </row>
    <row r="12" spans="1:46" ht="13.5" customHeight="1" x14ac:dyDescent="0.2">
      <c r="A12" s="247"/>
      <c r="AK12" s="1103" t="s">
        <v>497</v>
      </c>
      <c r="AL12" s="1104"/>
      <c r="AM12" s="1104"/>
      <c r="AN12" s="1105"/>
      <c r="AO12" s="265" t="s">
        <v>498</v>
      </c>
      <c r="AP12" s="265" t="s">
        <v>498</v>
      </c>
      <c r="AQ12" s="266">
        <v>3</v>
      </c>
      <c r="AR12" s="267" t="s">
        <v>498</v>
      </c>
    </row>
    <row r="13" spans="1:46" ht="13.5" customHeight="1" x14ac:dyDescent="0.2">
      <c r="A13" s="247"/>
      <c r="AK13" s="1103" t="s">
        <v>499</v>
      </c>
      <c r="AL13" s="1104"/>
      <c r="AM13" s="1104"/>
      <c r="AN13" s="1105"/>
      <c r="AO13" s="265">
        <v>6027924</v>
      </c>
      <c r="AP13" s="265">
        <v>2617</v>
      </c>
      <c r="AQ13" s="266">
        <v>2021</v>
      </c>
      <c r="AR13" s="267">
        <v>29.5</v>
      </c>
    </row>
    <row r="14" spans="1:46" ht="13.5" customHeight="1" x14ac:dyDescent="0.2">
      <c r="A14" s="247"/>
      <c r="AK14" s="1103" t="s">
        <v>500</v>
      </c>
      <c r="AL14" s="1104"/>
      <c r="AM14" s="1104"/>
      <c r="AN14" s="1105"/>
      <c r="AO14" s="265">
        <v>3240854</v>
      </c>
      <c r="AP14" s="265">
        <v>1407</v>
      </c>
      <c r="AQ14" s="266">
        <v>1404</v>
      </c>
      <c r="AR14" s="267">
        <v>0.2</v>
      </c>
    </row>
    <row r="15" spans="1:46" ht="13.5" customHeight="1" x14ac:dyDescent="0.2">
      <c r="A15" s="247"/>
      <c r="AK15" s="1106" t="s">
        <v>501</v>
      </c>
      <c r="AL15" s="1107"/>
      <c r="AM15" s="1107"/>
      <c r="AN15" s="1108"/>
      <c r="AO15" s="265">
        <v>-18677506</v>
      </c>
      <c r="AP15" s="265">
        <v>-8110</v>
      </c>
      <c r="AQ15" s="266">
        <v>-7200</v>
      </c>
      <c r="AR15" s="267">
        <v>12.6</v>
      </c>
    </row>
    <row r="16" spans="1:46" ht="13" x14ac:dyDescent="0.2">
      <c r="A16" s="247"/>
      <c r="AK16" s="1106" t="s">
        <v>177</v>
      </c>
      <c r="AL16" s="1107"/>
      <c r="AM16" s="1107"/>
      <c r="AN16" s="1108"/>
      <c r="AO16" s="265">
        <v>282583919</v>
      </c>
      <c r="AP16" s="265">
        <v>122702</v>
      </c>
      <c r="AQ16" s="266">
        <v>109874</v>
      </c>
      <c r="AR16" s="267">
        <v>11.7</v>
      </c>
    </row>
    <row r="17" spans="1:46" ht="13" x14ac:dyDescent="0.2">
      <c r="A17" s="247"/>
    </row>
    <row r="18" spans="1:46" ht="13" x14ac:dyDescent="0.2">
      <c r="A18" s="247"/>
      <c r="AQ18" s="268"/>
      <c r="AR18" s="268"/>
    </row>
    <row r="19" spans="1:46" ht="13" x14ac:dyDescent="0.2">
      <c r="A19" s="247"/>
      <c r="AK19" s="243" t="s">
        <v>502</v>
      </c>
    </row>
    <row r="20" spans="1:46" ht="13" x14ac:dyDescent="0.2">
      <c r="A20" s="247"/>
      <c r="AK20" s="269"/>
      <c r="AL20" s="270"/>
      <c r="AM20" s="270"/>
      <c r="AN20" s="271"/>
      <c r="AO20" s="272" t="s">
        <v>503</v>
      </c>
      <c r="AP20" s="273" t="s">
        <v>504</v>
      </c>
      <c r="AQ20" s="274" t="s">
        <v>505</v>
      </c>
      <c r="AR20" s="275"/>
    </row>
    <row r="21" spans="1:46" s="248" customFormat="1" ht="13" x14ac:dyDescent="0.2">
      <c r="A21" s="276"/>
      <c r="AK21" s="1109" t="s">
        <v>506</v>
      </c>
      <c r="AL21" s="1110"/>
      <c r="AM21" s="1110"/>
      <c r="AN21" s="1111"/>
      <c r="AO21" s="277">
        <v>12.41</v>
      </c>
      <c r="AP21" s="278">
        <v>11.47</v>
      </c>
      <c r="AQ21" s="279">
        <v>0.94</v>
      </c>
      <c r="AS21" s="280"/>
      <c r="AT21" s="276"/>
    </row>
    <row r="22" spans="1:46" s="248" customFormat="1" ht="13" x14ac:dyDescent="0.2">
      <c r="A22" s="276"/>
      <c r="AK22" s="1109" t="s">
        <v>507</v>
      </c>
      <c r="AL22" s="1110"/>
      <c r="AM22" s="1110"/>
      <c r="AN22" s="1111"/>
      <c r="AO22" s="281">
        <v>98.8</v>
      </c>
      <c r="AP22" s="282">
        <v>99.8</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510</v>
      </c>
      <c r="AL29" s="248"/>
      <c r="AM29" s="248"/>
      <c r="AN29" s="248"/>
      <c r="AS29" s="290"/>
    </row>
    <row r="30" spans="1:46" ht="13.5" customHeight="1" x14ac:dyDescent="0.2">
      <c r="A30" s="247"/>
      <c r="AK30" s="250"/>
      <c r="AL30" s="251"/>
      <c r="AM30" s="251"/>
      <c r="AN30" s="252"/>
      <c r="AO30" s="1101" t="s">
        <v>489</v>
      </c>
      <c r="AP30" s="253"/>
      <c r="AQ30" s="254" t="s">
        <v>490</v>
      </c>
      <c r="AR30" s="255"/>
    </row>
    <row r="31" spans="1:46" ht="13" x14ac:dyDescent="0.2">
      <c r="A31" s="247"/>
      <c r="AK31" s="256"/>
      <c r="AL31" s="257"/>
      <c r="AM31" s="257"/>
      <c r="AN31" s="258"/>
      <c r="AO31" s="1102"/>
      <c r="AP31" s="259" t="s">
        <v>491</v>
      </c>
      <c r="AQ31" s="260" t="s">
        <v>492</v>
      </c>
      <c r="AR31" s="261" t="s">
        <v>493</v>
      </c>
    </row>
    <row r="32" spans="1:46" ht="27" customHeight="1" x14ac:dyDescent="0.2">
      <c r="A32" s="247"/>
      <c r="AK32" s="1117" t="s">
        <v>511</v>
      </c>
      <c r="AL32" s="1118"/>
      <c r="AM32" s="1118"/>
      <c r="AN32" s="1119"/>
      <c r="AO32" s="291">
        <v>64262571</v>
      </c>
      <c r="AP32" s="291">
        <v>27904</v>
      </c>
      <c r="AQ32" s="292">
        <v>29025</v>
      </c>
      <c r="AR32" s="293">
        <v>-3.9</v>
      </c>
    </row>
    <row r="33" spans="1:46" ht="13.5" customHeight="1" x14ac:dyDescent="0.2">
      <c r="A33" s="247"/>
      <c r="AK33" s="1117" t="s">
        <v>512</v>
      </c>
      <c r="AL33" s="1118"/>
      <c r="AM33" s="1118"/>
      <c r="AN33" s="1119"/>
      <c r="AO33" s="291">
        <v>9022205</v>
      </c>
      <c r="AP33" s="291">
        <v>3918</v>
      </c>
      <c r="AQ33" s="292">
        <v>2558</v>
      </c>
      <c r="AR33" s="293">
        <v>53.2</v>
      </c>
    </row>
    <row r="34" spans="1:46" ht="27" customHeight="1" x14ac:dyDescent="0.2">
      <c r="A34" s="247"/>
      <c r="AK34" s="1117" t="s">
        <v>513</v>
      </c>
      <c r="AL34" s="1118"/>
      <c r="AM34" s="1118"/>
      <c r="AN34" s="1119"/>
      <c r="AO34" s="291">
        <v>50010721</v>
      </c>
      <c r="AP34" s="291">
        <v>21715</v>
      </c>
      <c r="AQ34" s="292">
        <v>21936</v>
      </c>
      <c r="AR34" s="293">
        <v>-1</v>
      </c>
    </row>
    <row r="35" spans="1:46" ht="27" customHeight="1" x14ac:dyDescent="0.2">
      <c r="A35" s="247"/>
      <c r="AK35" s="1117" t="s">
        <v>514</v>
      </c>
      <c r="AL35" s="1118"/>
      <c r="AM35" s="1118"/>
      <c r="AN35" s="1119"/>
      <c r="AO35" s="291">
        <v>33197190</v>
      </c>
      <c r="AP35" s="291">
        <v>14415</v>
      </c>
      <c r="AQ35" s="292">
        <v>9222</v>
      </c>
      <c r="AR35" s="293">
        <v>56.3</v>
      </c>
    </row>
    <row r="36" spans="1:46" ht="27" customHeight="1" x14ac:dyDescent="0.2">
      <c r="A36" s="247"/>
      <c r="AK36" s="1117" t="s">
        <v>515</v>
      </c>
      <c r="AL36" s="1118"/>
      <c r="AM36" s="1118"/>
      <c r="AN36" s="1119"/>
      <c r="AO36" s="291">
        <v>2678269</v>
      </c>
      <c r="AP36" s="291">
        <v>1163</v>
      </c>
      <c r="AQ36" s="292">
        <v>155</v>
      </c>
      <c r="AR36" s="293">
        <v>650.29999999999995</v>
      </c>
    </row>
    <row r="37" spans="1:46" ht="13.5" customHeight="1" x14ac:dyDescent="0.2">
      <c r="A37" s="247"/>
      <c r="AK37" s="1117" t="s">
        <v>516</v>
      </c>
      <c r="AL37" s="1118"/>
      <c r="AM37" s="1118"/>
      <c r="AN37" s="1119"/>
      <c r="AO37" s="291">
        <v>2807502</v>
      </c>
      <c r="AP37" s="291">
        <v>1219</v>
      </c>
      <c r="AQ37" s="292">
        <v>1054</v>
      </c>
      <c r="AR37" s="293">
        <v>15.7</v>
      </c>
    </row>
    <row r="38" spans="1:46" ht="27" customHeight="1" x14ac:dyDescent="0.2">
      <c r="A38" s="247"/>
      <c r="AK38" s="1120" t="s">
        <v>517</v>
      </c>
      <c r="AL38" s="1121"/>
      <c r="AM38" s="1121"/>
      <c r="AN38" s="1122"/>
      <c r="AO38" s="294" t="s">
        <v>498</v>
      </c>
      <c r="AP38" s="294" t="s">
        <v>498</v>
      </c>
      <c r="AQ38" s="295">
        <v>1</v>
      </c>
      <c r="AR38" s="283" t="s">
        <v>498</v>
      </c>
      <c r="AS38" s="290"/>
    </row>
    <row r="39" spans="1:46" ht="13" x14ac:dyDescent="0.2">
      <c r="A39" s="247"/>
      <c r="AK39" s="1120" t="s">
        <v>518</v>
      </c>
      <c r="AL39" s="1121"/>
      <c r="AM39" s="1121"/>
      <c r="AN39" s="1122"/>
      <c r="AO39" s="291">
        <v>-59392038</v>
      </c>
      <c r="AP39" s="291">
        <v>-25789</v>
      </c>
      <c r="AQ39" s="292">
        <v>-17788</v>
      </c>
      <c r="AR39" s="293">
        <v>45</v>
      </c>
      <c r="AS39" s="290"/>
    </row>
    <row r="40" spans="1:46" ht="27" customHeight="1" x14ac:dyDescent="0.2">
      <c r="A40" s="247"/>
      <c r="AK40" s="1117" t="s">
        <v>519</v>
      </c>
      <c r="AL40" s="1118"/>
      <c r="AM40" s="1118"/>
      <c r="AN40" s="1119"/>
      <c r="AO40" s="291">
        <v>-62394655</v>
      </c>
      <c r="AP40" s="291">
        <v>-27093</v>
      </c>
      <c r="AQ40" s="292">
        <v>-29583</v>
      </c>
      <c r="AR40" s="293">
        <v>-8.4</v>
      </c>
      <c r="AS40" s="290"/>
    </row>
    <row r="41" spans="1:46" ht="13" x14ac:dyDescent="0.2">
      <c r="A41" s="247"/>
      <c r="AK41" s="1123" t="s">
        <v>287</v>
      </c>
      <c r="AL41" s="1124"/>
      <c r="AM41" s="1124"/>
      <c r="AN41" s="1125"/>
      <c r="AO41" s="291">
        <v>40191765</v>
      </c>
      <c r="AP41" s="291">
        <v>17452</v>
      </c>
      <c r="AQ41" s="292">
        <v>16580</v>
      </c>
      <c r="AR41" s="293">
        <v>5.3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520</v>
      </c>
    </row>
    <row r="48" spans="1:46" ht="13" x14ac:dyDescent="0.2">
      <c r="A48" s="247"/>
      <c r="AK48" s="301" t="s">
        <v>521</v>
      </c>
      <c r="AL48" s="301"/>
      <c r="AM48" s="301"/>
      <c r="AN48" s="301"/>
      <c r="AO48" s="301"/>
      <c r="AP48" s="301"/>
      <c r="AQ48" s="302"/>
      <c r="AR48" s="301"/>
    </row>
    <row r="49" spans="1:44" ht="13.5" customHeight="1" x14ac:dyDescent="0.2">
      <c r="A49" s="247"/>
      <c r="AK49" s="303"/>
      <c r="AL49" s="304"/>
      <c r="AM49" s="1112" t="s">
        <v>489</v>
      </c>
      <c r="AN49" s="1114" t="s">
        <v>522</v>
      </c>
      <c r="AO49" s="1115"/>
      <c r="AP49" s="1115"/>
      <c r="AQ49" s="1115"/>
      <c r="AR49" s="1116"/>
    </row>
    <row r="50" spans="1:44" ht="13" x14ac:dyDescent="0.2">
      <c r="A50" s="247"/>
      <c r="AK50" s="305"/>
      <c r="AL50" s="306"/>
      <c r="AM50" s="1113"/>
      <c r="AN50" s="307" t="s">
        <v>523</v>
      </c>
      <c r="AO50" s="308" t="s">
        <v>524</v>
      </c>
      <c r="AP50" s="309" t="s">
        <v>525</v>
      </c>
      <c r="AQ50" s="310" t="s">
        <v>526</v>
      </c>
      <c r="AR50" s="311" t="s">
        <v>527</v>
      </c>
    </row>
    <row r="51" spans="1:44" ht="13" x14ac:dyDescent="0.2">
      <c r="A51" s="247"/>
      <c r="AK51" s="303" t="s">
        <v>528</v>
      </c>
      <c r="AL51" s="304"/>
      <c r="AM51" s="312">
        <v>117018562</v>
      </c>
      <c r="AN51" s="313">
        <v>50857</v>
      </c>
      <c r="AO51" s="314">
        <v>10.199999999999999</v>
      </c>
      <c r="AP51" s="315">
        <v>58766</v>
      </c>
      <c r="AQ51" s="316">
        <v>2.9</v>
      </c>
      <c r="AR51" s="317">
        <v>7.3</v>
      </c>
    </row>
    <row r="52" spans="1:44" ht="13" x14ac:dyDescent="0.2">
      <c r="A52" s="247"/>
      <c r="AK52" s="318"/>
      <c r="AL52" s="319" t="s">
        <v>529</v>
      </c>
      <c r="AM52" s="320">
        <v>57073317</v>
      </c>
      <c r="AN52" s="321">
        <v>24804</v>
      </c>
      <c r="AO52" s="322">
        <v>11.3</v>
      </c>
      <c r="AP52" s="323">
        <v>29363</v>
      </c>
      <c r="AQ52" s="324">
        <v>-2.5</v>
      </c>
      <c r="AR52" s="325">
        <v>13.8</v>
      </c>
    </row>
    <row r="53" spans="1:44" ht="13" x14ac:dyDescent="0.2">
      <c r="A53" s="247"/>
      <c r="AK53" s="303" t="s">
        <v>530</v>
      </c>
      <c r="AL53" s="304"/>
      <c r="AM53" s="312">
        <v>115240094</v>
      </c>
      <c r="AN53" s="313">
        <v>50248</v>
      </c>
      <c r="AO53" s="314">
        <v>-1.2</v>
      </c>
      <c r="AP53" s="315">
        <v>62482</v>
      </c>
      <c r="AQ53" s="316">
        <v>6.3</v>
      </c>
      <c r="AR53" s="317">
        <v>-7.5</v>
      </c>
    </row>
    <row r="54" spans="1:44" ht="13" x14ac:dyDescent="0.2">
      <c r="A54" s="247"/>
      <c r="AK54" s="318"/>
      <c r="AL54" s="319" t="s">
        <v>529</v>
      </c>
      <c r="AM54" s="320">
        <v>66786581</v>
      </c>
      <c r="AN54" s="321">
        <v>29121</v>
      </c>
      <c r="AO54" s="322">
        <v>17.399999999999999</v>
      </c>
      <c r="AP54" s="323">
        <v>34626</v>
      </c>
      <c r="AQ54" s="324">
        <v>17.899999999999999</v>
      </c>
      <c r="AR54" s="325">
        <v>-0.5</v>
      </c>
    </row>
    <row r="55" spans="1:44" ht="13" x14ac:dyDescent="0.2">
      <c r="A55" s="247"/>
      <c r="AK55" s="303" t="s">
        <v>531</v>
      </c>
      <c r="AL55" s="304"/>
      <c r="AM55" s="312">
        <v>125039307</v>
      </c>
      <c r="AN55" s="313">
        <v>54487</v>
      </c>
      <c r="AO55" s="314">
        <v>8.4</v>
      </c>
      <c r="AP55" s="315">
        <v>59288</v>
      </c>
      <c r="AQ55" s="316">
        <v>-5.0999999999999996</v>
      </c>
      <c r="AR55" s="317">
        <v>13.5</v>
      </c>
    </row>
    <row r="56" spans="1:44" ht="13" x14ac:dyDescent="0.2">
      <c r="A56" s="247"/>
      <c r="AK56" s="318"/>
      <c r="AL56" s="319" t="s">
        <v>529</v>
      </c>
      <c r="AM56" s="320">
        <v>76224528</v>
      </c>
      <c r="AN56" s="321">
        <v>33215</v>
      </c>
      <c r="AO56" s="322">
        <v>14.1</v>
      </c>
      <c r="AP56" s="323">
        <v>32670</v>
      </c>
      <c r="AQ56" s="324">
        <v>-5.6</v>
      </c>
      <c r="AR56" s="325">
        <v>19.7</v>
      </c>
    </row>
    <row r="57" spans="1:44" ht="13" x14ac:dyDescent="0.2">
      <c r="A57" s="247"/>
      <c r="AK57" s="303" t="s">
        <v>532</v>
      </c>
      <c r="AL57" s="304"/>
      <c r="AM57" s="312">
        <v>120052777</v>
      </c>
      <c r="AN57" s="313">
        <v>52248</v>
      </c>
      <c r="AO57" s="314">
        <v>-4.0999999999999996</v>
      </c>
      <c r="AP57" s="315">
        <v>63490</v>
      </c>
      <c r="AQ57" s="316">
        <v>7.1</v>
      </c>
      <c r="AR57" s="317">
        <v>-11.2</v>
      </c>
    </row>
    <row r="58" spans="1:44" ht="13" x14ac:dyDescent="0.2">
      <c r="A58" s="247"/>
      <c r="AK58" s="318"/>
      <c r="AL58" s="319" t="s">
        <v>529</v>
      </c>
      <c r="AM58" s="320">
        <v>77192836</v>
      </c>
      <c r="AN58" s="321">
        <v>33595</v>
      </c>
      <c r="AO58" s="322">
        <v>1.1000000000000001</v>
      </c>
      <c r="AP58" s="323">
        <v>35347</v>
      </c>
      <c r="AQ58" s="324">
        <v>8.1999999999999993</v>
      </c>
      <c r="AR58" s="325">
        <v>-7.1</v>
      </c>
    </row>
    <row r="59" spans="1:44" ht="13" x14ac:dyDescent="0.2">
      <c r="A59" s="247"/>
      <c r="AK59" s="303" t="s">
        <v>533</v>
      </c>
      <c r="AL59" s="304"/>
      <c r="AM59" s="312">
        <v>158795631</v>
      </c>
      <c r="AN59" s="313">
        <v>68952</v>
      </c>
      <c r="AO59" s="314">
        <v>32</v>
      </c>
      <c r="AP59" s="315">
        <v>68481</v>
      </c>
      <c r="AQ59" s="316">
        <v>7.9</v>
      </c>
      <c r="AR59" s="317">
        <v>24.1</v>
      </c>
    </row>
    <row r="60" spans="1:44" ht="13" x14ac:dyDescent="0.2">
      <c r="A60" s="247"/>
      <c r="AK60" s="318"/>
      <c r="AL60" s="319" t="s">
        <v>529</v>
      </c>
      <c r="AM60" s="320">
        <v>111847151</v>
      </c>
      <c r="AN60" s="321">
        <v>48566</v>
      </c>
      <c r="AO60" s="322">
        <v>44.6</v>
      </c>
      <c r="AP60" s="323">
        <v>38966</v>
      </c>
      <c r="AQ60" s="324">
        <v>10.199999999999999</v>
      </c>
      <c r="AR60" s="325">
        <v>34.4</v>
      </c>
    </row>
    <row r="61" spans="1:44" ht="13" x14ac:dyDescent="0.2">
      <c r="A61" s="247"/>
      <c r="AK61" s="303" t="s">
        <v>534</v>
      </c>
      <c r="AL61" s="326"/>
      <c r="AM61" s="312">
        <v>127229274</v>
      </c>
      <c r="AN61" s="313">
        <v>55358</v>
      </c>
      <c r="AO61" s="314">
        <v>9.1</v>
      </c>
      <c r="AP61" s="315">
        <v>62501</v>
      </c>
      <c r="AQ61" s="327">
        <v>3.8</v>
      </c>
      <c r="AR61" s="317">
        <v>5.3</v>
      </c>
    </row>
    <row r="62" spans="1:44" ht="13" x14ac:dyDescent="0.2">
      <c r="A62" s="247"/>
      <c r="AK62" s="318"/>
      <c r="AL62" s="319" t="s">
        <v>529</v>
      </c>
      <c r="AM62" s="320">
        <v>77824883</v>
      </c>
      <c r="AN62" s="321">
        <v>33860</v>
      </c>
      <c r="AO62" s="322">
        <v>17.7</v>
      </c>
      <c r="AP62" s="323">
        <v>34194</v>
      </c>
      <c r="AQ62" s="324">
        <v>5.6</v>
      </c>
      <c r="AR62" s="325">
        <v>12.1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Iy04jpzBvOyc8o34q8B1RMMc77gXUjrMyjajs+63yrQj3LwPPGmQPXYeeHkpCR6bYtyiEd4JA1heUWzn4D3zJg==" saltValue="QmqNvwOVyPsel96cRF+G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486</v>
      </c>
    </row>
    <row r="121" spans="125:125" ht="13.5" hidden="1" customHeight="1" x14ac:dyDescent="0.2">
      <c r="DU121" s="241"/>
    </row>
  </sheetData>
  <sheetProtection algorithmName="SHA-512" hashValue="yxeO7riBLlLNAWA51E1kTptGMXiEVIP4kTtd1HzRjPh+h7D9vtXYmzQOu7twjit0NEzdnBwPceplXB3O5v5nIg==" saltValue="LIJPYXWHZ1BQlw1XS0EC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486</v>
      </c>
    </row>
  </sheetData>
  <sheetProtection algorithmName="SHA-512" hashValue="5YjAEIjyo4QzuHDmC9bnzvhJIq2UNwc4dY31JCrRd1XQeTWvPYdYDRO1YEv8FZH1n7mAMy3BQYZeO6bOzSmvzg==" saltValue="D7XphrApUmm7OAifx6jS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536</v>
      </c>
      <c r="G46" s="8" t="s">
        <v>537</v>
      </c>
      <c r="H46" s="8" t="s">
        <v>538</v>
      </c>
      <c r="I46" s="8" t="s">
        <v>539</v>
      </c>
      <c r="J46" s="9" t="s">
        <v>540</v>
      </c>
    </row>
    <row r="47" spans="2:10" ht="57.75" customHeight="1" x14ac:dyDescent="0.2">
      <c r="B47" s="10"/>
      <c r="C47" s="1126" t="s">
        <v>3</v>
      </c>
      <c r="D47" s="1126"/>
      <c r="E47" s="1127"/>
      <c r="F47" s="11">
        <v>2.1800000000000002</v>
      </c>
      <c r="G47" s="12">
        <v>3.01</v>
      </c>
      <c r="H47" s="12">
        <v>5.68</v>
      </c>
      <c r="I47" s="12">
        <v>3.55</v>
      </c>
      <c r="J47" s="13">
        <v>2.31</v>
      </c>
    </row>
    <row r="48" spans="2:10" ht="57.75" customHeight="1" x14ac:dyDescent="0.2">
      <c r="B48" s="14"/>
      <c r="C48" s="1128" t="s">
        <v>4</v>
      </c>
      <c r="D48" s="1128"/>
      <c r="E48" s="1129"/>
      <c r="F48" s="15">
        <v>1.29</v>
      </c>
      <c r="G48" s="16">
        <v>1.52</v>
      </c>
      <c r="H48" s="16">
        <v>1.23</v>
      </c>
      <c r="I48" s="16">
        <v>1.39</v>
      </c>
      <c r="J48" s="17">
        <v>0.79</v>
      </c>
    </row>
    <row r="49" spans="2:10" ht="57.75" customHeight="1" thickBot="1" x14ac:dyDescent="0.25">
      <c r="B49" s="18"/>
      <c r="C49" s="1130" t="s">
        <v>5</v>
      </c>
      <c r="D49" s="1130"/>
      <c r="E49" s="1131"/>
      <c r="F49" s="19" t="s">
        <v>541</v>
      </c>
      <c r="G49" s="20">
        <v>0.59</v>
      </c>
      <c r="H49" s="20">
        <v>1.7</v>
      </c>
      <c r="I49" s="20" t="s">
        <v>542</v>
      </c>
      <c r="J49" s="21" t="s">
        <v>543</v>
      </c>
    </row>
    <row r="50" spans="2:10" ht="13" x14ac:dyDescent="0.2"/>
  </sheetData>
  <sheetProtection algorithmName="SHA-512" hashValue="33Y5fIx8pccw+L7PZ6J5Ybdch4I6GPKk+z8VMoMQ2JvPLExsmMxmBciunaK3q2tQ2MwBdF4J/4cs4UmTNE26Xg==" saltValue="IJQrMhhynjIfzb3E9isC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